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8640" windowHeight="4230" firstSheet="7" activeTab="9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节约" sheetId="12" r:id="rId9"/>
    <sheet name="10.VisualProfiler&amp;OccupancyCalc" sheetId="9" r:id="rId10"/>
  </sheets>
  <calcPr calcId="125725"/>
</workbook>
</file>

<file path=xl/calcChain.xml><?xml version="1.0" encoding="utf-8"?>
<calcChain xmlns="http://schemas.openxmlformats.org/spreadsheetml/2006/main">
  <c r="Q47" i="9"/>
  <c r="P47"/>
  <c r="P40"/>
  <c r="Q40" s="1"/>
  <c r="O47"/>
  <c r="O40"/>
  <c r="K40"/>
  <c r="K46"/>
  <c r="K39"/>
  <c r="N39"/>
  <c r="N46"/>
  <c r="M65" i="6" l="1"/>
  <c r="M20" l="1"/>
  <c r="O82"/>
  <c r="N82"/>
  <c r="M82"/>
  <c r="L82"/>
  <c r="F82"/>
  <c r="E82"/>
  <c r="D82"/>
  <c r="O81"/>
  <c r="N81"/>
  <c r="M81"/>
  <c r="L81"/>
  <c r="F81"/>
  <c r="E81"/>
  <c r="D81"/>
  <c r="O80"/>
  <c r="N80"/>
  <c r="M80"/>
  <c r="L80"/>
  <c r="F80"/>
  <c r="E80"/>
  <c r="D80"/>
  <c r="O79"/>
  <c r="N79"/>
  <c r="M79"/>
  <c r="L79"/>
  <c r="F79"/>
  <c r="E79"/>
  <c r="D79"/>
  <c r="O78"/>
  <c r="N78"/>
  <c r="M78"/>
  <c r="L78"/>
  <c r="F78"/>
  <c r="E78"/>
  <c r="D78"/>
  <c r="O77"/>
  <c r="N77"/>
  <c r="M77"/>
  <c r="L77"/>
  <c r="F77"/>
  <c r="E77"/>
  <c r="D77"/>
  <c r="O76"/>
  <c r="N76"/>
  <c r="M76"/>
  <c r="L76"/>
  <c r="F76"/>
  <c r="E76"/>
  <c r="D76"/>
  <c r="O68"/>
  <c r="N68"/>
  <c r="M68"/>
  <c r="L68"/>
  <c r="F68"/>
  <c r="E68"/>
  <c r="D68"/>
  <c r="O67"/>
  <c r="N67"/>
  <c r="M67"/>
  <c r="L67"/>
  <c r="F67"/>
  <c r="E67"/>
  <c r="D67"/>
  <c r="O66"/>
  <c r="N66"/>
  <c r="M66"/>
  <c r="L66"/>
  <c r="F66"/>
  <c r="E66"/>
  <c r="D66"/>
  <c r="O65"/>
  <c r="N65"/>
  <c r="L65"/>
  <c r="F65"/>
  <c r="E65"/>
  <c r="D65"/>
  <c r="O64"/>
  <c r="N64"/>
  <c r="M64"/>
  <c r="L64"/>
  <c r="F64"/>
  <c r="E64"/>
  <c r="D64"/>
  <c r="O63"/>
  <c r="N63"/>
  <c r="M63"/>
  <c r="L63"/>
  <c r="F63"/>
  <c r="E63"/>
  <c r="D63"/>
  <c r="O62"/>
  <c r="N62"/>
  <c r="M62"/>
  <c r="L62"/>
  <c r="F62"/>
  <c r="E62"/>
  <c r="D62"/>
  <c r="O55"/>
  <c r="N55"/>
  <c r="M55"/>
  <c r="L55"/>
  <c r="F55"/>
  <c r="E55"/>
  <c r="D55"/>
  <c r="O54"/>
  <c r="N54"/>
  <c r="M54"/>
  <c r="L54"/>
  <c r="F54"/>
  <c r="E54"/>
  <c r="D54"/>
  <c r="O53"/>
  <c r="N53"/>
  <c r="M53"/>
  <c r="L53"/>
  <c r="F53"/>
  <c r="E53"/>
  <c r="D53"/>
  <c r="O52"/>
  <c r="N52"/>
  <c r="M52"/>
  <c r="L52"/>
  <c r="F52"/>
  <c r="E52"/>
  <c r="D52"/>
  <c r="O51"/>
  <c r="N51"/>
  <c r="M51"/>
  <c r="L51"/>
  <c r="F51"/>
  <c r="E51"/>
  <c r="D51"/>
  <c r="O50"/>
  <c r="N50"/>
  <c r="M50"/>
  <c r="L50"/>
  <c r="F50"/>
  <c r="E50"/>
  <c r="D50"/>
  <c r="O49"/>
  <c r="N49"/>
  <c r="M49"/>
  <c r="L49"/>
  <c r="F49"/>
  <c r="E49"/>
  <c r="D49"/>
  <c r="O41"/>
  <c r="N41"/>
  <c r="M41"/>
  <c r="L41"/>
  <c r="F41"/>
  <c r="E41"/>
  <c r="D41"/>
  <c r="O40"/>
  <c r="N40"/>
  <c r="M40"/>
  <c r="L40"/>
  <c r="F40"/>
  <c r="E40"/>
  <c r="D40"/>
  <c r="O39"/>
  <c r="N39"/>
  <c r="M39"/>
  <c r="L39"/>
  <c r="F39"/>
  <c r="E39"/>
  <c r="D39"/>
  <c r="O38"/>
  <c r="N38"/>
  <c r="M38"/>
  <c r="L38"/>
  <c r="F38"/>
  <c r="E38"/>
  <c r="D38"/>
  <c r="O37"/>
  <c r="N37"/>
  <c r="M37"/>
  <c r="L37"/>
  <c r="F37"/>
  <c r="E37"/>
  <c r="D37"/>
  <c r="O36"/>
  <c r="N36"/>
  <c r="M36"/>
  <c r="L36"/>
  <c r="F36"/>
  <c r="E36"/>
  <c r="D36"/>
  <c r="O35"/>
  <c r="N35"/>
  <c r="M35"/>
  <c r="L35"/>
  <c r="F35"/>
  <c r="E35"/>
  <c r="D35"/>
  <c r="O23"/>
  <c r="N23"/>
  <c r="M23"/>
  <c r="L23"/>
  <c r="F23"/>
  <c r="E23"/>
  <c r="D23"/>
  <c r="O22"/>
  <c r="N22"/>
  <c r="M22"/>
  <c r="L22"/>
  <c r="F22"/>
  <c r="E22"/>
  <c r="D22"/>
  <c r="O21"/>
  <c r="N21"/>
  <c r="M21"/>
  <c r="L21"/>
  <c r="F21"/>
  <c r="E21"/>
  <c r="D21"/>
  <c r="O20"/>
  <c r="N20"/>
  <c r="L20"/>
  <c r="F20"/>
  <c r="E20"/>
  <c r="D20"/>
  <c r="O19"/>
  <c r="N19"/>
  <c r="M19"/>
  <c r="L19"/>
  <c r="F19"/>
  <c r="E19"/>
  <c r="D19"/>
  <c r="O18"/>
  <c r="N18"/>
  <c r="M18"/>
  <c r="L18"/>
  <c r="F18"/>
  <c r="E18"/>
  <c r="D18"/>
  <c r="O17"/>
  <c r="N17"/>
  <c r="M17"/>
  <c r="L17"/>
  <c r="F17"/>
  <c r="E17"/>
  <c r="D17"/>
  <c r="O10"/>
  <c r="N10"/>
  <c r="M10"/>
  <c r="L10"/>
  <c r="F10"/>
  <c r="E10"/>
  <c r="D10"/>
  <c r="O9"/>
  <c r="N9"/>
  <c r="M9"/>
  <c r="L9"/>
  <c r="F9"/>
  <c r="E9"/>
  <c r="D9"/>
  <c r="O8"/>
  <c r="N8"/>
  <c r="M8"/>
  <c r="L8"/>
  <c r="F8"/>
  <c r="E8"/>
  <c r="D8"/>
  <c r="O7"/>
  <c r="N7"/>
  <c r="M7"/>
  <c r="L7"/>
  <c r="F7"/>
  <c r="E7"/>
  <c r="D7"/>
  <c r="O6"/>
  <c r="N6"/>
  <c r="M6"/>
  <c r="L6"/>
  <c r="F6"/>
  <c r="E6"/>
  <c r="D6"/>
  <c r="O5"/>
  <c r="N5"/>
  <c r="M5"/>
  <c r="L5"/>
  <c r="F5"/>
  <c r="E5"/>
  <c r="D5"/>
  <c r="O4"/>
  <c r="N4"/>
  <c r="M4"/>
  <c r="L4"/>
  <c r="F4"/>
  <c r="E4"/>
  <c r="D4"/>
  <c r="L48" i="5"/>
  <c r="E20" i="7"/>
  <c r="H7"/>
  <c r="E7" i="3"/>
  <c r="O51" i="5"/>
  <c r="N51"/>
  <c r="M51"/>
  <c r="L51"/>
  <c r="O50"/>
  <c r="N50"/>
  <c r="M50"/>
  <c r="L50"/>
  <c r="O49"/>
  <c r="N49"/>
  <c r="M49"/>
  <c r="L49"/>
  <c r="O48"/>
  <c r="N48"/>
  <c r="M48"/>
  <c r="O47"/>
  <c r="N47"/>
  <c r="M47"/>
  <c r="L47"/>
  <c r="O46"/>
  <c r="N46"/>
  <c r="M46"/>
  <c r="L46"/>
  <c r="O45"/>
  <c r="N45"/>
  <c r="M45"/>
  <c r="L45"/>
  <c r="O92"/>
  <c r="N92"/>
  <c r="M92"/>
  <c r="L92"/>
  <c r="O91"/>
  <c r="N91"/>
  <c r="M91"/>
  <c r="L91"/>
  <c r="O90"/>
  <c r="N90"/>
  <c r="M90"/>
  <c r="L90"/>
  <c r="O89"/>
  <c r="N89"/>
  <c r="M89"/>
  <c r="L89"/>
  <c r="O88"/>
  <c r="N88"/>
  <c r="M88"/>
  <c r="L88"/>
  <c r="O87"/>
  <c r="N87"/>
  <c r="M87"/>
  <c r="L87"/>
  <c r="O86"/>
  <c r="N86"/>
  <c r="M86"/>
  <c r="L86"/>
  <c r="O78"/>
  <c r="N78"/>
  <c r="M78"/>
  <c r="L78"/>
  <c r="O77"/>
  <c r="N77"/>
  <c r="M77"/>
  <c r="L77"/>
  <c r="O76"/>
  <c r="N76"/>
  <c r="M76"/>
  <c r="L76"/>
  <c r="O75"/>
  <c r="N75"/>
  <c r="M75"/>
  <c r="L75"/>
  <c r="O74"/>
  <c r="N74"/>
  <c r="M74"/>
  <c r="L74"/>
  <c r="O73"/>
  <c r="N73"/>
  <c r="M73"/>
  <c r="L73"/>
  <c r="O72"/>
  <c r="N72"/>
  <c r="M72"/>
  <c r="L72"/>
  <c r="O65"/>
  <c r="N65"/>
  <c r="M65"/>
  <c r="L65"/>
  <c r="O64"/>
  <c r="N64"/>
  <c r="M64"/>
  <c r="L64"/>
  <c r="O63"/>
  <c r="N63"/>
  <c r="M63"/>
  <c r="L63"/>
  <c r="O62"/>
  <c r="N62"/>
  <c r="M62"/>
  <c r="L62"/>
  <c r="O61"/>
  <c r="N61"/>
  <c r="M61"/>
  <c r="L61"/>
  <c r="O60"/>
  <c r="N60"/>
  <c r="M60"/>
  <c r="L60"/>
  <c r="O59"/>
  <c r="N59"/>
  <c r="M59"/>
  <c r="L59"/>
  <c r="O23"/>
  <c r="N23"/>
  <c r="M23"/>
  <c r="L23"/>
  <c r="O22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5"/>
  <c r="O6"/>
  <c r="O7"/>
  <c r="O8"/>
  <c r="O9"/>
  <c r="O10"/>
  <c r="N5"/>
  <c r="N6"/>
  <c r="N7"/>
  <c r="N8"/>
  <c r="N9"/>
  <c r="N10"/>
  <c r="O4"/>
  <c r="N4"/>
  <c r="M5"/>
  <c r="M6"/>
  <c r="M7"/>
  <c r="M8"/>
  <c r="M9"/>
  <c r="M10"/>
  <c r="M4"/>
  <c r="L5"/>
  <c r="L6"/>
  <c r="L7"/>
  <c r="L8"/>
  <c r="L9"/>
  <c r="L10"/>
  <c r="L4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6"/>
  <c r="E86"/>
  <c r="D86"/>
  <c r="F78"/>
  <c r="E78"/>
  <c r="D78"/>
  <c r="F77"/>
  <c r="E77"/>
  <c r="D77"/>
  <c r="F76"/>
  <c r="E76"/>
  <c r="D76"/>
  <c r="F75"/>
  <c r="E75"/>
  <c r="D75"/>
  <c r="F74"/>
  <c r="E74"/>
  <c r="D74"/>
  <c r="F73"/>
  <c r="E73"/>
  <c r="D73"/>
  <c r="F72"/>
  <c r="E72"/>
  <c r="D72"/>
  <c r="F65"/>
  <c r="E65"/>
  <c r="D65"/>
  <c r="F64"/>
  <c r="E64"/>
  <c r="D64"/>
  <c r="F63"/>
  <c r="E63"/>
  <c r="D63"/>
  <c r="F62"/>
  <c r="E62"/>
  <c r="D62"/>
  <c r="F61"/>
  <c r="E61"/>
  <c r="D61"/>
  <c r="F60"/>
  <c r="E60"/>
  <c r="D60"/>
  <c r="F59"/>
  <c r="E59"/>
  <c r="D59"/>
  <c r="F51"/>
  <c r="E51"/>
  <c r="D51"/>
  <c r="F50"/>
  <c r="E50"/>
  <c r="D50"/>
  <c r="F49"/>
  <c r="E49"/>
  <c r="D49"/>
  <c r="F48"/>
  <c r="E48"/>
  <c r="D48"/>
  <c r="F47"/>
  <c r="E47"/>
  <c r="D47"/>
  <c r="F46"/>
  <c r="E46"/>
  <c r="D46"/>
  <c r="F45"/>
  <c r="E45"/>
  <c r="D45"/>
  <c r="H75" i="7"/>
  <c r="H74"/>
  <c r="H73"/>
  <c r="H72"/>
  <c r="H71"/>
  <c r="H70"/>
  <c r="H69"/>
  <c r="H62"/>
  <c r="H61"/>
  <c r="H60"/>
  <c r="H59"/>
  <c r="H58"/>
  <c r="H57"/>
  <c r="H56"/>
  <c r="H49"/>
  <c r="H48"/>
  <c r="H47"/>
  <c r="H46"/>
  <c r="H45"/>
  <c r="H44"/>
  <c r="H43"/>
  <c r="H31"/>
  <c r="H32"/>
  <c r="H33"/>
  <c r="H34"/>
  <c r="H35"/>
  <c r="H36"/>
  <c r="H30"/>
  <c r="H17"/>
  <c r="H23"/>
  <c r="H22"/>
  <c r="H21"/>
  <c r="H20"/>
  <c r="H19"/>
  <c r="H18"/>
  <c r="H5"/>
  <c r="H6"/>
  <c r="H8"/>
  <c r="H9"/>
  <c r="H10"/>
  <c r="H4"/>
  <c r="H50" i="12"/>
  <c r="H51"/>
  <c r="H52"/>
  <c r="H53"/>
  <c r="H54"/>
  <c r="H55"/>
  <c r="H49"/>
  <c r="H36"/>
  <c r="H37"/>
  <c r="H38"/>
  <c r="H39"/>
  <c r="H40"/>
  <c r="H41"/>
  <c r="H35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E27" i="9"/>
  <c r="K27"/>
  <c r="L27"/>
  <c r="G27"/>
  <c r="H27" s="1"/>
  <c r="C27"/>
  <c r="K26"/>
  <c r="G26"/>
  <c r="E26"/>
  <c r="L26" s="1"/>
  <c r="C26"/>
  <c r="K25"/>
  <c r="G25"/>
  <c r="E25"/>
  <c r="C25"/>
  <c r="K24"/>
  <c r="G24"/>
  <c r="E24"/>
  <c r="H24"/>
  <c r="L24"/>
  <c r="C24"/>
  <c r="K23"/>
  <c r="E23"/>
  <c r="L23" s="1"/>
  <c r="G23"/>
  <c r="C23"/>
  <c r="K22"/>
  <c r="E22"/>
  <c r="H22" s="1"/>
  <c r="G22"/>
  <c r="C22"/>
  <c r="K21"/>
  <c r="E21"/>
  <c r="L21" s="1"/>
  <c r="G21"/>
  <c r="C21"/>
  <c r="E5"/>
  <c r="H5" s="1"/>
  <c r="K5"/>
  <c r="E6"/>
  <c r="L6" s="1"/>
  <c r="K6"/>
  <c r="E7"/>
  <c r="K7"/>
  <c r="L7" s="1"/>
  <c r="E8"/>
  <c r="L8" s="1"/>
  <c r="K8"/>
  <c r="E9"/>
  <c r="K9"/>
  <c r="E10"/>
  <c r="K10"/>
  <c r="L10"/>
  <c r="E4"/>
  <c r="L4" s="1"/>
  <c r="K4"/>
  <c r="G5"/>
  <c r="G6"/>
  <c r="G7"/>
  <c r="H7"/>
  <c r="G8"/>
  <c r="H8" s="1"/>
  <c r="G9"/>
  <c r="H9" s="1"/>
  <c r="G10"/>
  <c r="G4"/>
  <c r="C5"/>
  <c r="C6"/>
  <c r="C7"/>
  <c r="C8"/>
  <c r="C9"/>
  <c r="C10"/>
  <c r="C4"/>
  <c r="H23"/>
  <c r="H21"/>
  <c r="H26"/>
  <c r="H10" i="8"/>
  <c r="H9"/>
  <c r="H8"/>
  <c r="H7"/>
  <c r="H6"/>
  <c r="H5"/>
  <c r="H4"/>
  <c r="H18"/>
  <c r="H19"/>
  <c r="H20"/>
  <c r="H21"/>
  <c r="H22"/>
  <c r="H23"/>
  <c r="H17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H6" i="9"/>
  <c r="L25"/>
  <c r="H25"/>
  <c r="L9"/>
  <c r="H10"/>
  <c r="H4" l="1"/>
  <c r="L22"/>
  <c r="L5"/>
</calcChain>
</file>

<file path=xl/sharedStrings.xml><?xml version="1.0" encoding="utf-8"?>
<sst xmlns="http://schemas.openxmlformats.org/spreadsheetml/2006/main" count="720" uniqueCount="286">
  <si>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</si>
  <si>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</si>
  <si>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</si>
  <si>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</si>
  <si>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</si>
  <si>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</si>
  <si>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</si>
  <si>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</si>
  <si>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</si>
  <si>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</si>
  <si>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</si>
  <si>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</si>
  <si>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</si>
  <si>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</si>
  <si>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</si>
  <si>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</si>
  <si>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</si>
  <si>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  max=4）、50%（i7 870 max=3）；</t>
    <phoneticPr fontId="7" type="noConversion"/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</si>
  <si>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</si>
  <si>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</si>
  <si>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</si>
  <si>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</si>
  <si>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</si>
  <si>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</si>
  <si>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</si>
  <si>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</si>
  <si>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</si>
  <si>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</si>
  <si>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</si>
  <si>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 max=10）、300%（i7 870 max=12）；</t>
    <phoneticPr fontId="7" type="noConversion"/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</si>
  <si>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</si>
  <si>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</si>
  <si>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</si>
  <si>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</si>
  <si>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</si>
  <si>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</si>
  <si>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</si>
  <si>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</si>
  <si>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</si>
  <si>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</si>
  <si>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</si>
  <si>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</si>
  <si>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 xml:space="preserve"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 max=34）、-70%（gts250 max=12）； 
4）时间效率，当前 vs 最初CPU单线程 =34:4=8.5， 3.4:3=1.1，
提升750%（gtx670 max=34）、10%（gts250 max=12）；
5）时间效率，当前 vs 最初CPU多线程 结果同3）；
</t>
    <phoneticPr fontId="7" type="noConversion"/>
  </si>
  <si>
    <t>备注：CUDA对CU调用CPP代码的编译效率不如CPP调用，454ms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</si>
  <si>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</si>
  <si>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</si>
  <si>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</si>
  <si>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</si>
  <si>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</si>
  <si>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</si>
  <si>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</si>
  <si>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</si>
  <si>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</si>
  <si>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</si>
  <si>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</si>
  <si>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</si>
  <si>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</si>
  <si>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 max=102）、40%（gts250 max=17）；
5）时间效率，当前 vs 最初CPU单线程 =102:4=25， 17:3=6，
提升2400%（gtx670 max=102）、500%（gts250 max=17）；</t>
    <phoneticPr fontId="7" type="noConversion"/>
  </si>
  <si>
    <t>表5.1</t>
    <phoneticPr fontId="7" type="noConversion"/>
  </si>
  <si>
    <t>拆分
VS
不拆分</t>
    <phoneticPr fontId="7" type="noConversion"/>
  </si>
  <si>
    <t>时间(ms)
全拆分</t>
    <phoneticPr fontId="7" type="noConversion"/>
  </si>
  <si>
    <t>全拆分</t>
    <phoneticPr fontId="7" type="noConversion"/>
  </si>
  <si>
    <t>不拆分</t>
    <phoneticPr fontId="7" type="noConversion"/>
  </si>
  <si>
    <t>时间(ms)
VS 不拆分</t>
    <phoneticPr fontId="7" type="noConversion"/>
  </si>
  <si>
    <t>半拆分</t>
    <phoneticPr fontId="7" type="noConversion"/>
  </si>
  <si>
    <t>时间(ms)
VS 半拆分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</si>
  <si>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</si>
  <si>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</si>
  <si>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</si>
  <si>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</si>
  <si>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</si>
  <si>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</si>
  <si>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</si>
  <si>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</si>
  <si>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warp读取
同一个值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</si>
  <si>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</si>
  <si>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</si>
  <si>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</si>
  <si>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</si>
  <si>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warp读取
相邻值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</si>
  <si>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</si>
  <si>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</si>
  <si>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</si>
  <si>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</si>
  <si>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 矩阵结构体拆分 结论： 
1）时间效率，与问题规模弱相关，问题规模变化，时间效率以3%的增速缓慢提升； 
2）时间效率，在都是结构体拆分的条件下，与GPU性能有关，极限效率：'gtx670' vs 'gts250' = 192:17=10， 前者是后者的11倍； 
3）时间效率，乱序条件下，全拆分、半拆分与不拆分对比，效率较大幅度提升。定量：129:102:78=1.65:1.31:1（gtx670），6:17:16=0.40:1.06:1（gts250）；
4）时间效率，排序条件下，全拆分、半拆分与不拆分对比，效率较大幅度提升。定量：192:182:78=2.46:2.33:1（gtx670），4.5:10:16=0.28:0.61:1（gts250）；
5）时间效率，交替条件下，全拆分、半拆分与不拆分对比，效率较大幅度提升。定量：156:164:78=2.00:2.10:1（gtx670），6.3:17:16=0.40:1.06:1（gts250）；
6）时间效率，当前极限效率 vs CPU多线程，效率翻倍提升。定量：GPU VS CPU = 192:10=19，17:12=1.4， 前者提升1800%（gtx670）、40%（gts250）；
7）时间效率，当前 vs CPU单线程，效率翻倍提升。定量：GPU VS CPU = 192:4=48，17:3=6， 前者提升4700%（gtx670 max=192）、500%（gts250 max=17）；</t>
    <phoneticPr fontId="7" type="noConversion"/>
  </si>
  <si>
    <t>表6.1</t>
  </si>
  <si>
    <t>常量
VS
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</si>
  <si>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</si>
  <si>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</si>
  <si>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</si>
  <si>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</si>
  <si>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</si>
  <si>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</si>
  <si>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</si>
  <si>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</si>
  <si>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</si>
  <si>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</si>
  <si>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</si>
  <si>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</si>
  <si>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3）时间效率，共享与非共享对比，效率翻倍提升。定量：167:108=1.5，63:17=3.7， 
提升50%（gtx670）、270%（gts250）； 
4）时间效率，结构体不拆分时，广播与交替，效率几乎不变。定量：x:x=1，60:63=0.95，提升0%（gtx670）、-5%（gts250）；
5）时间效率，彻底拆分结构体，效率轻微提升。定量：175:167=1.05，61:61=1，提升0%(gts250)、5%（gtx670）。
6）时间效率，彻底拆分结构体，广播与不广播相比，效率轻微提升。定量：200:175=1.14，54:61=0.89，提升-11%(gts250)、14%（gtx670）。交替类似。
7）时间效率，GPU VS CPU = 167:10=17，63:12=5.3， 
提升1600%（gtx670）、430%（gts250）；</t>
    <phoneticPr fontId="7" type="noConversion"/>
  </si>
  <si>
    <t>x</t>
    <phoneticPr fontId="7" type="noConversion"/>
  </si>
  <si>
    <t>时间(ms)
交替</t>
    <phoneticPr fontId="7" type="noConversion"/>
  </si>
  <si>
    <t>表8.1</t>
  </si>
  <si>
    <t>多元素
VS
单元素</t>
    <phoneticPr fontId="7" type="noConversion"/>
  </si>
  <si>
    <t>时间(ms)
多元素
不交替</t>
    <phoneticPr fontId="7" type="noConversion"/>
  </si>
  <si>
    <t>多元素
不交替</t>
    <phoneticPr fontId="7" type="noConversion"/>
  </si>
  <si>
    <t>单元素</t>
    <phoneticPr fontId="7" type="noConversion"/>
  </si>
  <si>
    <t>时间(ms)
VS 单元素</t>
    <phoneticPr fontId="7" type="noConversion"/>
  </si>
  <si>
    <t>多元素
交替</t>
    <phoneticPr fontId="7" type="noConversion"/>
  </si>
  <si>
    <t>表8.1</t>
    <phoneticPr fontId="7" type="noConversion"/>
  </si>
  <si>
    <t>表8.2</t>
  </si>
  <si>
    <t>表8.2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</si>
  <si>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2）时间效率，多元素交替与单元素，效率翻倍提升。定量：185:159=1.16，63:25=2.5， 
提升16%（gtx670）、150%（gts250）；
3）时间效率，多元素不交替与单元素，效率严重下滑。定量：15:158=0.1，17:25=0.7，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5）时间效率，GPU单元素，效率翻倍提升，GPU VS CPU = 185:10=19，25:12=2.1， 
提升1800%（gtx670）、110%（gts250）；</t>
    <phoneticPr fontId="7" type="noConversion"/>
  </si>
  <si>
    <t>表9.1</t>
    <phoneticPr fontId="7" type="noConversion"/>
  </si>
  <si>
    <t>节约
VS
不节约</t>
    <phoneticPr fontId="7" type="noConversion"/>
  </si>
  <si>
    <t>时间(ms)
节约</t>
    <phoneticPr fontId="7" type="noConversion"/>
  </si>
  <si>
    <t>节约</t>
    <phoneticPr fontId="7" type="noConversion"/>
  </si>
  <si>
    <t>不节约</t>
  </si>
  <si>
    <t>时间(ms)
VS 不节约</t>
    <phoneticPr fontId="7" type="noConversion"/>
  </si>
  <si>
    <t>现数据量
Mbytes</t>
    <phoneticPr fontId="7" type="noConversion"/>
  </si>
  <si>
    <t>原数据量
Mbytes</t>
    <phoneticPr fontId="7" type="noConversion"/>
  </si>
  <si>
    <t>图9.1</t>
    <phoneticPr fontId="7" type="noConversion"/>
  </si>
  <si>
    <t>表9.2</t>
    <phoneticPr fontId="7" type="noConversion"/>
  </si>
  <si>
    <t>图9.2</t>
    <phoneticPr fontId="7" type="noConversion"/>
  </si>
  <si>
    <t>GPU显存节约 结论： 
1）时间效率，与问题规模弱相关，问题规模变化，时间效率以7%(gtx670)9%(gts250)的增速缓慢提升； 
2）时间效率，节约显存与不节约，效率轻微提升。定量：196:172=1.14，58:63=0.92， 
提升12%（gtx670）、-8%（gts250）； 
3）时间效率，GPU VS CPU = 196:10=20，63:12=5.3， 
提升1900%（gtx670）、430%（gts250）；</t>
    <phoneticPr fontId="7" type="noConversion"/>
  </si>
  <si>
    <t>表9.3</t>
    <phoneticPr fontId="7" type="noConversion"/>
  </si>
  <si>
    <t>预处理
VS
不处理</t>
    <phoneticPr fontId="7" type="noConversion"/>
  </si>
  <si>
    <t>时间(ms)
预处理</t>
    <phoneticPr fontId="7" type="noConversion"/>
  </si>
  <si>
    <t>预处理</t>
  </si>
  <si>
    <t>不处理</t>
    <phoneticPr fontId="7" type="noConversion"/>
  </si>
  <si>
    <t>时间(ms)
VS 不处理</t>
    <phoneticPr fontId="7" type="noConversion"/>
  </si>
  <si>
    <t>图9.3</t>
    <phoneticPr fontId="7" type="noConversion"/>
  </si>
  <si>
    <t>换时间</t>
    <phoneticPr fontId="7" type="noConversion"/>
  </si>
  <si>
    <t>时间(ms)
VS 换时间</t>
    <phoneticPr fontId="7" type="noConversion"/>
  </si>
  <si>
    <t>图9.4</t>
    <phoneticPr fontId="7" type="noConversion"/>
  </si>
  <si>
    <t>CPU: 
i7 870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</si>
  <si>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</si>
  <si>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</si>
  <si>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</si>
  <si>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</si>
  <si>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</si>
  <si>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 xml:space="preserve">效率倍数
GPU vs CPU 最优 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</si>
  <si>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</si>
  <si>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</si>
  <si>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初始 </t>
    <phoneticPr fontId="7" type="noConversion"/>
  </si>
  <si>
    <t>数据量
Mbytes</t>
    <phoneticPr fontId="7" type="noConversion"/>
  </si>
  <si>
    <t>GPU
CPU</t>
    <phoneticPr fontId="7" type="noConversion"/>
  </si>
  <si>
    <t>gts 250
i7 870</t>
    <phoneticPr fontId="7" type="noConversion"/>
  </si>
  <si>
    <t>CPU: 
i7 3770K</t>
    <phoneticPr fontId="7" type="noConversion"/>
  </si>
  <si>
    <t>gtx 670
i7 3770K</t>
    <phoneticPr fontId="7" type="noConversion"/>
  </si>
  <si>
    <t>NVIDIA Visual Profiler</t>
  </si>
  <si>
    <t>gts250</t>
    <phoneticPr fontId="7" type="noConversion"/>
  </si>
  <si>
    <t>线程数目</t>
  </si>
  <si>
    <t>寄存器个数</t>
  </si>
  <si>
    <t>共享存储器</t>
  </si>
  <si>
    <t>内显存
带宽</t>
    <phoneticPr fontId="7" type="noConversion"/>
  </si>
  <si>
    <t>显存读
效率</t>
  </si>
  <si>
    <t>显存写
效率</t>
  </si>
  <si>
    <t>并行block
每个SM</t>
    <phoneticPr fontId="7" type="noConversion"/>
  </si>
  <si>
    <t>GPU
占用率</t>
    <phoneticPr fontId="7" type="noConversion"/>
  </si>
  <si>
    <t>块数
MP个数*2</t>
    <phoneticPr fontId="7" type="noConversion"/>
  </si>
  <si>
    <t>gtx670</t>
    <phoneticPr fontId="7" type="noConversion"/>
  </si>
  <si>
    <t>不排序</t>
    <phoneticPr fontId="7" type="noConversion"/>
  </si>
  <si>
    <t>非常量
不拆分</t>
    <phoneticPr fontId="7" type="noConversion"/>
  </si>
  <si>
    <t>常量
不拆分</t>
    <phoneticPr fontId="7" type="noConversion"/>
  </si>
  <si>
    <t>时间(ms)
常量 不拆分</t>
    <phoneticPr fontId="7" type="noConversion"/>
  </si>
  <si>
    <t>非常量
不拆分</t>
    <phoneticPr fontId="7" type="noConversion"/>
  </si>
  <si>
    <t>时间(ms)
VS 非常量
不拆分</t>
    <phoneticPr fontId="7" type="noConversion"/>
  </si>
  <si>
    <t>时间(ms)
VS 非常量
半拆分</t>
    <phoneticPr fontId="7" type="noConversion"/>
  </si>
  <si>
    <t>时间(ms)
VS 非常量
全拆分</t>
    <phoneticPr fontId="7" type="noConversion"/>
  </si>
  <si>
    <t>时间(ms)
VS 常量
半拆分</t>
    <phoneticPr fontId="7" type="noConversion"/>
  </si>
  <si>
    <t>时间(ms)
VS 常量
全拆分</t>
    <phoneticPr fontId="7" type="noConversion"/>
  </si>
  <si>
    <t>表6.3</t>
    <phoneticPr fontId="7" type="noConversion"/>
  </si>
  <si>
    <t>表6.4</t>
    <phoneticPr fontId="7" type="noConversion"/>
  </si>
  <si>
    <t>顺序排序</t>
    <phoneticPr fontId="7" type="noConversion"/>
  </si>
  <si>
    <t>表6.5</t>
    <phoneticPr fontId="7" type="noConversion"/>
  </si>
  <si>
    <t>表6.6</t>
    <phoneticPr fontId="7" type="noConversion"/>
  </si>
  <si>
    <t>交叉排序</t>
    <phoneticPr fontId="7" type="noConversion"/>
  </si>
  <si>
    <t>非常量
半拆分</t>
    <phoneticPr fontId="7" type="noConversion"/>
  </si>
  <si>
    <t>非常量
全拆分</t>
    <phoneticPr fontId="7" type="noConversion"/>
  </si>
  <si>
    <t>常量
半拆分</t>
    <phoneticPr fontId="7" type="noConversion"/>
  </si>
  <si>
    <t>常量
全拆分</t>
    <phoneticPr fontId="7" type="noConversion"/>
  </si>
  <si>
    <t>图6.3</t>
    <phoneticPr fontId="7" type="noConversion"/>
  </si>
  <si>
    <t>图6.4</t>
    <phoneticPr fontId="7" type="noConversion"/>
  </si>
  <si>
    <t>图6.5</t>
    <phoneticPr fontId="7" type="noConversion"/>
  </si>
  <si>
    <t>图6.6</t>
    <phoneticPr fontId="7" type="noConversion"/>
  </si>
  <si>
    <t>GTX 670</t>
    <phoneticPr fontId="7" type="noConversion"/>
  </si>
  <si>
    <t>GTS 250</t>
    <phoneticPr fontId="7" type="noConversion"/>
  </si>
  <si>
    <t>参照</t>
    <phoneticPr fontId="7" type="noConversion"/>
  </si>
  <si>
    <t>最优</t>
    <phoneticPr fontId="7" type="noConversion"/>
  </si>
  <si>
    <t>最优</t>
    <phoneticPr fontId="7" type="noConversion"/>
  </si>
  <si>
    <t>参照</t>
    <phoneticPr fontId="7" type="noConversion"/>
  </si>
  <si>
    <t>参照</t>
    <phoneticPr fontId="7" type="noConversion"/>
  </si>
  <si>
    <t>常量
半拆分</t>
    <phoneticPr fontId="7" type="noConversion"/>
  </si>
  <si>
    <t>GPU常量显存所有线程共享通信优化 结论： 
1）时间效率，与问题规模弱相关。定量：问题规模变化，时间效率以2%的增速缓慢提升； 
2）时间效率，在都最优的条件下，与GPU性能有关，GPU性能越好，效率越高。定量：
'gtx670'  vs 'gts250' = x:63=2.5， 前者是后者的x倍； 
3）时间效率，常量与非常量对比，效率大幅提升。定量：x:102=0.2，63:16=4， 
提升-80%（gtx670）、300%（gts250）； 
4）时间效率，GPU与CPU对比，效率大幅提升。定量：GPU VS CPU = 25:10=2.5，63:12=5.3， 
提升150%（gtx670）、430%（gts250）；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</si>
  <si>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最优：
常量 半拆分
顺序排序</t>
    <phoneticPr fontId="7" type="noConversion"/>
  </si>
  <si>
    <t>是不排序的10倍</t>
    <phoneticPr fontId="7" type="noConversion"/>
  </si>
  <si>
    <t>交叉时，常量
不如非常量</t>
    <phoneticPr fontId="7" type="noConversion"/>
  </si>
  <si>
    <t>参照 最优</t>
    <phoneticPr fontId="7" type="noConversion"/>
  </si>
  <si>
    <t>参照</t>
    <phoneticPr fontId="7" type="noConversion"/>
  </si>
  <si>
    <t>最优 参照</t>
    <phoneticPr fontId="7" type="noConversion"/>
  </si>
  <si>
    <t>+190% 相对</t>
    <phoneticPr fontId="7" type="noConversion"/>
  </si>
  <si>
    <t>+290% 相对</t>
    <phoneticPr fontId="7" type="noConversion"/>
  </si>
  <si>
    <t>+230% 相对</t>
    <phoneticPr fontId="7" type="noConversion"/>
  </si>
  <si>
    <t>+120% 相对</t>
    <phoneticPr fontId="7" type="noConversion"/>
  </si>
  <si>
    <t>+150% 相对</t>
    <phoneticPr fontId="7" type="noConversion"/>
  </si>
  <si>
    <t>顺序排序</t>
    <phoneticPr fontId="7" type="noConversion"/>
  </si>
  <si>
    <t>绝对参考</t>
    <phoneticPr fontId="7" type="noConversion"/>
  </si>
  <si>
    <t>+230% 绝对</t>
    <phoneticPr fontId="7" type="noConversion"/>
  </si>
  <si>
    <t>-67% 绝对</t>
    <phoneticPr fontId="7" type="noConversion"/>
  </si>
  <si>
    <t>+660% 绝对</t>
    <phoneticPr fontId="7" type="noConversion"/>
  </si>
  <si>
    <t>+1800% 绝对</t>
    <phoneticPr fontId="7" type="noConversion"/>
  </si>
  <si>
    <t>交叉拆分常量
优于非常量</t>
    <phoneticPr fontId="7" type="noConversion"/>
  </si>
  <si>
    <t>+400% 相对</t>
    <phoneticPr fontId="7" type="noConversion"/>
  </si>
  <si>
    <t>+60% 绝对</t>
    <phoneticPr fontId="7" type="noConversion"/>
  </si>
  <si>
    <t>-67% 相对</t>
    <phoneticPr fontId="7" type="noConversion"/>
  </si>
  <si>
    <t>+260% 相对</t>
    <phoneticPr fontId="7" type="noConversion"/>
  </si>
  <si>
    <t>+530% 绝对</t>
    <phoneticPr fontId="7" type="noConversion"/>
  </si>
  <si>
    <t>拆分最优</t>
    <phoneticPr fontId="7" type="noConversion"/>
  </si>
  <si>
    <t>排序最优</t>
    <phoneticPr fontId="7" type="noConversion"/>
  </si>
  <si>
    <t>+3% 相对</t>
    <phoneticPr fontId="7" type="noConversion"/>
  </si>
  <si>
    <t>+67% 绝对</t>
    <phoneticPr fontId="7" type="noConversion"/>
  </si>
  <si>
    <t>+74% 绝对</t>
    <phoneticPr fontId="7" type="noConversion"/>
  </si>
  <si>
    <t>+4% 相对</t>
    <phoneticPr fontId="7" type="noConversion"/>
  </si>
  <si>
    <t>排序</t>
    <phoneticPr fontId="7" type="noConversion"/>
  </si>
  <si>
    <t>-43% 相对</t>
    <phoneticPr fontId="7" type="noConversion"/>
  </si>
  <si>
    <t>-4% 绝对</t>
    <phoneticPr fontId="7" type="noConversion"/>
  </si>
  <si>
    <t>+560% 相对非常量</t>
    <phoneticPr fontId="7" type="noConversion"/>
  </si>
  <si>
    <t>+84% 相对非常量</t>
    <phoneticPr fontId="7" type="noConversion"/>
  </si>
  <si>
    <t>+220% 绝对</t>
    <phoneticPr fontId="7" type="noConversion"/>
  </si>
  <si>
    <t>+30% 相对</t>
    <phoneticPr fontId="7" type="noConversion"/>
  </si>
  <si>
    <t>+900% 绝对</t>
    <phoneticPr fontId="7" type="noConversion"/>
  </si>
  <si>
    <t>+64% 相对</t>
    <phoneticPr fontId="7" type="noConversion"/>
  </si>
  <si>
    <t>+1100% 绝对</t>
    <phoneticPr fontId="7" type="noConversion"/>
  </si>
  <si>
    <t>+1600%</t>
    <phoneticPr fontId="7" type="noConversion"/>
  </si>
  <si>
    <t xml:space="preserve">+36% </t>
    <phoneticPr fontId="7" type="noConversion"/>
  </si>
  <si>
    <t xml:space="preserve">+87% </t>
    <phoneticPr fontId="7" type="noConversion"/>
  </si>
  <si>
    <t>+1750%</t>
    <phoneticPr fontId="7" type="noConversion"/>
  </si>
  <si>
    <t>+1600% 绝对</t>
    <phoneticPr fontId="7" type="noConversion"/>
  </si>
  <si>
    <t>-2% 相对</t>
    <phoneticPr fontId="7" type="noConversion"/>
  </si>
  <si>
    <t>-33% 相对</t>
    <phoneticPr fontId="7" type="noConversion"/>
  </si>
  <si>
    <t>-23% 相对</t>
    <phoneticPr fontId="7" type="noConversion"/>
  </si>
  <si>
    <t>+1340% 绝对</t>
    <phoneticPr fontId="7" type="noConversion"/>
  </si>
  <si>
    <t>共享
VS
不共享</t>
    <phoneticPr fontId="7" type="noConversion"/>
  </si>
  <si>
    <t>共享
不拆分</t>
    <phoneticPr fontId="7" type="noConversion"/>
  </si>
  <si>
    <t>时间(ms)
共享 不拆分</t>
    <phoneticPr fontId="7" type="noConversion"/>
  </si>
  <si>
    <t>时间(ms)
VS 非共享
半拆分</t>
    <phoneticPr fontId="7" type="noConversion"/>
  </si>
  <si>
    <t>时间(ms)
VS 共享
半拆分</t>
    <phoneticPr fontId="7" type="noConversion"/>
  </si>
  <si>
    <t>时间(ms)
VS 共享
全拆分</t>
    <phoneticPr fontId="7" type="noConversion"/>
  </si>
  <si>
    <t>时间(ms)
VS 非共享
全拆分</t>
    <phoneticPr fontId="7" type="noConversion"/>
  </si>
  <si>
    <t>共享
半拆分</t>
    <phoneticPr fontId="7" type="noConversion"/>
  </si>
  <si>
    <t>非共享
半拆分</t>
    <phoneticPr fontId="7" type="noConversion"/>
  </si>
  <si>
    <t>共享
全拆分</t>
    <phoneticPr fontId="7" type="noConversion"/>
  </si>
  <si>
    <t>非共享
全拆分</t>
    <phoneticPr fontId="7" type="noConversion"/>
  </si>
  <si>
    <t>共享
VS
非共享</t>
    <phoneticPr fontId="7" type="noConversion"/>
  </si>
  <si>
    <t>非共享
不拆分</t>
    <phoneticPr fontId="7" type="noConversion"/>
  </si>
  <si>
    <t>时间(ms)
VS 非共享
不拆分</t>
    <phoneticPr fontId="7" type="noConversion"/>
  </si>
  <si>
    <t>最优 同半拆分</t>
    <phoneticPr fontId="7" type="noConversion"/>
  </si>
  <si>
    <t>交叉拆分共享
优于非共享</t>
    <phoneticPr fontId="7" type="noConversion"/>
  </si>
  <si>
    <t>不排序</t>
    <phoneticPr fontId="7" type="noConversion"/>
  </si>
  <si>
    <t>+540% 绝对</t>
    <phoneticPr fontId="7" type="noConversion"/>
  </si>
  <si>
    <t>x</t>
    <phoneticPr fontId="7" type="noConversion"/>
  </si>
  <si>
    <t>时间(ms)
VS 非共享
半拆分</t>
    <phoneticPr fontId="7" type="noConversion"/>
  </si>
  <si>
    <t>+1900% 绝对</t>
    <phoneticPr fontId="7" type="noConversion"/>
  </si>
  <si>
    <t>+8% 相对</t>
    <phoneticPr fontId="7" type="noConversion"/>
  </si>
  <si>
    <t>+1940% 绝对</t>
    <phoneticPr fontId="7" type="noConversion"/>
  </si>
  <si>
    <t>+1820% 绝对</t>
    <phoneticPr fontId="7" type="noConversion"/>
  </si>
  <si>
    <t>+8% 相对</t>
    <phoneticPr fontId="7" type="noConversion"/>
  </si>
  <si>
    <t>相对不排序</t>
    <phoneticPr fontId="7" type="noConversion"/>
  </si>
  <si>
    <t xml:space="preserve">+60% </t>
    <phoneticPr fontId="7" type="noConversion"/>
  </si>
  <si>
    <t>+1500%</t>
    <phoneticPr fontId="7" type="noConversion"/>
  </si>
  <si>
    <t>+21% 相对不共享</t>
    <phoneticPr fontId="7" type="noConversion"/>
  </si>
  <si>
    <t>+564% 相对</t>
    <phoneticPr fontId="7" type="noConversion"/>
  </si>
  <si>
    <t>+264% 相对非共享</t>
    <phoneticPr fontId="7" type="noConversion"/>
  </si>
  <si>
    <t>指令
吞吐量</t>
    <phoneticPr fontId="7" type="noConversion"/>
  </si>
  <si>
    <t>显存
带宽</t>
    <phoneticPr fontId="7" type="noConversion"/>
  </si>
  <si>
    <t>指令/
显存</t>
    <phoneticPr fontId="7" type="noConversion"/>
  </si>
  <si>
    <t>实测指令
吞吐量</t>
    <phoneticPr fontId="7" type="noConversion"/>
  </si>
  <si>
    <t>实测指令/显存</t>
    <phoneticPr fontId="7" type="noConversion"/>
  </si>
  <si>
    <t>块数
MP个数*2</t>
    <phoneticPr fontId="7" type="noConversion"/>
  </si>
  <si>
    <t>MP个数</t>
    <phoneticPr fontId="7" type="noConversion"/>
  </si>
  <si>
    <t>实测显存
带宽</t>
    <phoneticPr fontId="7" type="noConversion"/>
  </si>
  <si>
    <t>显存访问
M</t>
    <phoneticPr fontId="7" type="noConversion"/>
  </si>
  <si>
    <t>时间
ms</t>
    <phoneticPr fontId="7" type="noConversion"/>
  </si>
  <si>
    <t>实测显存
带宽</t>
    <phoneticPr fontId="7" type="noConversion"/>
  </si>
  <si>
    <t>指令数目
M</t>
    <phoneticPr fontId="7" type="noConversion"/>
  </si>
</sst>
</file>

<file path=xl/styles.xml><?xml version="1.0" encoding="utf-8"?>
<styleSheet xmlns="http://schemas.openxmlformats.org/spreadsheetml/2006/main">
  <numFmts count="5">
    <numFmt numFmtId="176" formatCode="0.0"/>
    <numFmt numFmtId="177" formatCode="0.00_ "/>
    <numFmt numFmtId="178" formatCode="0.0_ "/>
    <numFmt numFmtId="179" formatCode="0.00;_ᴇ"/>
    <numFmt numFmtId="180" formatCode="0_ "/>
  </numFmts>
  <fonts count="14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177" fontId="4" fillId="0" borderId="4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/>
    </xf>
    <xf numFmtId="0" fontId="12" fillId="0" borderId="0" xfId="0" applyFont="1"/>
    <xf numFmtId="176" fontId="3" fillId="0" borderId="0" xfId="0" applyNumberFormat="1" applyFont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9" fontId="12" fillId="0" borderId="0" xfId="0" quotePrefix="1" applyNumberFormat="1" applyFont="1"/>
    <xf numFmtId="0" fontId="12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indent="1"/>
    </xf>
    <xf numFmtId="179" fontId="4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center"/>
    </xf>
    <xf numFmtId="9" fontId="12" fillId="0" borderId="0" xfId="0" applyNumberFormat="1" applyFont="1"/>
    <xf numFmtId="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2.5987525987525988</c:v>
                </c:pt>
                <c:pt idx="1">
                  <c:v>2.5987525987525988</c:v>
                </c:pt>
                <c:pt idx="2">
                  <c:v>2.6178010471204183</c:v>
                </c:pt>
                <c:pt idx="3">
                  <c:v>2.5575447570332481</c:v>
                </c:pt>
                <c:pt idx="4">
                  <c:v>2.5608194622279132</c:v>
                </c:pt>
                <c:pt idx="5">
                  <c:v>2.5974025974025974</c:v>
                </c:pt>
                <c:pt idx="6">
                  <c:v>2.5559105431309903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1.7361111111111112</c:v>
                </c:pt>
                <c:pt idx="1">
                  <c:v>1.689189189189189</c:v>
                </c:pt>
                <c:pt idx="2">
                  <c:v>1.7123287671232876</c:v>
                </c:pt>
                <c:pt idx="3">
                  <c:v>1.7301038062283738</c:v>
                </c:pt>
                <c:pt idx="4">
                  <c:v>1.7241379310344827</c:v>
                </c:pt>
                <c:pt idx="5">
                  <c:v>1.7167381974248928</c:v>
                </c:pt>
                <c:pt idx="6">
                  <c:v>1.7582417582417582</c:v>
                </c:pt>
              </c:numCache>
            </c:numRef>
          </c:val>
        </c:ser>
        <c:dLbls>
          <c:showVal val="1"/>
        </c:dLbls>
        <c:marker val="1"/>
        <c:axId val="88193280"/>
        <c:axId val="88215936"/>
      </c:lineChart>
      <c:catAx>
        <c:axId val="88193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8215936"/>
        <c:crosses val="autoZero"/>
        <c:auto val="1"/>
        <c:lblAlgn val="ctr"/>
        <c:lblOffset val="100"/>
      </c:catAx>
      <c:valAx>
        <c:axId val="88215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81932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166.66666666666669</c:v>
                </c:pt>
                <c:pt idx="3">
                  <c:v>169.49152542372883</c:v>
                </c:pt>
                <c:pt idx="4">
                  <c:v>180.18018018018017</c:v>
                </c:pt>
                <c:pt idx="5">
                  <c:v>186.9158878504673</c:v>
                </c:pt>
                <c:pt idx="6">
                  <c:v>190.93078758949881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不拆分</c:v>
                </c:pt>
              </c:strCache>
            </c:strRef>
          </c:tx>
          <c:dLbls>
            <c:dLbl>
              <c:idx val="0"/>
              <c:layout>
                <c:manualLayout>
                  <c:x val="-4.5914376024249012E-2"/>
                  <c:y val="8.184363318221588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4.5914376024249033E-2"/>
                  <c:y val="9.1944643283226268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4.5914376024249012E-2"/>
                  <c:y val="0.10204565338423628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4.5914376024249033E-2"/>
                  <c:y val="0.1121466634852463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4.5914376024249033E-2"/>
                  <c:y val="0.11214666348524636"/>
                </c:manualLayout>
              </c:layout>
              <c:dLblPos val="r"/>
              <c:showVal val="1"/>
            </c:dLbl>
            <c:dLbl>
              <c:idx val="5"/>
              <c:layout>
                <c:manualLayout>
                  <c:x val="-4.5914376024249012E-2"/>
                  <c:y val="0.10204565338423624"/>
                </c:manualLayout>
              </c:layout>
              <c:dLblPos val="r"/>
              <c:showVal val="1"/>
            </c:dLbl>
            <c:dLbl>
              <c:idx val="6"/>
              <c:layout>
                <c:manualLayout>
                  <c:x val="-4.5914376024249033E-2"/>
                  <c:y val="0.12224767358625666"/>
                </c:manualLayout>
              </c:layout>
              <c:dLblPos val="r"/>
              <c:showVal val="1"/>
            </c:dLbl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185.18518518518516</c:v>
                </c:pt>
                <c:pt idx="3">
                  <c:v>188.67924528301884</c:v>
                </c:pt>
                <c:pt idx="4">
                  <c:v>200</c:v>
                </c:pt>
                <c:pt idx="5">
                  <c:v>207.25388601036272</c:v>
                </c:pt>
                <c:pt idx="6">
                  <c:v>212.7659574468085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'5.问题规模与时间效率的关系-拆分'!$H$42</c:f>
              <c:strCache>
                <c:ptCount val="1"/>
                <c:pt idx="0">
                  <c:v>半拆分</c:v>
                </c:pt>
              </c:strCache>
            </c:strRef>
          </c:tx>
          <c:dLbls>
            <c:dLbl>
              <c:idx val="0"/>
              <c:layout>
                <c:manualLayout>
                  <c:x val="-4.5914376024249012E-2"/>
                  <c:y val="-9.1944643283225963E-2"/>
                </c:manualLayout>
              </c:layout>
              <c:dLblPos val="r"/>
              <c:showVal val="1"/>
            </c:dLbl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'5.问题规模与时间效率的关系-拆分'!$H$43:$H$49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</c:ser>
        <c:dLbls>
          <c:showVal val="1"/>
        </c:dLbls>
        <c:marker val="1"/>
        <c:axId val="121453568"/>
        <c:axId val="121472128"/>
      </c:lineChart>
      <c:catAx>
        <c:axId val="121453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1472128"/>
        <c:crosses val="autoZero"/>
        <c:auto val="1"/>
        <c:lblAlgn val="ctr"/>
        <c:lblOffset val="100"/>
      </c:catAx>
      <c:valAx>
        <c:axId val="121472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14535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151.5151515151515</c:v>
                </c:pt>
                <c:pt idx="4">
                  <c:v>157.4803149606299</c:v>
                </c:pt>
                <c:pt idx="5">
                  <c:v>163.26530612244895</c:v>
                </c:pt>
                <c:pt idx="6">
                  <c:v>166.32016632016632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83.333333333333343</c:v>
                </c:pt>
                <c:pt idx="1">
                  <c:v>100</c:v>
                </c:pt>
                <c:pt idx="2">
                  <c:v>106.38297872340425</c:v>
                </c:pt>
                <c:pt idx="3">
                  <c:v>109.89010989010988</c:v>
                </c:pt>
                <c:pt idx="4">
                  <c:v>114.94252873563218</c:v>
                </c:pt>
                <c:pt idx="5">
                  <c:v>118.69436201780414</c:v>
                </c:pt>
                <c:pt idx="6">
                  <c:v>119.76047904191618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'5.问题规模与时间效率的关系-拆分'!$H$55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'5.问题规模与时间效率的关系-拆分'!$H$56:$H$62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156.25</c:v>
                </c:pt>
                <c:pt idx="3">
                  <c:v>158.73015873015873</c:v>
                </c:pt>
                <c:pt idx="4">
                  <c:v>156.25</c:v>
                </c:pt>
                <c:pt idx="5">
                  <c:v>158.102766798419</c:v>
                </c:pt>
                <c:pt idx="6">
                  <c:v>158.41584158415841</c:v>
                </c:pt>
              </c:numCache>
            </c:numRef>
          </c:val>
        </c:ser>
        <c:dLbls>
          <c:showVal val="1"/>
        </c:dLbls>
        <c:marker val="1"/>
        <c:axId val="121519488"/>
        <c:axId val="121546240"/>
      </c:lineChart>
      <c:catAx>
        <c:axId val="121519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1546240"/>
        <c:crosses val="autoZero"/>
        <c:auto val="1"/>
        <c:lblAlgn val="ctr"/>
        <c:lblOffset val="100"/>
      </c:catAx>
      <c:valAx>
        <c:axId val="121546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15194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5.8411214953271031</c:v>
                </c:pt>
                <c:pt idx="1">
                  <c:v>6.0975609756097571</c:v>
                </c:pt>
                <c:pt idx="2">
                  <c:v>6.2034739454094288</c:v>
                </c:pt>
                <c:pt idx="3">
                  <c:v>6.3897763578274756</c:v>
                </c:pt>
                <c:pt idx="4">
                  <c:v>6.1996280223186613</c:v>
                </c:pt>
                <c:pt idx="5">
                  <c:v>6.4798315243803666</c:v>
                </c:pt>
                <c:pt idx="6">
                  <c:v>6.2397628890102173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不拆分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15.151515151515152</c:v>
                </c:pt>
                <c:pt idx="2">
                  <c:v>15.923566878980891</c:v>
                </c:pt>
                <c:pt idx="3">
                  <c:v>16.5016501650165</c:v>
                </c:pt>
                <c:pt idx="4">
                  <c:v>16.722408026755854</c:v>
                </c:pt>
                <c:pt idx="5">
                  <c:v>16.842105263157894</c:v>
                </c:pt>
                <c:pt idx="6">
                  <c:v>16.799664006719865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'5.问题规模与时间效率的关系-拆分'!$H$68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'5.问题规模与时间效率的关系-拆分'!$H$69:$H$75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15.923566878980891</c:v>
                </c:pt>
                <c:pt idx="2">
                  <c:v>16.556291390728479</c:v>
                </c:pt>
                <c:pt idx="3">
                  <c:v>17.361111111111111</c:v>
                </c:pt>
                <c:pt idx="4">
                  <c:v>17.421602787456443</c:v>
                </c:pt>
                <c:pt idx="5">
                  <c:v>16.920473773265652</c:v>
                </c:pt>
                <c:pt idx="6">
                  <c:v>17.440592980161327</c:v>
                </c:pt>
              </c:numCache>
            </c:numRef>
          </c:val>
        </c:ser>
        <c:dLbls>
          <c:showVal val="1"/>
        </c:dLbls>
        <c:marker val="1"/>
        <c:axId val="122629504"/>
        <c:axId val="122643968"/>
      </c:lineChart>
      <c:catAx>
        <c:axId val="122629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2643968"/>
        <c:crosses val="autoZero"/>
        <c:auto val="1"/>
        <c:lblAlgn val="ctr"/>
        <c:lblOffset val="100"/>
      </c:catAx>
      <c:valAx>
        <c:axId val="122643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26295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5.0403225806451619</c:v>
                </c:pt>
                <c:pt idx="1">
                  <c:v>5.2742616033755265</c:v>
                </c:pt>
                <c:pt idx="2">
                  <c:v>5.359056806002144</c:v>
                </c:pt>
                <c:pt idx="3">
                  <c:v>5.5005500550055011</c:v>
                </c:pt>
                <c:pt idx="4">
                  <c:v>5.4406964091403696</c:v>
                </c:pt>
                <c:pt idx="5">
                  <c:v>5.5202870549268566</c:v>
                </c:pt>
                <c:pt idx="6">
                  <c:v>5.04000504000504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'5.问题规模与时间效率的关系-拆分'!$H$3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'5.问题规模与时间效率的关系-拆分'!$H$4:$H$10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15.432098765432098</c:v>
                </c:pt>
                <c:pt idx="2">
                  <c:v>16.33986928104575</c:v>
                </c:pt>
                <c:pt idx="3">
                  <c:v>16.694490818030051</c:v>
                </c:pt>
                <c:pt idx="4">
                  <c:v>17.094017094017094</c:v>
                </c:pt>
                <c:pt idx="5">
                  <c:v>16.949152542372879</c:v>
                </c:pt>
                <c:pt idx="6">
                  <c:v>17.278617710583156</c:v>
                </c:pt>
              </c:numCache>
            </c:numRef>
          </c:val>
        </c:ser>
        <c:dLbls>
          <c:showVal val="1"/>
        </c:dLbls>
        <c:marker val="1"/>
        <c:axId val="122695680"/>
        <c:axId val="122697600"/>
      </c:lineChart>
      <c:catAx>
        <c:axId val="122695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2697600"/>
        <c:crosses val="autoZero"/>
        <c:auto val="1"/>
        <c:lblAlgn val="ctr"/>
        <c:lblOffset val="100"/>
      </c:catAx>
      <c:valAx>
        <c:axId val="122697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26956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125</c:v>
                </c:pt>
                <c:pt idx="3">
                  <c:v>125</c:v>
                </c:pt>
                <c:pt idx="4">
                  <c:v>131.57894736842107</c:v>
                </c:pt>
                <c:pt idx="5">
                  <c:v>135.59322033898303</c:v>
                </c:pt>
                <c:pt idx="6">
                  <c:v>138.4083044982699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72.463768115942045</c:v>
                </c:pt>
                <c:pt idx="3">
                  <c:v>76.33587786259541</c:v>
                </c:pt>
                <c:pt idx="4">
                  <c:v>79.051383399209499</c:v>
                </c:pt>
                <c:pt idx="5">
                  <c:v>80.97165991902834</c:v>
                </c:pt>
                <c:pt idx="6">
                  <c:v>81.466395112016286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'5.问题规模与时间效率的关系-拆分'!$H$16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'5.问题规模与时间效率的关系-拆分'!$H$17:$H$23</c:f>
              <c:numCache>
                <c:formatCode>0.0</c:formatCode>
                <c:ptCount val="7"/>
                <c:pt idx="0">
                  <c:v>78.125</c:v>
                </c:pt>
                <c:pt idx="1">
                  <c:v>89.285714285714278</c:v>
                </c:pt>
                <c:pt idx="2">
                  <c:v>94.339622641509422</c:v>
                </c:pt>
                <c:pt idx="3">
                  <c:v>99.009900990099013</c:v>
                </c:pt>
                <c:pt idx="4">
                  <c:v>103.09278350515466</c:v>
                </c:pt>
                <c:pt idx="5">
                  <c:v>106.10079575596818</c:v>
                </c:pt>
                <c:pt idx="6">
                  <c:v>107.67160161507402</c:v>
                </c:pt>
              </c:numCache>
            </c:numRef>
          </c:val>
        </c:ser>
        <c:dLbls>
          <c:showVal val="1"/>
        </c:dLbls>
        <c:marker val="1"/>
        <c:axId val="122765696"/>
        <c:axId val="122767616"/>
      </c:lineChart>
      <c:catAx>
        <c:axId val="122765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2767616"/>
        <c:crosses val="autoZero"/>
        <c:auto val="1"/>
        <c:lblAlgn val="ctr"/>
        <c:lblOffset val="100"/>
      </c:catAx>
      <c:valAx>
        <c:axId val="122767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27656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'6.问题规模与时间效率的关系-常量'!$E$16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'6.问题规模与时间效率的关系-常量'!$E$17:$E$23</c:f>
              <c:numCache>
                <c:formatCode>0.0</c:formatCode>
                <c:ptCount val="7"/>
                <c:pt idx="0">
                  <c:v>6.476683937823835</c:v>
                </c:pt>
                <c:pt idx="1">
                  <c:v>6.887052341597796</c:v>
                </c:pt>
                <c:pt idx="2">
                  <c:v>7.1633237822349569</c:v>
                </c:pt>
                <c:pt idx="3">
                  <c:v>7.2516316171138513</c:v>
                </c:pt>
                <c:pt idx="4">
                  <c:v>7.2806698216235892</c:v>
                </c:pt>
                <c:pt idx="5">
                  <c:v>7.3597056117755288</c:v>
                </c:pt>
                <c:pt idx="6">
                  <c:v>7.3597056117755288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'6.问题规模与时间效率的关系-常量'!$F$16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'6.问题规模与时间效率的关系-常量'!$F$17:$F$23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15.060240963855422</c:v>
                </c:pt>
                <c:pt idx="2">
                  <c:v>15.822784810126581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16.722408026755854</c:v>
                </c:pt>
                <c:pt idx="6">
                  <c:v>16.718913270637408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'6.问题规模与时间效率的关系-常量'!$L$16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'6.问题规模与时间效率的关系-常量'!$L$17:$L$23</c:f>
              <c:numCache>
                <c:formatCode>0.0</c:formatCode>
                <c:ptCount val="7"/>
                <c:pt idx="0">
                  <c:v>12.376237623762377</c:v>
                </c:pt>
                <c:pt idx="1">
                  <c:v>14.04494382022472</c:v>
                </c:pt>
                <c:pt idx="2">
                  <c:v>15.24390243902439</c:v>
                </c:pt>
                <c:pt idx="3">
                  <c:v>16.528925619834713</c:v>
                </c:pt>
                <c:pt idx="4">
                  <c:v>17.226528854435834</c:v>
                </c:pt>
                <c:pt idx="5">
                  <c:v>17.961383026493042</c:v>
                </c:pt>
                <c:pt idx="6">
                  <c:v>17.921146953405017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'6.问题规模与时间效率的关系-常量'!$M$16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'6.问题规模与时间效率的关系-常量'!$M$17:$M$23</c:f>
              <c:numCache>
                <c:formatCode>0.0</c:formatCode>
                <c:ptCount val="7"/>
                <c:pt idx="0">
                  <c:v>14.04494382022472</c:v>
                </c:pt>
                <c:pt idx="1">
                  <c:v>15.337423312883436</c:v>
                </c:pt>
                <c:pt idx="2">
                  <c:v>16.393442622950822</c:v>
                </c:pt>
                <c:pt idx="3">
                  <c:v>16.694490818030051</c:v>
                </c:pt>
                <c:pt idx="4">
                  <c:v>17.226528854435834</c:v>
                </c:pt>
                <c:pt idx="5">
                  <c:v>17.196904557179707</c:v>
                </c:pt>
                <c:pt idx="6">
                  <c:v>17.361111111111111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'6.问题规模与时间效率的关系-常量'!$N$16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'6.问题规模与时间效率的关系-常量'!$N$17:$N$23</c:f>
              <c:numCache>
                <c:formatCode>0.0</c:formatCode>
                <c:ptCount val="7"/>
                <c:pt idx="0">
                  <c:v>23.148148148148145</c:v>
                </c:pt>
                <c:pt idx="1">
                  <c:v>28.40909090909091</c:v>
                </c:pt>
                <c:pt idx="2">
                  <c:v>31.25</c:v>
                </c:pt>
                <c:pt idx="3">
                  <c:v>33.333333333333329</c:v>
                </c:pt>
                <c:pt idx="4">
                  <c:v>34.364261168384878</c:v>
                </c:pt>
                <c:pt idx="5">
                  <c:v>34.965034965034967</c:v>
                </c:pt>
                <c:pt idx="6">
                  <c:v>35.195776506819179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'6.问题规模与时间效率的关系-常量'!$O$16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'6.问题规模与时间效率的关系-常量'!$O$17:$O$23</c:f>
              <c:numCache>
                <c:formatCode>0.0</c:formatCode>
                <c:ptCount val="7"/>
                <c:pt idx="0">
                  <c:v>5.0403225806451619</c:v>
                </c:pt>
                <c:pt idx="1">
                  <c:v>5.3648068669527902</c:v>
                </c:pt>
                <c:pt idx="2">
                  <c:v>5.4704595185995624</c:v>
                </c:pt>
                <c:pt idx="3">
                  <c:v>5.5005500550055011</c:v>
                </c:pt>
                <c:pt idx="4">
                  <c:v>5.5005500550055011</c:v>
                </c:pt>
                <c:pt idx="5">
                  <c:v>5.4802027675023979</c:v>
                </c:pt>
                <c:pt idx="6">
                  <c:v>5.5998880022399549</c:v>
                </c:pt>
              </c:numCache>
            </c:numRef>
          </c:val>
        </c:ser>
        <c:dLbls>
          <c:showVal val="1"/>
        </c:dLbls>
        <c:marker val="1"/>
        <c:axId val="122971648"/>
        <c:axId val="122973568"/>
      </c:lineChart>
      <c:catAx>
        <c:axId val="1229716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73568"/>
        <c:crosses val="autoZero"/>
        <c:auto val="1"/>
        <c:lblAlgn val="ctr"/>
        <c:lblOffset val="100"/>
      </c:catAx>
      <c:valAx>
        <c:axId val="1229735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14.367816091954023</c:v>
                </c:pt>
                <c:pt idx="2">
                  <c:v>14.749262536873156</c:v>
                </c:pt>
                <c:pt idx="3">
                  <c:v>14.970059880239523</c:v>
                </c:pt>
                <c:pt idx="4">
                  <c:v>15.082956259426847</c:v>
                </c:pt>
                <c:pt idx="5">
                  <c:v>15.117157974300833</c:v>
                </c:pt>
                <c:pt idx="6">
                  <c:v>15.200456013680411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'6.问题规模与时间效率的关系-常量'!$L$3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'6.问题规模与时间效率的关系-常量'!$L$4:$L$10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25.510204081632654</c:v>
                </c:pt>
                <c:pt idx="2">
                  <c:v>26.595744680851062</c:v>
                </c:pt>
                <c:pt idx="3">
                  <c:v>27.397260273972602</c:v>
                </c:pt>
                <c:pt idx="4">
                  <c:v>27.70083102493075</c:v>
                </c:pt>
                <c:pt idx="5">
                  <c:v>27.605244996549345</c:v>
                </c:pt>
                <c:pt idx="6">
                  <c:v>27.758501040943788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'6.问题规模与时间效率的关系-常量'!$M$3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'6.问题规模与时间效率的关系-常量'!$N$3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'6.问题规模与时间效率的关系-常量'!$N$4:$N$10</c:f>
              <c:numCache>
                <c:formatCode>0.0</c:formatCode>
                <c:ptCount val="7"/>
                <c:pt idx="0">
                  <c:v>15.432098765432098</c:v>
                </c:pt>
                <c:pt idx="1">
                  <c:v>16.233766233766232</c:v>
                </c:pt>
                <c:pt idx="2">
                  <c:v>16.722408026755854</c:v>
                </c:pt>
                <c:pt idx="3">
                  <c:v>16.949152542372879</c:v>
                </c:pt>
                <c:pt idx="4">
                  <c:v>17.094017094017094</c:v>
                </c:pt>
                <c:pt idx="5">
                  <c:v>17.241379310344829</c:v>
                </c:pt>
                <c:pt idx="6">
                  <c:v>17.520805957074025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'6.问题规模与时间效率的关系-常量'!$O$3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dLblPos val="t"/>
            <c:showVal val="1"/>
          </c:dLbls>
          <c:val>
            <c:numRef>
              <c:f>'6.问题规模与时间效率的关系-常量'!$O$4:$O$10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23061760"/>
        <c:axId val="123063680"/>
      </c:lineChart>
      <c:catAx>
        <c:axId val="1230617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063680"/>
        <c:crosses val="autoZero"/>
        <c:auto val="1"/>
        <c:lblAlgn val="ctr"/>
        <c:lblOffset val="100"/>
      </c:catAx>
      <c:valAx>
        <c:axId val="1230636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0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23166080"/>
        <c:axId val="123205120"/>
      </c:lineChart>
      <c:catAx>
        <c:axId val="123166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</c:title>
        <c:numFmt formatCode="General" sourceLinked="1"/>
        <c:majorTickMark val="none"/>
        <c:tickLblPos val="nextTo"/>
        <c:crossAx val="123205120"/>
        <c:crosses val="autoZero"/>
        <c:auto val="1"/>
        <c:lblAlgn val="ctr"/>
        <c:lblOffset val="100"/>
      </c:catAx>
      <c:valAx>
        <c:axId val="1232051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</c:title>
        <c:numFmt formatCode="0.00_ " sourceLinked="1"/>
        <c:tickLblPos val="nextTo"/>
        <c:crossAx val="1231660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'6.问题规模与时间效率的关系-常量'!$E$58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'6.问题规模与时间效率的关系-常量'!$E$59:$E$65</c:f>
              <c:numCache>
                <c:formatCode>0.0</c:formatCode>
                <c:ptCount val="7"/>
                <c:pt idx="0">
                  <c:v>36.764705882352935</c:v>
                </c:pt>
                <c:pt idx="1">
                  <c:v>48.076923076923073</c:v>
                </c:pt>
                <c:pt idx="2">
                  <c:v>56.81818181818182</c:v>
                </c:pt>
                <c:pt idx="3">
                  <c:v>62.11180124223602</c:v>
                </c:pt>
                <c:pt idx="4">
                  <c:v>66.889632107023417</c:v>
                </c:pt>
                <c:pt idx="5">
                  <c:v>68.728522336769757</c:v>
                </c:pt>
                <c:pt idx="6">
                  <c:v>69.384215091066778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'6.问题规模与时间效率的关系-常量'!$F$58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'6.问题规模与时间效率的关系-常量'!$F$59:$F$65</c:f>
              <c:numCache>
                <c:formatCode>0.0</c:formatCode>
                <c:ptCount val="7"/>
                <c:pt idx="0">
                  <c:v>9.615384615384615</c:v>
                </c:pt>
                <c:pt idx="1">
                  <c:v>10.288065843621398</c:v>
                </c:pt>
                <c:pt idx="2">
                  <c:v>10.940919037199125</c:v>
                </c:pt>
                <c:pt idx="3">
                  <c:v>11.273957158962796</c:v>
                </c:pt>
                <c:pt idx="4">
                  <c:v>10.582010582010582</c:v>
                </c:pt>
                <c:pt idx="5">
                  <c:v>11.080332409972298</c:v>
                </c:pt>
                <c:pt idx="6">
                  <c:v>11.040574109853713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'6.问题规模与时间效率的关系-常量'!$L$58</c:f>
              <c:strCache>
                <c:ptCount val="1"/>
                <c:pt idx="0">
                  <c:v>常量
半拆分</c:v>
                </c:pt>
              </c:strCache>
            </c:strRef>
          </c:tx>
          <c:dLbls>
            <c:dLblPos val="t"/>
            <c:showVal val="1"/>
          </c:dLbls>
          <c:val>
            <c:numRef>
              <c:f>'6.问题规模与时间效率的关系-常量'!$L$59:$L$65</c:f>
              <c:numCache>
                <c:formatCode>0.0</c:formatCode>
                <c:ptCount val="7"/>
                <c:pt idx="0">
                  <c:v>36.764705882352935</c:v>
                </c:pt>
                <c:pt idx="1">
                  <c:v>49.019607843137251</c:v>
                </c:pt>
                <c:pt idx="2">
                  <c:v>57.47126436781609</c:v>
                </c:pt>
                <c:pt idx="3">
                  <c:v>63.291139240506325</c:v>
                </c:pt>
                <c:pt idx="4">
                  <c:v>66.889632107023417</c:v>
                </c:pt>
                <c:pt idx="5">
                  <c:v>69.20415224913495</c:v>
                </c:pt>
                <c:pt idx="6">
                  <c:v>69.9912510936133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'6.问题规模与时间效率的关系-常量'!$M$58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'6.问题规模与时间效率的关系-常量'!$M$59:$M$65</c:f>
              <c:numCache>
                <c:formatCode>0.0</c:formatCode>
                <c:ptCount val="7"/>
                <c:pt idx="0">
                  <c:v>8.9285714285714288</c:v>
                </c:pt>
                <c:pt idx="1">
                  <c:v>9.3984962406015029</c:v>
                </c:pt>
                <c:pt idx="2">
                  <c:v>9.6525096525096519</c:v>
                </c:pt>
                <c:pt idx="3">
                  <c:v>9.8135426889106974</c:v>
                </c:pt>
                <c:pt idx="4">
                  <c:v>9.7991180793728567</c:v>
                </c:pt>
                <c:pt idx="5">
                  <c:v>9.9206349206349209</c:v>
                </c:pt>
                <c:pt idx="6">
                  <c:v>9.8400984009840098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'6.问题规模与时间效率的关系-常量'!$N$58</c:f>
              <c:strCache>
                <c:ptCount val="1"/>
                <c:pt idx="0">
                  <c:v>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'6.问题规模与时间效率的关系-常量'!$N$59:$N$65</c:f>
              <c:numCache>
                <c:formatCode>0.0</c:formatCode>
                <c:ptCount val="7"/>
                <c:pt idx="0">
                  <c:v>37.878787878787875</c:v>
                </c:pt>
                <c:pt idx="1">
                  <c:v>48.076923076923073</c:v>
                </c:pt>
                <c:pt idx="2">
                  <c:v>57.47126436781609</c:v>
                </c:pt>
                <c:pt idx="3">
                  <c:v>62.893081761006286</c:v>
                </c:pt>
                <c:pt idx="4">
                  <c:v>66.225165562913915</c:v>
                </c:pt>
                <c:pt idx="5">
                  <c:v>69.20415224913495</c:v>
                </c:pt>
                <c:pt idx="6">
                  <c:v>69.9912510936133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'6.问题规模与时间效率的关系-常量'!$O$58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'6.问题规模与时间效率的关系-常量'!$O$59:$O$65</c:f>
              <c:numCache>
                <c:formatCode>0.0</c:formatCode>
                <c:ptCount val="7"/>
                <c:pt idx="0">
                  <c:v>4.3859649122807012</c:v>
                </c:pt>
                <c:pt idx="1">
                  <c:v>4.4722719141323797</c:v>
                </c:pt>
                <c:pt idx="2">
                  <c:v>4.5454545454545459</c:v>
                </c:pt>
                <c:pt idx="3">
                  <c:v>4.5892611289582375</c:v>
                </c:pt>
                <c:pt idx="4">
                  <c:v>4.5998160073597063</c:v>
                </c:pt>
                <c:pt idx="5">
                  <c:v>4.5998160073597063</c:v>
                </c:pt>
                <c:pt idx="6">
                  <c:v>4.6401020822458099</c:v>
                </c:pt>
              </c:numCache>
            </c:numRef>
          </c:val>
        </c:ser>
        <c:dLbls>
          <c:showVal val="1"/>
        </c:dLbls>
        <c:marker val="1"/>
        <c:axId val="123281792"/>
        <c:axId val="123283712"/>
      </c:lineChart>
      <c:catAx>
        <c:axId val="1232817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83712"/>
        <c:crosses val="autoZero"/>
        <c:auto val="1"/>
        <c:lblAlgn val="ctr"/>
        <c:lblOffset val="100"/>
      </c:catAx>
      <c:valAx>
        <c:axId val="1232837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'6.问题规模与时间效率的关系-常量'!$E$85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'6.问题规模与时间效率的关系-常量'!$E$86:$E$92</c:f>
              <c:numCache>
                <c:formatCode>0.0</c:formatCode>
                <c:ptCount val="7"/>
                <c:pt idx="0">
                  <c:v>8.5034013605442169</c:v>
                </c:pt>
                <c:pt idx="1">
                  <c:v>9.0579710144927557</c:v>
                </c:pt>
                <c:pt idx="2">
                  <c:v>9.1911764705882337</c:v>
                </c:pt>
                <c:pt idx="3">
                  <c:v>9.6993210475266718</c:v>
                </c:pt>
                <c:pt idx="4">
                  <c:v>10</c:v>
                </c:pt>
                <c:pt idx="5">
                  <c:v>10.47943411055803</c:v>
                </c:pt>
                <c:pt idx="6">
                  <c:v>10.800594032671798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'6.问题规模与时间效率的关系-常量'!$F$85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'6.问题规模与时间效率的关系-常量'!$F$86:$F$92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15.151515151515152</c:v>
                </c:pt>
                <c:pt idx="2">
                  <c:v>15.974440894568689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16.842105263157894</c:v>
                </c:pt>
                <c:pt idx="6">
                  <c:v>16.881198565098121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'6.问题规模与时间效率的关系-常量'!$L$85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'6.问题规模与时间效率的关系-常量'!$L$86:$L$92</c:f>
              <c:numCache>
                <c:formatCode>0.0</c:formatCode>
                <c:ptCount val="7"/>
                <c:pt idx="0">
                  <c:v>22.321428571428569</c:v>
                </c:pt>
                <c:pt idx="1">
                  <c:v>27.173913043478258</c:v>
                </c:pt>
                <c:pt idx="2">
                  <c:v>30.120481927710845</c:v>
                </c:pt>
                <c:pt idx="3">
                  <c:v>32.051282051282051</c:v>
                </c:pt>
                <c:pt idx="4">
                  <c:v>33.333333333333329</c:v>
                </c:pt>
                <c:pt idx="5">
                  <c:v>33.927056827820188</c:v>
                </c:pt>
                <c:pt idx="6">
                  <c:v>34.086067319982959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'6.问题规模与时间效率的关系-常量'!$M$85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'6.问题规模与时间效率的关系-常量'!$M$86:$M$92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15.822784810126581</c:v>
                </c:pt>
                <c:pt idx="2">
                  <c:v>16.722408026755854</c:v>
                </c:pt>
                <c:pt idx="3">
                  <c:v>17.361111111111111</c:v>
                </c:pt>
                <c:pt idx="4">
                  <c:v>17.543859649122805</c:v>
                </c:pt>
                <c:pt idx="5">
                  <c:v>17.801513128615934</c:v>
                </c:pt>
                <c:pt idx="6">
                  <c:v>17.841213202497769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'6.问题规模与时间效率的关系-常量'!$N$85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'6.问题规模与时间效率的关系-常量'!$N$86:$N$92</c:f>
              <c:numCache>
                <c:formatCode>0.0</c:formatCode>
                <c:ptCount val="7"/>
                <c:pt idx="0">
                  <c:v>25</c:v>
                </c:pt>
                <c:pt idx="1">
                  <c:v>30.487804878048781</c:v>
                </c:pt>
                <c:pt idx="2">
                  <c:v>34.246575342465754</c:v>
                </c:pt>
                <c:pt idx="3">
                  <c:v>36.900369003690038</c:v>
                </c:pt>
                <c:pt idx="4">
                  <c:v>37.950664136622393</c:v>
                </c:pt>
                <c:pt idx="5">
                  <c:v>38.314176245210732</c:v>
                </c:pt>
                <c:pt idx="6">
                  <c:v>38.722168441432721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'6.问题规模与时间效率的关系-常量'!$O$85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'6.问题规模与时间效率的关系-常量'!$O$86:$O$92</c:f>
              <c:numCache>
                <c:formatCode>0.0</c:formatCode>
                <c:ptCount val="7"/>
                <c:pt idx="0">
                  <c:v>5.868544600938967</c:v>
                </c:pt>
                <c:pt idx="1">
                  <c:v>6.1881188118811883</c:v>
                </c:pt>
                <c:pt idx="2">
                  <c:v>6.2034739454094288</c:v>
                </c:pt>
                <c:pt idx="3">
                  <c:v>6.3411540900443892</c:v>
                </c:pt>
                <c:pt idx="4">
                  <c:v>6.4391500321957507</c:v>
                </c:pt>
                <c:pt idx="5">
                  <c:v>6.4798315243803666</c:v>
                </c:pt>
                <c:pt idx="6">
                  <c:v>6.4798315243803666</c:v>
                </c:pt>
              </c:numCache>
            </c:numRef>
          </c:val>
        </c:ser>
        <c:dLbls>
          <c:showVal val="1"/>
        </c:dLbls>
        <c:marker val="1"/>
        <c:axId val="123392384"/>
        <c:axId val="123394304"/>
      </c:lineChart>
      <c:catAx>
        <c:axId val="1233923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94304"/>
        <c:crosses val="autoZero"/>
        <c:auto val="1"/>
        <c:lblAlgn val="ctr"/>
        <c:lblOffset val="100"/>
      </c:catAx>
      <c:valAx>
        <c:axId val="123394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2.4038461538461537</c:v>
                </c:pt>
                <c:pt idx="1">
                  <c:v>2.4038461538461537</c:v>
                </c:pt>
                <c:pt idx="2">
                  <c:v>2.3809523809523809</c:v>
                </c:pt>
                <c:pt idx="3">
                  <c:v>2.3696682464454977</c:v>
                </c:pt>
                <c:pt idx="4">
                  <c:v>2.3809523809523809</c:v>
                </c:pt>
                <c:pt idx="5">
                  <c:v>2.3529411764705883</c:v>
                </c:pt>
                <c:pt idx="6">
                  <c:v>2.4767801857585141</c:v>
                </c:pt>
              </c:numCache>
            </c:numRef>
          </c:val>
        </c:ser>
        <c:dLbls>
          <c:showVal val="1"/>
        </c:dLbls>
        <c:marker val="1"/>
        <c:axId val="88249856"/>
        <c:axId val="88251776"/>
      </c:lineChart>
      <c:catAx>
        <c:axId val="88249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8251776"/>
        <c:crosses val="autoZero"/>
        <c:auto val="1"/>
        <c:lblAlgn val="ctr"/>
        <c:lblOffset val="100"/>
      </c:catAx>
      <c:valAx>
        <c:axId val="88251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82498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'6.问题规模与时间效率的关系-常量'!$E$71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'6.问题规模与时间效率的关系-常量'!$E$72:$E$78</c:f>
              <c:numCache>
                <c:formatCode>0.0</c:formatCode>
                <c:ptCount val="7"/>
                <c:pt idx="0">
                  <c:v>11.574074074074073</c:v>
                </c:pt>
                <c:pt idx="1">
                  <c:v>12.135922330097088</c:v>
                </c:pt>
                <c:pt idx="2">
                  <c:v>12.468827930174564</c:v>
                </c:pt>
                <c:pt idx="3">
                  <c:v>12.626262626262626</c:v>
                </c:pt>
                <c:pt idx="4">
                  <c:v>12.779552715654951</c:v>
                </c:pt>
                <c:pt idx="5">
                  <c:v>12.8</c:v>
                </c:pt>
                <c:pt idx="6">
                  <c:v>12.959663048760733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'6.问题规模与时间效率的关系-常量'!$F$71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'6.问题规模与时间效率的关系-常量'!$F$72:$F$78</c:f>
              <c:numCache>
                <c:formatCode>0.0</c:formatCode>
                <c:ptCount val="7"/>
                <c:pt idx="0">
                  <c:v>83.333333333333343</c:v>
                </c:pt>
                <c:pt idx="1">
                  <c:v>100</c:v>
                </c:pt>
                <c:pt idx="2">
                  <c:v>108.69565217391303</c:v>
                </c:pt>
                <c:pt idx="3">
                  <c:v>109.89010989010988</c:v>
                </c:pt>
                <c:pt idx="4">
                  <c:v>114.94252873563218</c:v>
                </c:pt>
                <c:pt idx="5">
                  <c:v>118.69436201780414</c:v>
                </c:pt>
                <c:pt idx="6">
                  <c:v>119.9400299850075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'6.问题规模与时间效率的关系-常量'!$L$71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'6.问题规模与时间效率的关系-常量'!$L$72:$L$78</c:f>
              <c:numCache>
                <c:formatCode>0.0</c:formatCode>
                <c:ptCount val="7"/>
                <c:pt idx="0">
                  <c:v>21.92982456140351</c:v>
                </c:pt>
                <c:pt idx="1">
                  <c:v>23.584905660377355</c:v>
                </c:pt>
                <c:pt idx="2">
                  <c:v>24.271844660194176</c:v>
                </c:pt>
                <c:pt idx="3">
                  <c:v>24.875621890547269</c:v>
                </c:pt>
                <c:pt idx="4">
                  <c:v>25.125628140703515</c:v>
                </c:pt>
                <c:pt idx="5">
                  <c:v>25.806451612903224</c:v>
                </c:pt>
                <c:pt idx="6">
                  <c:v>25.999350016249593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'6.问题规模与时间效率的关系-常量'!$M$71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'6.问题规模与时间效率的关系-常量'!$M$72:$M$78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156.25</c:v>
                </c:pt>
                <c:pt idx="3">
                  <c:v>158.73015873015873</c:v>
                </c:pt>
                <c:pt idx="4">
                  <c:v>156.25</c:v>
                </c:pt>
                <c:pt idx="5">
                  <c:v>158.102766798419</c:v>
                </c:pt>
                <c:pt idx="6">
                  <c:v>158.41584158415841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'6.问题规模与时间效率的关系-常量'!$N$71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'6.问题规模与时间效率的关系-常量'!$N$72:$N$78</c:f>
              <c:numCache>
                <c:formatCode>0.0</c:formatCode>
                <c:ptCount val="7"/>
                <c:pt idx="0">
                  <c:v>14.04494382022472</c:v>
                </c:pt>
                <c:pt idx="1">
                  <c:v>14.619883040935672</c:v>
                </c:pt>
                <c:pt idx="2">
                  <c:v>15.015015015015015</c:v>
                </c:pt>
                <c:pt idx="3">
                  <c:v>15.360983102918588</c:v>
                </c:pt>
                <c:pt idx="4">
                  <c:v>15.479876160990713</c:v>
                </c:pt>
                <c:pt idx="5">
                  <c:v>15.558148580318942</c:v>
                </c:pt>
                <c:pt idx="6">
                  <c:v>15.518913676042679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'6.问题规模与时间效率的关系-常量'!$O$71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'6.问题规模与时间效率的关系-常量'!$O$72:$O$78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153.84615384615384</c:v>
                </c:pt>
                <c:pt idx="4">
                  <c:v>158.73015873015873</c:v>
                </c:pt>
                <c:pt idx="5">
                  <c:v>163.9344262295082</c:v>
                </c:pt>
                <c:pt idx="6">
                  <c:v>165.97510373443981</c:v>
                </c:pt>
              </c:numCache>
            </c:numRef>
          </c:val>
        </c:ser>
        <c:dLbls>
          <c:showVal val="1"/>
        </c:dLbls>
        <c:marker val="1"/>
        <c:axId val="123457920"/>
        <c:axId val="123459840"/>
      </c:lineChart>
      <c:catAx>
        <c:axId val="1234579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59840"/>
        <c:crosses val="autoZero"/>
        <c:auto val="1"/>
        <c:lblAlgn val="ctr"/>
        <c:lblOffset val="100"/>
      </c:catAx>
      <c:valAx>
        <c:axId val="1234598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'6.问题规模与时间效率的关系-常量'!$E$44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'6.问题规模与时间效率的关系-常量'!$E$45:$E$51</c:f>
              <c:numCache>
                <c:formatCode>0.0</c:formatCode>
                <c:ptCount val="7"/>
                <c:pt idx="0">
                  <c:v>96.153846153846146</c:v>
                </c:pt>
                <c:pt idx="1">
                  <c:v>125</c:v>
                </c:pt>
                <c:pt idx="2">
                  <c:v>135.13513513513513</c:v>
                </c:pt>
                <c:pt idx="3">
                  <c:v>144.92753623188409</c:v>
                </c:pt>
                <c:pt idx="4">
                  <c:v>147.05882352941174</c:v>
                </c:pt>
                <c:pt idx="5">
                  <c:v>152.09125475285171</c:v>
                </c:pt>
                <c:pt idx="6">
                  <c:v>154.44015444015443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'6.问题规模与时间效率的关系-常量'!$F$44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'6.问题规模与时间效率的关系-常量'!$F$45:$F$51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185.18518518518516</c:v>
                </c:pt>
                <c:pt idx="3">
                  <c:v>188.67924528301884</c:v>
                </c:pt>
                <c:pt idx="4">
                  <c:v>200</c:v>
                </c:pt>
                <c:pt idx="5">
                  <c:v>207.25388601036272</c:v>
                </c:pt>
                <c:pt idx="6">
                  <c:v>212.7659574468085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'6.问题规模与时间效率的关系-常量'!$L$44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'6.问题规模与时间效率的关系-常量'!$L$45:$L$51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123.45679012345678</c:v>
                </c:pt>
                <c:pt idx="4">
                  <c:v>128.2051282051282</c:v>
                </c:pt>
                <c:pt idx="5">
                  <c:v>132.013201320132</c:v>
                </c:pt>
                <c:pt idx="6">
                  <c:v>133.11148086522465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'6.问题规模与时间效率的关系-常量'!$M$44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'6.问题规模与时间效率的关系-常量'!$M$45:$M$51</c:f>
              <c:numCache>
                <c:formatCode>0.0</c:formatCode>
                <c:ptCount val="7"/>
                <c:pt idx="0">
                  <c:v>125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'6.问题规模与时间效率的关系-常量'!$N$44</c:f>
              <c:strCache>
                <c:ptCount val="1"/>
                <c:pt idx="0">
                  <c:v>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'6.问题规模与时间效率的关系-常量'!$N$45:$N$51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186.9158878504673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'6.问题规模与时间效率的关系-常量'!$O$44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'6.问题规模与时间效率的关系-常量'!$O$45:$O$51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166.66666666666669</c:v>
                </c:pt>
                <c:pt idx="3">
                  <c:v>169.49152542372883</c:v>
                </c:pt>
                <c:pt idx="4">
                  <c:v>180.18018018018017</c:v>
                </c:pt>
                <c:pt idx="5">
                  <c:v>186.9158878504673</c:v>
                </c:pt>
                <c:pt idx="6">
                  <c:v>190.93078758949881</c:v>
                </c:pt>
              </c:numCache>
            </c:numRef>
          </c:val>
        </c:ser>
        <c:dLbls>
          <c:showVal val="1"/>
        </c:dLbls>
        <c:marker val="1"/>
        <c:axId val="123517568"/>
        <c:axId val="123552512"/>
      </c:lineChart>
      <c:catAx>
        <c:axId val="1235175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52512"/>
        <c:crosses val="autoZero"/>
        <c:auto val="1"/>
        <c:lblAlgn val="ctr"/>
        <c:lblOffset val="100"/>
      </c:catAx>
      <c:valAx>
        <c:axId val="1235525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26946304"/>
        <c:axId val="126960768"/>
      </c:lineChart>
      <c:catAx>
        <c:axId val="1269463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960768"/>
        <c:crosses val="autoZero"/>
        <c:auto val="1"/>
        <c:lblAlgn val="ctr"/>
        <c:lblOffset val="100"/>
      </c:catAx>
      <c:valAx>
        <c:axId val="1269607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9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'7.问题规模与时间效率的关系-共享'!$E$16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'7.问题规模与时间效率的关系-共享'!$E$17:$E$23</c:f>
              <c:numCache>
                <c:formatCode>0.0</c:formatCode>
                <c:ptCount val="7"/>
                <c:pt idx="0">
                  <c:v>27.173913043478258</c:v>
                </c:pt>
                <c:pt idx="1">
                  <c:v>32.894736842105267</c:v>
                </c:pt>
                <c:pt idx="2">
                  <c:v>37.878787878787875</c:v>
                </c:pt>
                <c:pt idx="3">
                  <c:v>40.48582995951417</c:v>
                </c:pt>
                <c:pt idx="4">
                  <c:v>41.493775933609953</c:v>
                </c:pt>
                <c:pt idx="5">
                  <c:v>42.780748663101605</c:v>
                </c:pt>
                <c:pt idx="6">
                  <c:v>43.290043290043286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'7.问题规模与时间效率的关系-共享'!$F$16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'7.问题规模与时间效率的关系-共享'!$F$17:$F$23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15.060240963855422</c:v>
                </c:pt>
                <c:pt idx="2">
                  <c:v>15.822784810126581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16.722408026755854</c:v>
                </c:pt>
                <c:pt idx="6">
                  <c:v>16.718913270637408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'7.问题规模与时间效率的关系-共享'!$L$16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'7.问题规模与时间效率的关系-共享'!$L$17:$L$23</c:f>
              <c:numCache>
                <c:formatCode>0.0</c:formatCode>
                <c:ptCount val="7"/>
                <c:pt idx="0">
                  <c:v>35.714285714285715</c:v>
                </c:pt>
                <c:pt idx="1">
                  <c:v>46.296296296296291</c:v>
                </c:pt>
                <c:pt idx="2">
                  <c:v>54.945054945054942</c:v>
                </c:pt>
                <c:pt idx="3">
                  <c:v>60.24096385542169</c:v>
                </c:pt>
                <c:pt idx="4">
                  <c:v>63.694267515923563</c:v>
                </c:pt>
                <c:pt idx="5">
                  <c:v>65.252854812398041</c:v>
                </c:pt>
                <c:pt idx="6">
                  <c:v>66.225165562913915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'7.问题规模与时间效率的关系-共享'!$M$16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'7.问题规模与时间效率的关系-共享'!$M$17:$M$23</c:f>
              <c:numCache>
                <c:formatCode>0.0</c:formatCode>
                <c:ptCount val="7"/>
                <c:pt idx="0">
                  <c:v>14.04494382022472</c:v>
                </c:pt>
                <c:pt idx="1">
                  <c:v>15.337423312883436</c:v>
                </c:pt>
                <c:pt idx="2">
                  <c:v>16.393442622950822</c:v>
                </c:pt>
                <c:pt idx="3">
                  <c:v>16.694490818030051</c:v>
                </c:pt>
                <c:pt idx="4">
                  <c:v>17.226528854435834</c:v>
                </c:pt>
                <c:pt idx="5">
                  <c:v>17.196904557179707</c:v>
                </c:pt>
                <c:pt idx="6">
                  <c:v>17.361111111111111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'7.问题规模与时间效率的关系-共享'!$N$16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'7.问题规模与时间效率的关系-共享'!$N$17:$N$23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54.945054945054942</c:v>
                </c:pt>
                <c:pt idx="3">
                  <c:v>62.5</c:v>
                </c:pt>
                <c:pt idx="4">
                  <c:v>65.789473684210535</c:v>
                </c:pt>
                <c:pt idx="5">
                  <c:v>66.889632107023417</c:v>
                </c:pt>
                <c:pt idx="6">
                  <c:v>69.444444444444443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'7.问题规模与时间效率的关系-共享'!$O$16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'7.问题规模与时间效率的关系-共享'!$O$17:$O$23</c:f>
              <c:numCache>
                <c:formatCode>0.0</c:formatCode>
                <c:ptCount val="7"/>
                <c:pt idx="0">
                  <c:v>5.0403225806451619</c:v>
                </c:pt>
                <c:pt idx="1">
                  <c:v>5.3648068669527902</c:v>
                </c:pt>
                <c:pt idx="2">
                  <c:v>5.4704595185995624</c:v>
                </c:pt>
                <c:pt idx="3">
                  <c:v>5.5005500550055011</c:v>
                </c:pt>
                <c:pt idx="4">
                  <c:v>5.5005500550055011</c:v>
                </c:pt>
                <c:pt idx="5">
                  <c:v>5.4802027675023979</c:v>
                </c:pt>
                <c:pt idx="6">
                  <c:v>5.5998880022399549</c:v>
                </c:pt>
              </c:numCache>
            </c:numRef>
          </c:val>
        </c:ser>
        <c:dLbls>
          <c:showVal val="1"/>
        </c:dLbls>
        <c:marker val="1"/>
        <c:axId val="128166912"/>
        <c:axId val="128185472"/>
      </c:lineChart>
      <c:catAx>
        <c:axId val="1281669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85472"/>
        <c:crosses val="autoZero"/>
        <c:auto val="1"/>
        <c:lblAlgn val="ctr"/>
        <c:lblOffset val="100"/>
      </c:catAx>
      <c:valAx>
        <c:axId val="1281854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28265216"/>
        <c:axId val="128283776"/>
      </c:lineChart>
      <c:catAx>
        <c:axId val="1282652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83776"/>
        <c:crosses val="autoZero"/>
        <c:auto val="1"/>
        <c:lblAlgn val="ctr"/>
        <c:lblOffset val="100"/>
      </c:catAx>
      <c:valAx>
        <c:axId val="1282837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28355328"/>
        <c:axId val="128386176"/>
      </c:lineChart>
      <c:catAx>
        <c:axId val="1283553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6176"/>
        <c:crosses val="autoZero"/>
        <c:auto val="1"/>
        <c:lblAlgn val="ctr"/>
        <c:lblOffset val="100"/>
      </c:catAx>
      <c:valAx>
        <c:axId val="1283861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5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28424960"/>
        <c:axId val="129041536"/>
      </c:lineChart>
      <c:catAx>
        <c:axId val="1284249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41536"/>
        <c:crosses val="autoZero"/>
        <c:auto val="1"/>
        <c:lblAlgn val="ctr"/>
        <c:lblOffset val="100"/>
      </c:catAx>
      <c:valAx>
        <c:axId val="1290415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29121280"/>
        <c:axId val="129143936"/>
      </c:lineChart>
      <c:catAx>
        <c:axId val="1291212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43936"/>
        <c:crosses val="autoZero"/>
        <c:auto val="1"/>
        <c:lblAlgn val="ctr"/>
        <c:lblOffset val="100"/>
      </c:catAx>
      <c:valAx>
        <c:axId val="129143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2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129245184"/>
        <c:axId val="129247104"/>
      </c:lineChart>
      <c:catAx>
        <c:axId val="1292451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7104"/>
        <c:crosses val="autoZero"/>
        <c:auto val="1"/>
        <c:lblAlgn val="ctr"/>
        <c:lblOffset val="100"/>
      </c:catAx>
      <c:valAx>
        <c:axId val="1292471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525E-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8246072431044223E-17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0.1055555555555556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474127557160342E-2"/>
                  <c:y val="-5.00000000000000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067388688327508E-2"/>
                  <c:y val="-7.22222222222224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847172081829127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880866425992802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507821901323715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129659264"/>
        <c:axId val="129661184"/>
      </c:lineChart>
      <c:catAx>
        <c:axId val="1296592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61184"/>
        <c:crosses val="autoZero"/>
        <c:auto val="1"/>
        <c:lblAlgn val="ctr"/>
        <c:lblOffset val="100"/>
      </c:catAx>
      <c:valAx>
        <c:axId val="1296611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</c:ser>
        <c:dLbls>
          <c:showVal val="1"/>
        </c:dLbls>
        <c:marker val="1"/>
        <c:axId val="88319104"/>
        <c:axId val="88321024"/>
      </c:lineChart>
      <c:catAx>
        <c:axId val="88319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8321024"/>
        <c:crosses val="autoZero"/>
        <c:auto val="1"/>
        <c:lblAlgn val="ctr"/>
        <c:lblOffset val="100"/>
      </c:catAx>
      <c:valAx>
        <c:axId val="88321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83191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'9.问题规模与时间效率的关系-节约'!$E$17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'9.问题规模与时间效率的关系-节约'!$E$18:$E$24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'9.问题规模与时间效率的关系-节约'!$F$17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34971392"/>
        <c:axId val="134973312"/>
      </c:lineChart>
      <c:catAx>
        <c:axId val="1349713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73312"/>
        <c:crosses val="autoZero"/>
        <c:auto val="1"/>
        <c:lblAlgn val="ctr"/>
        <c:lblOffset val="100"/>
      </c:catAx>
      <c:valAx>
        <c:axId val="1349733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'9.问题规模与时间效率的关系-节约'!$E$4:$E$10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'9.问题规模与时间效率的关系-节约'!$F$4:$F$10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35568384"/>
        <c:axId val="135574656"/>
      </c:lineChart>
      <c:catAx>
        <c:axId val="1355683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74656"/>
        <c:crosses val="autoZero"/>
        <c:auto val="1"/>
        <c:lblAlgn val="ctr"/>
        <c:lblOffset val="100"/>
      </c:catAx>
      <c:valAx>
        <c:axId val="1355746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6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'9.问题规模与时间效率的关系-节约'!$E$34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'9.问题规模与时间效率的关系-节约'!$E$35:$E$41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'9.问题规模与时间效率的关系-节约'!$F$34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'9.问题规模与时间效率的关系-节约'!$F$35:$F$41</c:f>
              <c:numCache>
                <c:formatCode>0.0</c:formatCode>
                <c:ptCount val="7"/>
                <c:pt idx="0">
                  <c:v>104.16666666666667</c:v>
                </c:pt>
                <c:pt idx="1">
                  <c:v>125</c:v>
                </c:pt>
                <c:pt idx="2">
                  <c:v>138.88888888888889</c:v>
                </c:pt>
                <c:pt idx="3">
                  <c:v>142.85714285714286</c:v>
                </c:pt>
                <c:pt idx="4">
                  <c:v>150.37593984962405</c:v>
                </c:pt>
                <c:pt idx="5">
                  <c:v>155.64202334630352</c:v>
                </c:pt>
                <c:pt idx="6">
                  <c:v>158.41584158415841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'9.问题规模与时间效率的关系-节约'!$H$34</c:f>
              <c:strCache>
                <c:ptCount val="1"/>
                <c:pt idx="0">
                  <c:v>不节约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'9.问题规模与时间效率的关系-节约'!$H$35:$H$41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35667072"/>
        <c:axId val="135681536"/>
      </c:lineChart>
      <c:catAx>
        <c:axId val="1356670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81536"/>
        <c:crosses val="autoZero"/>
        <c:auto val="1"/>
        <c:lblAlgn val="ctr"/>
        <c:lblOffset val="100"/>
      </c:catAx>
      <c:valAx>
        <c:axId val="1356815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'9.问题规模与时间效率的关系-节约'!$E$48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'9.问题规模与时间效率的关系-节约'!$E$49:$E$55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'9.问题规模与时间效率的关系-节约'!$F$48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'9.问题规模与时间效率的关系-节约'!$F$49:$F$55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'9.问题规模与时间效率的关系-节约'!$H$48</c:f>
              <c:strCache>
                <c:ptCount val="1"/>
                <c:pt idx="0">
                  <c:v>换时间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'9.问题规模与时间效率的关系-节约'!$H$49:$H$55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35749632"/>
        <c:axId val="135751552"/>
      </c:lineChart>
      <c:catAx>
        <c:axId val="1357496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51552"/>
        <c:crosses val="autoZero"/>
        <c:auto val="1"/>
        <c:lblAlgn val="ctr"/>
        <c:lblOffset val="100"/>
      </c:catAx>
      <c:valAx>
        <c:axId val="1357515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35792896"/>
        <c:axId val="135798784"/>
      </c:lineChart>
      <c:catAx>
        <c:axId val="135792896"/>
        <c:scaling>
          <c:orientation val="minMax"/>
        </c:scaling>
        <c:axPos val="b"/>
        <c:majorTickMark val="none"/>
        <c:tickLblPos val="nextTo"/>
        <c:crossAx val="135798784"/>
        <c:crosses val="autoZero"/>
        <c:auto val="1"/>
        <c:lblAlgn val="ctr"/>
        <c:lblOffset val="100"/>
      </c:catAx>
      <c:valAx>
        <c:axId val="135798784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13579289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35836416"/>
        <c:axId val="135837952"/>
      </c:lineChart>
      <c:catAx>
        <c:axId val="135836416"/>
        <c:scaling>
          <c:orientation val="minMax"/>
        </c:scaling>
        <c:axPos val="b"/>
        <c:majorTickMark val="none"/>
        <c:tickLblPos val="nextTo"/>
        <c:crossAx val="135837952"/>
        <c:crosses val="autoZero"/>
        <c:auto val="1"/>
        <c:lblAlgn val="ctr"/>
        <c:lblOffset val="100"/>
      </c:catAx>
      <c:valAx>
        <c:axId val="135837952"/>
        <c:scaling>
          <c:orientation val="minMax"/>
        </c:scaling>
        <c:delete val="1"/>
        <c:axPos val="l"/>
        <c:numFmt formatCode="0.0" sourceLinked="1"/>
        <c:tickLblPos val="none"/>
        <c:crossAx val="135836416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'10.VisualProfiler&amp;OccupancyCalc'!$L$3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'10.VisualProfiler&amp;OccupancyCalc'!$L$4:$L$10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135863296"/>
        <c:axId val="135910144"/>
      </c:lineChart>
      <c:catAx>
        <c:axId val="135863296"/>
        <c:scaling>
          <c:orientation val="minMax"/>
        </c:scaling>
        <c:axPos val="b"/>
        <c:majorTickMark val="none"/>
        <c:tickLblPos val="nextTo"/>
        <c:crossAx val="135910144"/>
        <c:crosses val="autoZero"/>
        <c:auto val="1"/>
        <c:lblAlgn val="ctr"/>
        <c:lblOffset val="100"/>
      </c:catAx>
      <c:valAx>
        <c:axId val="135910144"/>
        <c:scaling>
          <c:orientation val="minMax"/>
        </c:scaling>
        <c:delete val="1"/>
        <c:axPos val="l"/>
        <c:numFmt formatCode="0.0_ " sourceLinked="1"/>
        <c:tickLblPos val="none"/>
        <c:crossAx val="13586329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8</c:v>
                </c:pt>
                <c:pt idx="1">
                  <c:v>13.125000000000002</c:v>
                </c:pt>
                <c:pt idx="2">
                  <c:v>17.857142857142854</c:v>
                </c:pt>
                <c:pt idx="3">
                  <c:v>18.461538461538456</c:v>
                </c:pt>
                <c:pt idx="4">
                  <c:v>19.000000000000004</c:v>
                </c:pt>
                <c:pt idx="5">
                  <c:v>19.897959183673471</c:v>
                </c:pt>
                <c:pt idx="6">
                  <c:v>19.430051813471504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'10.VisualProfiler&amp;OccupancyCalc'!$L$20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'10.VisualProfiler&amp;OccupancyCalc'!$L$21:$L$27</c:f>
              <c:numCache>
                <c:formatCode>0.0_ </c:formatCode>
                <c:ptCount val="7"/>
                <c:pt idx="0">
                  <c:v>34</c:v>
                </c:pt>
                <c:pt idx="1">
                  <c:v>42.5</c:v>
                </c:pt>
                <c:pt idx="2">
                  <c:v>48.571428571428562</c:v>
                </c:pt>
                <c:pt idx="3">
                  <c:v>51.923076923076927</c:v>
                </c:pt>
                <c:pt idx="4">
                  <c:v>54.000000000000007</c:v>
                </c:pt>
                <c:pt idx="5">
                  <c:v>55.102040816326543</c:v>
                </c:pt>
                <c:pt idx="6">
                  <c:v>55.181347150259072</c:v>
                </c:pt>
              </c:numCache>
            </c:numRef>
          </c:val>
        </c:ser>
        <c:dLbls>
          <c:showVal val="1"/>
        </c:dLbls>
        <c:marker val="1"/>
        <c:axId val="135931392"/>
        <c:axId val="135932928"/>
      </c:lineChart>
      <c:catAx>
        <c:axId val="135931392"/>
        <c:scaling>
          <c:orientation val="minMax"/>
        </c:scaling>
        <c:axPos val="b"/>
        <c:majorTickMark val="none"/>
        <c:tickLblPos val="nextTo"/>
        <c:crossAx val="135932928"/>
        <c:crosses val="autoZero"/>
        <c:auto val="1"/>
        <c:lblAlgn val="ctr"/>
        <c:lblOffset val="100"/>
      </c:catAx>
      <c:valAx>
        <c:axId val="135932928"/>
        <c:scaling>
          <c:orientation val="minMax"/>
        </c:scaling>
        <c:delete val="1"/>
        <c:axPos val="l"/>
        <c:numFmt formatCode="0.0_ " sourceLinked="1"/>
        <c:tickLblPos val="none"/>
        <c:crossAx val="135931392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8.9928057553956844</c:v>
                </c:pt>
                <c:pt idx="1">
                  <c:v>11.111111111111111</c:v>
                </c:pt>
                <c:pt idx="2">
                  <c:v>10.482180293501049</c:v>
                </c:pt>
                <c:pt idx="3">
                  <c:v>10.141987829614605</c:v>
                </c:pt>
                <c:pt idx="4">
                  <c:v>9.6618357487922708</c:v>
                </c:pt>
                <c:pt idx="5">
                  <c:v>10</c:v>
                </c:pt>
                <c:pt idx="6">
                  <c:v>9.5238095238095237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2.5987525987525988</c:v>
                </c:pt>
                <c:pt idx="1">
                  <c:v>2.5987525987525988</c:v>
                </c:pt>
                <c:pt idx="2">
                  <c:v>2.6178010471204183</c:v>
                </c:pt>
                <c:pt idx="3">
                  <c:v>2.5575447570332481</c:v>
                </c:pt>
                <c:pt idx="4">
                  <c:v>2.5608194622279132</c:v>
                </c:pt>
                <c:pt idx="5">
                  <c:v>2.5974025974025974</c:v>
                </c:pt>
                <c:pt idx="6">
                  <c:v>2.5559105431309903</c:v>
                </c:pt>
              </c:numCache>
            </c:numRef>
          </c:val>
        </c:ser>
        <c:dLbls>
          <c:showVal val="1"/>
        </c:dLbls>
        <c:marker val="1"/>
        <c:axId val="88396160"/>
        <c:axId val="88398080"/>
      </c:lineChart>
      <c:catAx>
        <c:axId val="88396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8398080"/>
        <c:crosses val="autoZero"/>
        <c:auto val="1"/>
        <c:lblAlgn val="ctr"/>
        <c:lblOffset val="100"/>
      </c:catAx>
      <c:valAx>
        <c:axId val="88398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8396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8.9928057553956844</c:v>
                </c:pt>
                <c:pt idx="1">
                  <c:v>11.111111111111111</c:v>
                </c:pt>
                <c:pt idx="2">
                  <c:v>10.482180293501049</c:v>
                </c:pt>
                <c:pt idx="3">
                  <c:v>10.141987829614605</c:v>
                </c:pt>
                <c:pt idx="4">
                  <c:v>9.6618357487922708</c:v>
                </c:pt>
                <c:pt idx="5">
                  <c:v>10</c:v>
                </c:pt>
                <c:pt idx="6">
                  <c:v>9.5238095238095237</c:v>
                </c:pt>
              </c:numCache>
            </c:numRef>
          </c:val>
        </c:ser>
        <c:dLbls>
          <c:showVal val="1"/>
        </c:dLbls>
        <c:marker val="1"/>
        <c:axId val="114753536"/>
        <c:axId val="114755456"/>
      </c:lineChart>
      <c:catAx>
        <c:axId val="114753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4755456"/>
        <c:crosses val="autoZero"/>
        <c:auto val="1"/>
        <c:lblAlgn val="ctr"/>
        <c:lblOffset val="100"/>
      </c:catAx>
      <c:valAx>
        <c:axId val="114755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47535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</c:ser>
        <c:dLbls>
          <c:showVal val="1"/>
        </c:dLbls>
        <c:marker val="1"/>
        <c:axId val="114768896"/>
        <c:axId val="114771072"/>
      </c:lineChart>
      <c:catAx>
        <c:axId val="114768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4771072"/>
        <c:crosses val="autoZero"/>
        <c:auto val="1"/>
        <c:lblAlgn val="ctr"/>
        <c:lblOffset val="100"/>
      </c:catAx>
      <c:valAx>
        <c:axId val="114771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47688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72.463768115942045</c:v>
                </c:pt>
                <c:pt idx="3">
                  <c:v>76.33587786259541</c:v>
                </c:pt>
                <c:pt idx="4">
                  <c:v>79.051383399209499</c:v>
                </c:pt>
                <c:pt idx="5">
                  <c:v>80.97165991902834</c:v>
                </c:pt>
                <c:pt idx="6">
                  <c:v>81.466395112016286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</c:ser>
        <c:dLbls>
          <c:showVal val="1"/>
        </c:dLbls>
        <c:marker val="1"/>
        <c:axId val="121248384"/>
        <c:axId val="121262848"/>
      </c:lineChart>
      <c:catAx>
        <c:axId val="121248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1262848"/>
        <c:crosses val="autoZero"/>
        <c:auto val="1"/>
        <c:lblAlgn val="ctr"/>
        <c:lblOffset val="100"/>
      </c:catAx>
      <c:valAx>
        <c:axId val="121262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12483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</c:ser>
        <c:dLbls>
          <c:showVal val="1"/>
        </c:dLbls>
        <c:marker val="1"/>
        <c:axId val="121292672"/>
        <c:axId val="121311232"/>
      </c:lineChart>
      <c:catAx>
        <c:axId val="121292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1311232"/>
        <c:crosses val="autoZero"/>
        <c:auto val="1"/>
        <c:lblAlgn val="ctr"/>
        <c:lblOffset val="100"/>
      </c:catAx>
      <c:valAx>
        <c:axId val="121311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12926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4.2808219178082192</c:v>
                </c:pt>
                <c:pt idx="1">
                  <c:v>4.3782837127845884</c:v>
                </c:pt>
                <c:pt idx="2">
                  <c:v>4.4483985765124556</c:v>
                </c:pt>
                <c:pt idx="3">
                  <c:v>4.3898156277436344</c:v>
                </c:pt>
                <c:pt idx="4">
                  <c:v>4.5998160073597063</c:v>
                </c:pt>
                <c:pt idx="5">
                  <c:v>4.6398329660132234</c:v>
                </c:pt>
                <c:pt idx="6">
                  <c:v>4.6401020822458099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9.765625</c:v>
                </c:pt>
                <c:pt idx="1">
                  <c:v>10.373443983402488</c:v>
                </c:pt>
                <c:pt idx="2">
                  <c:v>10.964912280701755</c:v>
                </c:pt>
                <c:pt idx="3">
                  <c:v>11.248593925759279</c:v>
                </c:pt>
                <c:pt idx="4">
                  <c:v>10.70090957731407</c:v>
                </c:pt>
                <c:pt idx="5">
                  <c:v>11.001100110011002</c:v>
                </c:pt>
                <c:pt idx="6">
                  <c:v>10.879912960696315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'5.问题规模与时间效率的关系-拆分'!$H$29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'5.问题规模与时间效率的关系-拆分'!$H$30:$H$36</c:f>
              <c:numCache>
                <c:formatCode>0.0</c:formatCode>
                <c:ptCount val="7"/>
                <c:pt idx="0">
                  <c:v>8.8652482269503547</c:v>
                </c:pt>
                <c:pt idx="1">
                  <c:v>9.3984962406015029</c:v>
                </c:pt>
                <c:pt idx="2">
                  <c:v>9.5969289827255277</c:v>
                </c:pt>
                <c:pt idx="3">
                  <c:v>9.5785440613026829</c:v>
                </c:pt>
                <c:pt idx="4">
                  <c:v>9.818360333824252</c:v>
                </c:pt>
                <c:pt idx="5">
                  <c:v>9.7991180793728567</c:v>
                </c:pt>
                <c:pt idx="6">
                  <c:v>9.7596681712821756</c:v>
                </c:pt>
              </c:numCache>
            </c:numRef>
          </c:val>
        </c:ser>
        <c:dLbls>
          <c:showVal val="1"/>
        </c:dLbls>
        <c:marker val="1"/>
        <c:axId val="121424512"/>
        <c:axId val="121430784"/>
      </c:lineChart>
      <c:catAx>
        <c:axId val="121424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1430784"/>
        <c:crosses val="autoZero"/>
        <c:auto val="1"/>
        <c:lblAlgn val="ctr"/>
        <c:lblOffset val="100"/>
      </c:catAx>
      <c:valAx>
        <c:axId val="121430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14245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0</xdr:row>
      <xdr:rowOff>142875</xdr:rowOff>
    </xdr:from>
    <xdr:to>
      <xdr:col>19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17</xdr:row>
      <xdr:rowOff>333375</xdr:rowOff>
    </xdr:from>
    <xdr:to>
      <xdr:col>19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</xdr:colOff>
      <xdr:row>0</xdr:row>
      <xdr:rowOff>161925</xdr:rowOff>
    </xdr:from>
    <xdr:to>
      <xdr:col>26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</xdr:colOff>
      <xdr:row>17</xdr:row>
      <xdr:rowOff>342900</xdr:rowOff>
    </xdr:from>
    <xdr:to>
      <xdr:col>26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28</xdr:row>
      <xdr:rowOff>276225</xdr:rowOff>
    </xdr:from>
    <xdr:to>
      <xdr:col>17</xdr:col>
      <xdr:colOff>552450</xdr:colOff>
      <xdr:row>35</xdr:row>
      <xdr:rowOff>161925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41</xdr:row>
      <xdr:rowOff>285750</xdr:rowOff>
    </xdr:from>
    <xdr:to>
      <xdr:col>18</xdr:col>
      <xdr:colOff>76200</xdr:colOff>
      <xdr:row>49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54</xdr:row>
      <xdr:rowOff>285750</xdr:rowOff>
    </xdr:from>
    <xdr:to>
      <xdr:col>18</xdr:col>
      <xdr:colOff>66675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67</xdr:row>
      <xdr:rowOff>285750</xdr:rowOff>
    </xdr:from>
    <xdr:to>
      <xdr:col>18</xdr:col>
      <xdr:colOff>76200</xdr:colOff>
      <xdr:row>75</xdr:row>
      <xdr:rowOff>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1</xdr:row>
      <xdr:rowOff>133350</xdr:rowOff>
    </xdr:from>
    <xdr:to>
      <xdr:col>18</xdr:col>
      <xdr:colOff>190500</xdr:colOff>
      <xdr:row>10</xdr:row>
      <xdr:rowOff>19050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142875</xdr:colOff>
      <xdr:row>14</xdr:row>
      <xdr:rowOff>76200</xdr:rowOff>
    </xdr:from>
    <xdr:to>
      <xdr:col>18</xdr:col>
      <xdr:colOff>361950</xdr:colOff>
      <xdr:row>22</xdr:row>
      <xdr:rowOff>133350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676275</xdr:colOff>
      <xdr:row>13</xdr:row>
      <xdr:rowOff>114300</xdr:rowOff>
    </xdr:from>
    <xdr:to>
      <xdr:col>24</xdr:col>
      <xdr:colOff>295275</xdr:colOff>
      <xdr:row>23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676275</xdr:colOff>
      <xdr:row>0</xdr:row>
      <xdr:rowOff>104775</xdr:rowOff>
    </xdr:from>
    <xdr:to>
      <xdr:col>24</xdr:col>
      <xdr:colOff>485775</xdr:colOff>
      <xdr:row>9</xdr:row>
      <xdr:rowOff>161925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27</xdr:row>
      <xdr:rowOff>28575</xdr:rowOff>
    </xdr:from>
    <xdr:to>
      <xdr:col>19</xdr:col>
      <xdr:colOff>0</xdr:colOff>
      <xdr:row>35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55</xdr:row>
      <xdr:rowOff>133350</xdr:rowOff>
    </xdr:from>
    <xdr:to>
      <xdr:col>24</xdr:col>
      <xdr:colOff>314325</xdr:colOff>
      <xdr:row>65</xdr:row>
      <xdr:rowOff>19050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82</xdr:row>
      <xdr:rowOff>123825</xdr:rowOff>
    </xdr:from>
    <xdr:to>
      <xdr:col>24</xdr:col>
      <xdr:colOff>304800</xdr:colOff>
      <xdr:row>92</xdr:row>
      <xdr:rowOff>9525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68</xdr:row>
      <xdr:rowOff>123825</xdr:rowOff>
    </xdr:from>
    <xdr:to>
      <xdr:col>24</xdr:col>
      <xdr:colOff>304800</xdr:colOff>
      <xdr:row>78</xdr:row>
      <xdr:rowOff>9525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9525</xdr:colOff>
      <xdr:row>41</xdr:row>
      <xdr:rowOff>104775</xdr:rowOff>
    </xdr:from>
    <xdr:to>
      <xdr:col>24</xdr:col>
      <xdr:colOff>314325</xdr:colOff>
      <xdr:row>50</xdr:row>
      <xdr:rowOff>161925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104775</xdr:rowOff>
    </xdr:from>
    <xdr:to>
      <xdr:col>24</xdr:col>
      <xdr:colOff>495300</xdr:colOff>
      <xdr:row>9</xdr:row>
      <xdr:rowOff>161925</xdr:rowOff>
    </xdr:to>
    <xdr:graphicFrame macro="">
      <xdr:nvGraphicFramePr>
        <xdr:cNvPr id="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495300</xdr:colOff>
      <xdr:row>22</xdr:row>
      <xdr:rowOff>57150</xdr:rowOff>
    </xdr:to>
    <xdr:graphicFrame macro="">
      <xdr:nvGraphicFramePr>
        <xdr:cNvPr id="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24</xdr:col>
      <xdr:colOff>495300</xdr:colOff>
      <xdr:row>40</xdr:row>
      <xdr:rowOff>57150</xdr:rowOff>
    </xdr:to>
    <xdr:graphicFrame macro="">
      <xdr:nvGraphicFramePr>
        <xdr:cNvPr id="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45</xdr:row>
      <xdr:rowOff>0</xdr:rowOff>
    </xdr:from>
    <xdr:to>
      <xdr:col>24</xdr:col>
      <xdr:colOff>495300</xdr:colOff>
      <xdr:row>53</xdr:row>
      <xdr:rowOff>57150</xdr:rowOff>
    </xdr:to>
    <xdr:graphicFrame macro="">
      <xdr:nvGraphicFramePr>
        <xdr:cNvPr id="1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58</xdr:row>
      <xdr:rowOff>0</xdr:rowOff>
    </xdr:from>
    <xdr:to>
      <xdr:col>24</xdr:col>
      <xdr:colOff>495300</xdr:colOff>
      <xdr:row>66</xdr:row>
      <xdr:rowOff>57150</xdr:rowOff>
    </xdr:to>
    <xdr:graphicFrame macro="">
      <xdr:nvGraphicFramePr>
        <xdr:cNvPr id="1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495300</xdr:colOff>
      <xdr:row>80</xdr:row>
      <xdr:rowOff>57150</xdr:rowOff>
    </xdr:to>
    <xdr:graphicFrame macro="">
      <xdr:nvGraphicFramePr>
        <xdr:cNvPr id="1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31</xdr:row>
      <xdr:rowOff>123825</xdr:rowOff>
    </xdr:from>
    <xdr:to>
      <xdr:col>17</xdr:col>
      <xdr:colOff>361950</xdr:colOff>
      <xdr:row>41</xdr:row>
      <xdr:rowOff>9525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45</xdr:row>
      <xdr:rowOff>114300</xdr:rowOff>
    </xdr:from>
    <xdr:to>
      <xdr:col>17</xdr:col>
      <xdr:colOff>381000</xdr:colOff>
      <xdr:row>55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opLeftCell="A10" workbookViewId="0">
      <selection activeCell="B30" sqref="B30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4.8099999999999996</v>
      </c>
      <c r="D4" s="3">
        <f>LOG(B4)/LOG(2)+3</f>
        <v>1</v>
      </c>
      <c r="E4" s="8">
        <f>B4/C4*50</f>
        <v>2.5987525987525988</v>
      </c>
      <c r="F4" s="8">
        <f t="shared" ref="F4:F10" si="0">B4/G4*50</f>
        <v>1.7361111111111112</v>
      </c>
      <c r="G4" s="4">
        <v>7.2</v>
      </c>
    </row>
    <row r="5" spans="1:14">
      <c r="A5" s="6">
        <v>2</v>
      </c>
      <c r="B5" s="3">
        <v>0.5</v>
      </c>
      <c r="C5" s="4">
        <v>9.6199999999999992</v>
      </c>
      <c r="D5" s="3">
        <f t="shared" ref="D5:D10" si="1">LOG(B5)/LOG(2)+3</f>
        <v>2</v>
      </c>
      <c r="E5" s="8">
        <f t="shared" ref="E5:E10" si="2">B5/C5*50</f>
        <v>2.5987525987525988</v>
      </c>
      <c r="F5" s="8">
        <f t="shared" si="0"/>
        <v>1.689189189189189</v>
      </c>
      <c r="G5" s="4">
        <v>14.8</v>
      </c>
    </row>
    <row r="6" spans="1:14">
      <c r="A6" s="6">
        <v>3</v>
      </c>
      <c r="B6" s="3">
        <v>1</v>
      </c>
      <c r="C6" s="4">
        <v>19.100000000000001</v>
      </c>
      <c r="D6" s="3">
        <f t="shared" si="1"/>
        <v>3</v>
      </c>
      <c r="E6" s="8">
        <f t="shared" si="2"/>
        <v>2.6178010471204183</v>
      </c>
      <c r="F6" s="8">
        <f t="shared" si="0"/>
        <v>1.7123287671232876</v>
      </c>
      <c r="G6" s="4">
        <v>29.2</v>
      </c>
    </row>
    <row r="7" spans="1:14">
      <c r="A7" s="6">
        <v>4</v>
      </c>
      <c r="B7" s="3">
        <v>2</v>
      </c>
      <c r="C7" s="4">
        <v>39.1</v>
      </c>
      <c r="D7" s="3">
        <f t="shared" si="1"/>
        <v>4</v>
      </c>
      <c r="E7" s="8">
        <f t="shared" si="2"/>
        <v>2.5575447570332481</v>
      </c>
      <c r="F7" s="8">
        <f t="shared" si="0"/>
        <v>1.7301038062283738</v>
      </c>
      <c r="G7" s="4">
        <v>57.8</v>
      </c>
    </row>
    <row r="8" spans="1:14">
      <c r="A8" s="6">
        <v>5</v>
      </c>
      <c r="B8" s="3">
        <v>4</v>
      </c>
      <c r="C8" s="4">
        <v>78.099999999999994</v>
      </c>
      <c r="D8" s="3">
        <f t="shared" si="1"/>
        <v>5</v>
      </c>
      <c r="E8" s="8">
        <f t="shared" si="2"/>
        <v>2.5608194622279132</v>
      </c>
      <c r="F8" s="8">
        <f t="shared" si="0"/>
        <v>1.7241379310344827</v>
      </c>
      <c r="G8" s="4">
        <v>116</v>
      </c>
    </row>
    <row r="9" spans="1:14">
      <c r="A9" s="6">
        <v>6</v>
      </c>
      <c r="B9" s="3">
        <v>8</v>
      </c>
      <c r="C9" s="4">
        <v>154</v>
      </c>
      <c r="D9" s="3">
        <f t="shared" si="1"/>
        <v>6</v>
      </c>
      <c r="E9" s="8">
        <f t="shared" si="2"/>
        <v>2.5974025974025974</v>
      </c>
      <c r="F9" s="8">
        <f t="shared" si="0"/>
        <v>1.7167381974248928</v>
      </c>
      <c r="G9" s="4">
        <v>233</v>
      </c>
    </row>
    <row r="10" spans="1:14">
      <c r="A10" s="6">
        <v>7</v>
      </c>
      <c r="B10" s="3">
        <v>16</v>
      </c>
      <c r="C10" s="4">
        <v>313</v>
      </c>
      <c r="D10" s="3">
        <f t="shared" si="1"/>
        <v>7</v>
      </c>
      <c r="E10" s="8">
        <f t="shared" si="2"/>
        <v>2.5559105431309903</v>
      </c>
      <c r="F10" s="8">
        <f t="shared" si="0"/>
        <v>1.7582417582417582</v>
      </c>
      <c r="G10" s="4">
        <v>455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3.5</v>
      </c>
      <c r="D18" s="3">
        <f>LOG(B18)/LOG(2)+3</f>
        <v>1</v>
      </c>
      <c r="E18" s="8">
        <f t="shared" ref="E18:E24" si="3">B18/C18*50</f>
        <v>3.5714285714285712</v>
      </c>
      <c r="F18" s="8">
        <f>B18/G18*50</f>
        <v>2.4038461538461537</v>
      </c>
      <c r="G18" s="4">
        <v>5.2</v>
      </c>
    </row>
    <row r="19" spans="1:14">
      <c r="A19" s="6">
        <v>2</v>
      </c>
      <c r="B19" s="3">
        <v>0.5</v>
      </c>
      <c r="C19" s="4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2.4038461538461537</v>
      </c>
      <c r="G19" s="4">
        <v>10.4</v>
      </c>
    </row>
    <row r="20" spans="1:14">
      <c r="A20" s="6">
        <v>3</v>
      </c>
      <c r="B20" s="3">
        <v>1</v>
      </c>
      <c r="C20" s="4">
        <v>13.8</v>
      </c>
      <c r="D20" s="3">
        <f t="shared" si="4"/>
        <v>3</v>
      </c>
      <c r="E20" s="8">
        <f t="shared" si="3"/>
        <v>3.6231884057971016</v>
      </c>
      <c r="F20" s="8">
        <f t="shared" si="5"/>
        <v>2.3809523809523809</v>
      </c>
      <c r="G20" s="4">
        <v>21</v>
      </c>
    </row>
    <row r="21" spans="1:14">
      <c r="A21" s="6">
        <v>4</v>
      </c>
      <c r="B21" s="3">
        <v>2</v>
      </c>
      <c r="C21" s="4">
        <v>27.6</v>
      </c>
      <c r="D21" s="3">
        <f t="shared" si="4"/>
        <v>4</v>
      </c>
      <c r="E21" s="8">
        <f t="shared" si="3"/>
        <v>3.6231884057971016</v>
      </c>
      <c r="F21" s="8">
        <f t="shared" si="5"/>
        <v>2.3696682464454977</v>
      </c>
      <c r="G21" s="4">
        <v>42.2</v>
      </c>
    </row>
    <row r="22" spans="1:14">
      <c r="A22" s="6">
        <v>5</v>
      </c>
      <c r="B22" s="3">
        <v>4</v>
      </c>
      <c r="C22" s="4">
        <v>54.9</v>
      </c>
      <c r="D22" s="3">
        <f t="shared" si="4"/>
        <v>5</v>
      </c>
      <c r="E22" s="8">
        <f t="shared" si="3"/>
        <v>3.6429872495446269</v>
      </c>
      <c r="F22" s="8">
        <f>B22/G22*50</f>
        <v>2.3809523809523809</v>
      </c>
      <c r="G22" s="4">
        <v>84</v>
      </c>
    </row>
    <row r="23" spans="1:14">
      <c r="A23" s="6">
        <v>6</v>
      </c>
      <c r="B23" s="3">
        <v>8</v>
      </c>
      <c r="C23" s="4">
        <v>110</v>
      </c>
      <c r="D23" s="3">
        <f t="shared" si="4"/>
        <v>6</v>
      </c>
      <c r="E23" s="8">
        <f t="shared" si="3"/>
        <v>3.6363636363636362</v>
      </c>
      <c r="F23" s="8">
        <f t="shared" si="5"/>
        <v>2.3529411764705883</v>
      </c>
      <c r="G23" s="4">
        <v>170</v>
      </c>
    </row>
    <row r="24" spans="1:14">
      <c r="A24" s="6">
        <v>7</v>
      </c>
      <c r="B24" s="3">
        <v>16</v>
      </c>
      <c r="C24" s="4">
        <v>217</v>
      </c>
      <c r="D24" s="3">
        <f t="shared" si="4"/>
        <v>7</v>
      </c>
      <c r="E24" s="8">
        <f t="shared" si="3"/>
        <v>3.6866359447004609</v>
      </c>
      <c r="F24" s="8">
        <f t="shared" si="5"/>
        <v>2.4767801857585141</v>
      </c>
      <c r="G24" s="4">
        <v>323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78" t="s">
        <v>17</v>
      </c>
      <c r="B29" s="79"/>
      <c r="C29" s="79"/>
      <c r="D29" s="79"/>
      <c r="E29" s="79"/>
      <c r="F29" s="79"/>
      <c r="G29" s="79"/>
    </row>
    <row r="31" spans="1:14" ht="48.75" customHeight="1">
      <c r="A31" s="78" t="s">
        <v>18</v>
      </c>
      <c r="B31" s="79"/>
      <c r="C31" s="79"/>
      <c r="D31" s="79"/>
      <c r="E31" s="79"/>
      <c r="F31" s="79"/>
      <c r="G31" s="79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51"/>
  <sheetViews>
    <sheetView tabSelected="1" topLeftCell="A22" workbookViewId="0">
      <selection activeCell="Q50" sqref="Q50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12" customWidth="1"/>
    <col min="9" max="11" width="10.125" customWidth="1"/>
    <col min="12" max="12" width="9.875" customWidth="1"/>
    <col min="13" max="13" width="9" customWidth="1"/>
    <col min="14" max="14" width="11.625" bestFit="1" customWidth="1"/>
    <col min="15" max="15" width="9.5" bestFit="1" customWidth="1"/>
    <col min="17" max="17" width="9.5" bestFit="1" customWidth="1"/>
  </cols>
  <sheetData>
    <row r="1" spans="1:18" ht="27">
      <c r="C1" s="10" t="s">
        <v>113</v>
      </c>
      <c r="D1" s="5" t="s">
        <v>82</v>
      </c>
      <c r="E1" s="5" t="s">
        <v>135</v>
      </c>
      <c r="F1" s="19" t="s">
        <v>136</v>
      </c>
    </row>
    <row r="3" spans="1:18" ht="40.5">
      <c r="A3" s="1" t="s">
        <v>3</v>
      </c>
      <c r="B3" s="2" t="s">
        <v>4</v>
      </c>
      <c r="C3" s="2" t="s">
        <v>6</v>
      </c>
      <c r="D3" s="2" t="s">
        <v>137</v>
      </c>
      <c r="E3" s="2" t="s">
        <v>138</v>
      </c>
      <c r="F3" s="2" t="s">
        <v>139</v>
      </c>
      <c r="G3" s="2" t="s">
        <v>140</v>
      </c>
      <c r="H3" s="36" t="s">
        <v>141</v>
      </c>
      <c r="I3" s="2" t="s">
        <v>142</v>
      </c>
      <c r="J3" s="2"/>
      <c r="K3" s="2" t="s">
        <v>143</v>
      </c>
      <c r="L3" s="36" t="s">
        <v>144</v>
      </c>
      <c r="M3" s="36" t="s">
        <v>145</v>
      </c>
    </row>
    <row r="4" spans="1:18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7">
        <f>E4/G4</f>
        <v>3.125</v>
      </c>
      <c r="I4" s="4">
        <v>4</v>
      </c>
      <c r="J4" s="4"/>
      <c r="K4" s="8">
        <f>B4/I4*50</f>
        <v>3.125</v>
      </c>
      <c r="L4" s="37">
        <f>E4/K4</f>
        <v>12.5</v>
      </c>
      <c r="M4" s="38">
        <v>8</v>
      </c>
    </row>
    <row r="5" spans="1:18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7">
        <f t="shared" ref="H5:H10" si="3">E5/G5</f>
        <v>3.9215686274509802</v>
      </c>
      <c r="I5" s="4">
        <v>9</v>
      </c>
      <c r="J5" s="4"/>
      <c r="K5" s="8">
        <f t="shared" ref="K5:K10" si="4">B5/I5*50</f>
        <v>2.7777777777777777</v>
      </c>
      <c r="L5" s="37">
        <f t="shared" ref="L5:L10" si="5">E5/K5</f>
        <v>17.647058823529409</v>
      </c>
      <c r="M5" s="38">
        <v>16</v>
      </c>
    </row>
    <row r="6" spans="1:18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7">
        <f t="shared" si="3"/>
        <v>5.6818181818181817</v>
      </c>
      <c r="I6" s="4">
        <v>17</v>
      </c>
      <c r="J6" s="4"/>
      <c r="K6" s="8">
        <f t="shared" si="4"/>
        <v>2.9411764705882351</v>
      </c>
      <c r="L6" s="37">
        <f t="shared" si="5"/>
        <v>19.31818181818182</v>
      </c>
      <c r="M6" s="38">
        <v>32</v>
      </c>
    </row>
    <row r="7" spans="1:18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7">
        <f t="shared" si="3"/>
        <v>5.625</v>
      </c>
      <c r="I7" s="4">
        <v>35</v>
      </c>
      <c r="J7" s="4"/>
      <c r="K7" s="8">
        <f t="shared" si="4"/>
        <v>2.8571428571428572</v>
      </c>
      <c r="L7" s="37">
        <f t="shared" si="5"/>
        <v>21.875</v>
      </c>
      <c r="M7" s="38">
        <v>64</v>
      </c>
    </row>
    <row r="8" spans="1:18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7">
        <f t="shared" si="3"/>
        <v>5.3125</v>
      </c>
      <c r="I8" s="4">
        <v>69</v>
      </c>
      <c r="J8" s="4"/>
      <c r="K8" s="8">
        <f t="shared" si="4"/>
        <v>2.8985507246376812</v>
      </c>
      <c r="L8" s="37">
        <f t="shared" si="5"/>
        <v>21.5625</v>
      </c>
      <c r="M8" s="38">
        <v>128</v>
      </c>
    </row>
    <row r="9" spans="1:18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7">
        <f t="shared" si="3"/>
        <v>5.4098360655737716</v>
      </c>
      <c r="I9" s="4">
        <v>137</v>
      </c>
      <c r="J9" s="4"/>
      <c r="K9" s="8">
        <f t="shared" si="4"/>
        <v>2.9197080291970803</v>
      </c>
      <c r="L9" s="37">
        <f t="shared" si="5"/>
        <v>22.459016393442624</v>
      </c>
      <c r="M9" s="38">
        <v>256</v>
      </c>
    </row>
    <row r="10" spans="1:18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7">
        <f t="shared" si="3"/>
        <v>5.4166666666666652</v>
      </c>
      <c r="I10" s="4">
        <v>270</v>
      </c>
      <c r="J10" s="4"/>
      <c r="K10" s="8">
        <f t="shared" si="4"/>
        <v>2.9629629629629632</v>
      </c>
      <c r="L10" s="37">
        <f t="shared" si="5"/>
        <v>22.499999999999996</v>
      </c>
      <c r="M10" s="38">
        <v>512</v>
      </c>
    </row>
    <row r="16" spans="1:18" ht="27">
      <c r="P16" t="s">
        <v>121</v>
      </c>
      <c r="Q16" s="26" t="s">
        <v>146</v>
      </c>
      <c r="R16" s="26" t="s">
        <v>147</v>
      </c>
    </row>
    <row r="18" spans="1:13" ht="27">
      <c r="C18" s="10" t="s">
        <v>122</v>
      </c>
      <c r="D18" s="5" t="s">
        <v>70</v>
      </c>
      <c r="E18" s="5" t="s">
        <v>148</v>
      </c>
      <c r="F18" s="19" t="s">
        <v>136</v>
      </c>
    </row>
    <row r="20" spans="1:13" ht="40.5">
      <c r="A20" s="1" t="s">
        <v>3</v>
      </c>
      <c r="B20" s="2" t="s">
        <v>4</v>
      </c>
      <c r="C20" s="2" t="s">
        <v>6</v>
      </c>
      <c r="D20" s="2" t="s">
        <v>137</v>
      </c>
      <c r="E20" s="2" t="s">
        <v>138</v>
      </c>
      <c r="F20" s="2" t="s">
        <v>139</v>
      </c>
      <c r="G20" s="2" t="s">
        <v>140</v>
      </c>
      <c r="H20" s="36" t="s">
        <v>141</v>
      </c>
      <c r="I20" s="2" t="s">
        <v>142</v>
      </c>
      <c r="J20" s="2"/>
      <c r="K20" s="2" t="s">
        <v>143</v>
      </c>
      <c r="L20" s="36" t="s">
        <v>144</v>
      </c>
      <c r="M20" s="36" t="s">
        <v>145</v>
      </c>
    </row>
    <row r="21" spans="1:13">
      <c r="A21" s="6">
        <v>1</v>
      </c>
      <c r="B21" s="3">
        <v>0.25</v>
      </c>
      <c r="C21" s="3">
        <f>LOG(B21)/LOG(2)+3</f>
        <v>1</v>
      </c>
      <c r="D21" s="4">
        <v>0.1</v>
      </c>
      <c r="E21" s="8">
        <f>B21/D21*50</f>
        <v>125</v>
      </c>
      <c r="F21" s="4">
        <v>0.8</v>
      </c>
      <c r="G21" s="8">
        <f>B21/F21*50</f>
        <v>15.625</v>
      </c>
      <c r="H21" s="37">
        <f>E21/G21</f>
        <v>8</v>
      </c>
      <c r="I21" s="4">
        <v>3.4</v>
      </c>
      <c r="J21" s="4"/>
      <c r="K21" s="8">
        <f>B21/I21*50</f>
        <v>3.6764705882352944</v>
      </c>
      <c r="L21" s="37">
        <f>E21/K21</f>
        <v>34</v>
      </c>
      <c r="M21" s="38">
        <v>8</v>
      </c>
    </row>
    <row r="22" spans="1:13">
      <c r="A22" s="6">
        <v>2</v>
      </c>
      <c r="B22" s="3">
        <v>0.5</v>
      </c>
      <c r="C22" s="3">
        <f t="shared" ref="C22:C27" si="6">LOG(B22)/LOG(2)+3</f>
        <v>2</v>
      </c>
      <c r="D22" s="4">
        <v>0.16</v>
      </c>
      <c r="E22" s="8">
        <f t="shared" ref="E22:E26" si="7">B22/D22*50</f>
        <v>156.25</v>
      </c>
      <c r="F22" s="4">
        <v>2.1</v>
      </c>
      <c r="G22" s="8">
        <f t="shared" ref="G22:G27" si="8">B22/F22*50</f>
        <v>11.904761904761903</v>
      </c>
      <c r="H22" s="37">
        <f t="shared" ref="H22:H27" si="9">E22/G22</f>
        <v>13.125000000000002</v>
      </c>
      <c r="I22" s="4">
        <v>6.8</v>
      </c>
      <c r="J22" s="4"/>
      <c r="K22" s="8">
        <f t="shared" ref="K22:K27" si="10">B22/I22*50</f>
        <v>3.6764705882352944</v>
      </c>
      <c r="L22" s="37">
        <f t="shared" ref="L22:L27" si="11">E22/K22</f>
        <v>42.5</v>
      </c>
      <c r="M22" s="38">
        <v>16</v>
      </c>
    </row>
    <row r="23" spans="1:13">
      <c r="A23" s="6">
        <v>3</v>
      </c>
      <c r="B23" s="3">
        <v>1</v>
      </c>
      <c r="C23" s="3">
        <f t="shared" si="6"/>
        <v>3</v>
      </c>
      <c r="D23" s="4">
        <v>0.28000000000000003</v>
      </c>
      <c r="E23" s="8">
        <f t="shared" si="7"/>
        <v>178.57142857142856</v>
      </c>
      <c r="F23" s="4">
        <v>5</v>
      </c>
      <c r="G23" s="8">
        <f t="shared" si="8"/>
        <v>10</v>
      </c>
      <c r="H23" s="37">
        <f t="shared" si="9"/>
        <v>17.857142857142854</v>
      </c>
      <c r="I23" s="4">
        <v>13.6</v>
      </c>
      <c r="J23" s="4"/>
      <c r="K23" s="8">
        <f t="shared" si="10"/>
        <v>3.6764705882352944</v>
      </c>
      <c r="L23" s="37">
        <f t="shared" si="11"/>
        <v>48.571428571428562</v>
      </c>
      <c r="M23" s="38">
        <v>32</v>
      </c>
    </row>
    <row r="24" spans="1:13">
      <c r="A24" s="6">
        <v>4</v>
      </c>
      <c r="B24" s="3">
        <v>2</v>
      </c>
      <c r="C24" s="3">
        <f t="shared" si="6"/>
        <v>4</v>
      </c>
      <c r="D24" s="4">
        <v>0.52</v>
      </c>
      <c r="E24" s="8">
        <f t="shared" si="7"/>
        <v>192.30769230769229</v>
      </c>
      <c r="F24" s="4">
        <v>9.6</v>
      </c>
      <c r="G24" s="8">
        <f t="shared" si="8"/>
        <v>10.416666666666668</v>
      </c>
      <c r="H24" s="37">
        <f t="shared" si="9"/>
        <v>18.461538461538456</v>
      </c>
      <c r="I24" s="4">
        <v>27</v>
      </c>
      <c r="J24" s="4"/>
      <c r="K24" s="8">
        <f t="shared" si="10"/>
        <v>3.7037037037037033</v>
      </c>
      <c r="L24" s="37">
        <f t="shared" si="11"/>
        <v>51.923076923076927</v>
      </c>
      <c r="M24" s="38">
        <v>64</v>
      </c>
    </row>
    <row r="25" spans="1:13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7">
        <f t="shared" si="9"/>
        <v>19.000000000000004</v>
      </c>
      <c r="I25" s="4">
        <v>54</v>
      </c>
      <c r="J25" s="4"/>
      <c r="K25" s="8">
        <f t="shared" si="10"/>
        <v>3.7037037037037033</v>
      </c>
      <c r="L25" s="37">
        <f t="shared" si="11"/>
        <v>54.000000000000007</v>
      </c>
      <c r="M25" s="38">
        <v>128</v>
      </c>
    </row>
    <row r="26" spans="1:13">
      <c r="A26" s="6">
        <v>6</v>
      </c>
      <c r="B26" s="3">
        <v>8</v>
      </c>
      <c r="C26" s="3">
        <f t="shared" si="6"/>
        <v>6</v>
      </c>
      <c r="D26" s="4">
        <v>1.96</v>
      </c>
      <c r="E26" s="8">
        <f t="shared" si="7"/>
        <v>204.08163265306123</v>
      </c>
      <c r="F26" s="4">
        <v>39</v>
      </c>
      <c r="G26" s="8">
        <f t="shared" si="8"/>
        <v>10.256410256410255</v>
      </c>
      <c r="H26" s="37">
        <f t="shared" si="9"/>
        <v>19.897959183673471</v>
      </c>
      <c r="I26" s="4">
        <v>108</v>
      </c>
      <c r="J26" s="4"/>
      <c r="K26" s="8">
        <f t="shared" si="10"/>
        <v>3.7037037037037033</v>
      </c>
      <c r="L26" s="37">
        <f t="shared" si="11"/>
        <v>55.102040816326543</v>
      </c>
      <c r="M26" s="38">
        <v>256</v>
      </c>
    </row>
    <row r="27" spans="1:13">
      <c r="A27" s="6">
        <v>7</v>
      </c>
      <c r="B27" s="3">
        <v>16</v>
      </c>
      <c r="C27" s="3">
        <f t="shared" si="6"/>
        <v>7</v>
      </c>
      <c r="D27" s="4">
        <v>3.86</v>
      </c>
      <c r="E27" s="8">
        <f>B27/D27*50</f>
        <v>207.25388601036272</v>
      </c>
      <c r="F27" s="4">
        <v>75</v>
      </c>
      <c r="G27" s="8">
        <f t="shared" si="8"/>
        <v>10.666666666666668</v>
      </c>
      <c r="H27" s="37">
        <f t="shared" si="9"/>
        <v>19.430051813471504</v>
      </c>
      <c r="I27" s="4">
        <v>213</v>
      </c>
      <c r="J27" s="4"/>
      <c r="K27" s="8">
        <f t="shared" si="10"/>
        <v>3.755868544600939</v>
      </c>
      <c r="L27" s="37">
        <f t="shared" si="11"/>
        <v>55.181347150259072</v>
      </c>
      <c r="M27" s="38">
        <v>512</v>
      </c>
    </row>
    <row r="33" spans="1:20" ht="27">
      <c r="P33" t="s">
        <v>123</v>
      </c>
      <c r="Q33" s="26" t="s">
        <v>146</v>
      </c>
      <c r="R33" s="26" t="s">
        <v>149</v>
      </c>
    </row>
    <row r="36" spans="1:20">
      <c r="C36" t="s">
        <v>150</v>
      </c>
      <c r="F36" t="s">
        <v>151</v>
      </c>
    </row>
    <row r="38" spans="1:20" ht="27">
      <c r="A38" s="1" t="s">
        <v>3</v>
      </c>
      <c r="B38" s="2" t="s">
        <v>152</v>
      </c>
      <c r="C38" s="2" t="s">
        <v>153</v>
      </c>
      <c r="D38" s="2" t="s">
        <v>154</v>
      </c>
      <c r="E38" s="2" t="s">
        <v>155</v>
      </c>
      <c r="F38" s="2" t="s">
        <v>156</v>
      </c>
      <c r="G38" s="2" t="s">
        <v>157</v>
      </c>
      <c r="H38" s="2" t="s">
        <v>158</v>
      </c>
      <c r="I38" s="2" t="s">
        <v>159</v>
      </c>
      <c r="J38" s="2" t="s">
        <v>280</v>
      </c>
      <c r="K38" s="2" t="s">
        <v>279</v>
      </c>
      <c r="L38" s="2" t="s">
        <v>275</v>
      </c>
      <c r="M38" s="2" t="s">
        <v>274</v>
      </c>
      <c r="N38" s="2" t="s">
        <v>276</v>
      </c>
      <c r="O38" s="2" t="s">
        <v>281</v>
      </c>
      <c r="P38" s="2" t="s">
        <v>277</v>
      </c>
      <c r="Q38" s="2" t="s">
        <v>278</v>
      </c>
      <c r="R38" s="36" t="s">
        <v>285</v>
      </c>
      <c r="S38" s="36" t="s">
        <v>282</v>
      </c>
      <c r="T38" s="36" t="s">
        <v>283</v>
      </c>
    </row>
    <row r="39" spans="1:20">
      <c r="A39" s="10">
        <v>1</v>
      </c>
      <c r="B39" s="10">
        <v>256</v>
      </c>
      <c r="C39" s="10">
        <v>10</v>
      </c>
      <c r="D39" s="10">
        <v>4840</v>
      </c>
      <c r="E39" s="10">
        <v>0.9</v>
      </c>
      <c r="F39" s="73">
        <v>0.97</v>
      </c>
      <c r="G39" s="73">
        <v>1</v>
      </c>
      <c r="H39" s="10">
        <v>3</v>
      </c>
      <c r="I39" s="73">
        <v>1</v>
      </c>
      <c r="J39" s="10">
        <v>16</v>
      </c>
      <c r="K39" s="10">
        <f>J39*2</f>
        <v>32</v>
      </c>
      <c r="L39" s="10">
        <v>141</v>
      </c>
      <c r="M39" s="10">
        <v>414</v>
      </c>
      <c r="N39" s="74">
        <f>M39/L39</f>
        <v>2.9361702127659575</v>
      </c>
      <c r="O39" s="10"/>
      <c r="P39" s="10"/>
      <c r="Q39" s="10"/>
      <c r="R39" s="10"/>
      <c r="S39" s="10"/>
      <c r="T39" s="10"/>
    </row>
    <row r="40" spans="1:20">
      <c r="A40" s="10">
        <v>2</v>
      </c>
      <c r="B40" s="10">
        <v>256</v>
      </c>
      <c r="C40" s="10">
        <v>26</v>
      </c>
      <c r="D40" s="10">
        <v>4840</v>
      </c>
      <c r="E40" s="10">
        <v>1</v>
      </c>
      <c r="F40" s="73">
        <v>0.97</v>
      </c>
      <c r="G40" s="73">
        <v>1</v>
      </c>
      <c r="H40" s="10">
        <v>4</v>
      </c>
      <c r="I40" s="73">
        <v>0.33</v>
      </c>
      <c r="J40" s="10">
        <v>16</v>
      </c>
      <c r="K40" s="10">
        <f>J40*2</f>
        <v>32</v>
      </c>
      <c r="L40" s="10"/>
      <c r="M40" s="10"/>
      <c r="N40" s="76">
        <v>3</v>
      </c>
      <c r="O40" s="75">
        <f>S40/T40</f>
        <v>45.714285714285715</v>
      </c>
      <c r="P40" s="75">
        <f>J40*R40/T40</f>
        <v>2.0685714285714285</v>
      </c>
      <c r="Q40" s="77">
        <f>P40/O40</f>
        <v>4.5249999999999999E-2</v>
      </c>
      <c r="R40" s="10">
        <v>0.18099999999999999</v>
      </c>
      <c r="S40" s="10">
        <v>64</v>
      </c>
      <c r="T40" s="10">
        <v>1.4</v>
      </c>
    </row>
    <row r="43" spans="1:20">
      <c r="C43" t="s">
        <v>150</v>
      </c>
      <c r="F43" t="s">
        <v>161</v>
      </c>
    </row>
    <row r="45" spans="1:20" ht="27">
      <c r="A45" s="1" t="s">
        <v>3</v>
      </c>
      <c r="B45" s="2" t="s">
        <v>152</v>
      </c>
      <c r="C45" s="2" t="s">
        <v>153</v>
      </c>
      <c r="D45" s="2" t="s">
        <v>154</v>
      </c>
      <c r="E45" s="2" t="s">
        <v>155</v>
      </c>
      <c r="F45" s="2" t="s">
        <v>156</v>
      </c>
      <c r="G45" s="2" t="s">
        <v>157</v>
      </c>
      <c r="H45" s="2" t="s">
        <v>158</v>
      </c>
      <c r="I45" s="2" t="s">
        <v>159</v>
      </c>
      <c r="J45" s="2" t="s">
        <v>280</v>
      </c>
      <c r="K45" s="2" t="s">
        <v>160</v>
      </c>
      <c r="L45" s="2" t="s">
        <v>275</v>
      </c>
      <c r="M45" s="2" t="s">
        <v>274</v>
      </c>
      <c r="N45" s="2" t="s">
        <v>276</v>
      </c>
      <c r="O45" s="2" t="s">
        <v>284</v>
      </c>
      <c r="P45" s="2" t="s">
        <v>277</v>
      </c>
      <c r="Q45" s="2" t="s">
        <v>278</v>
      </c>
      <c r="R45" s="36" t="s">
        <v>285</v>
      </c>
      <c r="S45" s="36" t="s">
        <v>282</v>
      </c>
      <c r="T45" s="36" t="s">
        <v>283</v>
      </c>
    </row>
    <row r="46" spans="1:20">
      <c r="A46" s="10">
        <v>1</v>
      </c>
      <c r="B46" s="10">
        <v>256</v>
      </c>
      <c r="C46" s="10">
        <v>10</v>
      </c>
      <c r="D46" s="10">
        <v>4840</v>
      </c>
      <c r="E46" s="10">
        <v>0.9</v>
      </c>
      <c r="F46" s="73">
        <v>0.97</v>
      </c>
      <c r="G46" s="73">
        <v>1</v>
      </c>
      <c r="H46" s="10">
        <v>3</v>
      </c>
      <c r="I46" s="73">
        <v>1</v>
      </c>
      <c r="J46" s="10">
        <v>7</v>
      </c>
      <c r="K46" s="10">
        <f>J46*2</f>
        <v>14</v>
      </c>
      <c r="L46" s="10">
        <v>192.2</v>
      </c>
      <c r="M46" s="10">
        <v>2400</v>
      </c>
      <c r="N46" s="74">
        <f>M46/L46</f>
        <v>12.486992715920916</v>
      </c>
      <c r="O46" s="10"/>
      <c r="P46" s="10"/>
      <c r="Q46" s="10"/>
      <c r="R46" s="10"/>
      <c r="S46" s="10"/>
      <c r="T46" s="10"/>
    </row>
    <row r="47" spans="1:20">
      <c r="A47" s="10">
        <v>2</v>
      </c>
      <c r="B47" s="10"/>
      <c r="C47" s="10"/>
      <c r="D47" s="10"/>
      <c r="E47" s="10"/>
      <c r="F47" s="10"/>
      <c r="G47" s="10"/>
      <c r="H47" s="10"/>
      <c r="I47" s="10"/>
      <c r="J47" s="10">
        <v>7</v>
      </c>
      <c r="K47" s="10"/>
      <c r="L47" s="10"/>
      <c r="M47" s="10"/>
      <c r="N47" s="10">
        <v>12</v>
      </c>
      <c r="O47" s="75">
        <f>S47/T47</f>
        <v>45.714285714285715</v>
      </c>
      <c r="P47" s="75">
        <f>J47*R47/T47</f>
        <v>0.90500000000000003</v>
      </c>
      <c r="Q47" s="77">
        <f>P47/O47</f>
        <v>1.9796874999999999E-2</v>
      </c>
      <c r="R47" s="10">
        <v>0.18099999999999999</v>
      </c>
      <c r="S47" s="10">
        <v>64</v>
      </c>
      <c r="T47" s="10">
        <v>1.4</v>
      </c>
    </row>
    <row r="48" spans="1:20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1:20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topLeftCell="A7" workbookViewId="0">
      <selection activeCell="H14" sqref="H14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0.91</v>
      </c>
      <c r="D4" s="3">
        <f t="shared" ref="D4:D10" si="0">LOG(B4)/LOG(2)+3</f>
        <v>1</v>
      </c>
      <c r="E4" s="8">
        <f t="shared" ref="E4:E10" si="1">B4/C4*50</f>
        <v>13.736263736263735</v>
      </c>
      <c r="F4" s="8">
        <f>B4/G4*50</f>
        <v>3.5714285714285712</v>
      </c>
      <c r="G4" s="4">
        <v>3.5</v>
      </c>
    </row>
    <row r="5" spans="1:14">
      <c r="A5" s="6">
        <v>2</v>
      </c>
      <c r="B5" s="3">
        <v>0.5</v>
      </c>
      <c r="C5" s="4">
        <v>2.17</v>
      </c>
      <c r="D5" s="3">
        <f t="shared" si="0"/>
        <v>2</v>
      </c>
      <c r="E5" s="8">
        <f t="shared" si="1"/>
        <v>11.52073732718894</v>
      </c>
      <c r="F5" s="8">
        <f t="shared" ref="F5:F10" si="2">B5/G5*50</f>
        <v>3.5714285714285712</v>
      </c>
      <c r="G5" s="44">
        <v>7</v>
      </c>
    </row>
    <row r="6" spans="1:14">
      <c r="A6" s="6">
        <v>3</v>
      </c>
      <c r="B6" s="3">
        <v>1</v>
      </c>
      <c r="C6" s="4">
        <v>4.83</v>
      </c>
      <c r="D6" s="3">
        <f t="shared" si="0"/>
        <v>3</v>
      </c>
      <c r="E6" s="8">
        <f t="shared" si="1"/>
        <v>10.351966873706003</v>
      </c>
      <c r="F6" s="8">
        <f t="shared" si="2"/>
        <v>3.6231884057971016</v>
      </c>
      <c r="G6" s="4">
        <v>13.8</v>
      </c>
    </row>
    <row r="7" spans="1:14">
      <c r="A7" s="6">
        <v>4</v>
      </c>
      <c r="B7" s="3">
        <v>2</v>
      </c>
      <c r="C7" s="4">
        <v>9.61</v>
      </c>
      <c r="D7" s="3">
        <f t="shared" si="0"/>
        <v>4</v>
      </c>
      <c r="E7" s="54">
        <f t="shared" si="1"/>
        <v>10.405827263267431</v>
      </c>
      <c r="F7" s="54">
        <f t="shared" si="2"/>
        <v>3.6231884057971016</v>
      </c>
      <c r="G7" s="4">
        <v>27.6</v>
      </c>
    </row>
    <row r="8" spans="1:14">
      <c r="A8" s="6">
        <v>5</v>
      </c>
      <c r="B8" s="3">
        <v>4</v>
      </c>
      <c r="C8" s="44">
        <v>19.2</v>
      </c>
      <c r="D8" s="3">
        <f t="shared" si="0"/>
        <v>5</v>
      </c>
      <c r="E8" s="8">
        <f t="shared" si="1"/>
        <v>10.416666666666668</v>
      </c>
      <c r="F8" s="8">
        <f t="shared" si="2"/>
        <v>3.6429872495446269</v>
      </c>
      <c r="G8" s="4">
        <v>54.9</v>
      </c>
    </row>
    <row r="9" spans="1:14">
      <c r="A9" s="6">
        <v>6</v>
      </c>
      <c r="B9" s="3">
        <v>8</v>
      </c>
      <c r="C9" s="4">
        <v>39.1</v>
      </c>
      <c r="D9" s="3">
        <f t="shared" si="0"/>
        <v>6</v>
      </c>
      <c r="E9" s="8">
        <f t="shared" si="1"/>
        <v>10.230179028132993</v>
      </c>
      <c r="F9" s="8">
        <f t="shared" si="2"/>
        <v>3.6363636363636362</v>
      </c>
      <c r="G9" s="4">
        <v>110</v>
      </c>
    </row>
    <row r="10" spans="1:14">
      <c r="A10" s="6">
        <v>7</v>
      </c>
      <c r="B10" s="3">
        <v>16</v>
      </c>
      <c r="C10" s="4">
        <v>76.900000000000006</v>
      </c>
      <c r="D10" s="3">
        <f t="shared" si="0"/>
        <v>7</v>
      </c>
      <c r="E10" s="8">
        <f t="shared" si="1"/>
        <v>10.403120936280883</v>
      </c>
      <c r="F10" s="8">
        <f t="shared" si="2"/>
        <v>3.6866359447004609</v>
      </c>
      <c r="G10" s="4">
        <v>217</v>
      </c>
    </row>
    <row r="11" spans="1:14">
      <c r="A11" s="15"/>
      <c r="B11" s="16"/>
      <c r="C11" s="17"/>
      <c r="D11" s="16"/>
      <c r="E11" s="55" t="s">
        <v>136</v>
      </c>
      <c r="F11" s="55" t="s">
        <v>188</v>
      </c>
      <c r="G11" s="17"/>
    </row>
    <row r="12" spans="1:14">
      <c r="E12" s="59" t="s">
        <v>201</v>
      </c>
      <c r="L12" s="10" t="s">
        <v>25</v>
      </c>
      <c r="M12" t="s">
        <v>11</v>
      </c>
      <c r="N12" t="s">
        <v>16</v>
      </c>
    </row>
    <row r="13" spans="1:14">
      <c r="E13" s="55" t="s">
        <v>207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1.39</v>
      </c>
      <c r="D18" s="3">
        <f>LOG(B18)/LOG(2)+3</f>
        <v>1</v>
      </c>
      <c r="E18" s="8">
        <f t="shared" ref="E18:E24" si="3">B18/C18*50</f>
        <v>8.9928057553956844</v>
      </c>
      <c r="F18" s="8">
        <f>B18/G18*50</f>
        <v>2.5987525987525988</v>
      </c>
      <c r="G18" s="4">
        <v>4.8099999999999996</v>
      </c>
    </row>
    <row r="19" spans="1:14">
      <c r="A19" s="6">
        <v>2</v>
      </c>
      <c r="B19" s="3">
        <v>0.5</v>
      </c>
      <c r="C19" s="4">
        <v>2.25</v>
      </c>
      <c r="D19" s="3">
        <f t="shared" ref="D19:D24" si="4">LOG(B19)/LOG(2)+3</f>
        <v>2</v>
      </c>
      <c r="E19" s="8">
        <f t="shared" si="3"/>
        <v>11.111111111111111</v>
      </c>
      <c r="F19" s="8">
        <f t="shared" ref="F19:F24" si="5">B19/G19*50</f>
        <v>2.5987525987525988</v>
      </c>
      <c r="G19" s="4">
        <v>9.6199999999999992</v>
      </c>
    </row>
    <row r="20" spans="1:14">
      <c r="A20" s="6">
        <v>3</v>
      </c>
      <c r="B20" s="3">
        <v>1</v>
      </c>
      <c r="C20" s="4">
        <v>4.7699999999999996</v>
      </c>
      <c r="D20" s="3">
        <f t="shared" si="4"/>
        <v>3</v>
      </c>
      <c r="E20" s="8">
        <f t="shared" si="3"/>
        <v>10.482180293501049</v>
      </c>
      <c r="F20" s="8">
        <f t="shared" si="5"/>
        <v>2.6178010471204183</v>
      </c>
      <c r="G20" s="4">
        <v>19.100000000000001</v>
      </c>
    </row>
    <row r="21" spans="1:14">
      <c r="A21" s="6">
        <v>4</v>
      </c>
      <c r="B21" s="3">
        <v>2</v>
      </c>
      <c r="C21" s="4">
        <v>9.86</v>
      </c>
      <c r="D21" s="3">
        <f t="shared" si="4"/>
        <v>4</v>
      </c>
      <c r="E21" s="54">
        <f t="shared" si="3"/>
        <v>10.141987829614605</v>
      </c>
      <c r="F21" s="54">
        <f t="shared" si="5"/>
        <v>2.5575447570332481</v>
      </c>
      <c r="G21" s="4">
        <v>39.1</v>
      </c>
    </row>
    <row r="22" spans="1:14">
      <c r="A22" s="6">
        <v>5</v>
      </c>
      <c r="B22" s="3">
        <v>4</v>
      </c>
      <c r="C22" s="4">
        <v>20.7</v>
      </c>
      <c r="D22" s="3">
        <f t="shared" si="4"/>
        <v>5</v>
      </c>
      <c r="E22" s="8">
        <f t="shared" si="3"/>
        <v>9.6618357487922708</v>
      </c>
      <c r="F22" s="8">
        <f t="shared" si="5"/>
        <v>2.5608194622279132</v>
      </c>
      <c r="G22" s="4">
        <v>78.099999999999994</v>
      </c>
    </row>
    <row r="23" spans="1:14">
      <c r="A23" s="6">
        <v>6</v>
      </c>
      <c r="B23" s="3">
        <v>8</v>
      </c>
      <c r="C23" s="44">
        <v>40</v>
      </c>
      <c r="D23" s="3">
        <f t="shared" si="4"/>
        <v>6</v>
      </c>
      <c r="E23" s="8">
        <f t="shared" si="3"/>
        <v>10</v>
      </c>
      <c r="F23" s="8">
        <f t="shared" si="5"/>
        <v>2.5974025974025974</v>
      </c>
      <c r="G23" s="4">
        <v>154</v>
      </c>
    </row>
    <row r="24" spans="1:14">
      <c r="A24" s="6">
        <v>7</v>
      </c>
      <c r="B24" s="3">
        <v>16</v>
      </c>
      <c r="C24" s="44">
        <v>84</v>
      </c>
      <c r="D24" s="3">
        <f t="shared" si="4"/>
        <v>7</v>
      </c>
      <c r="E24" s="8">
        <f t="shared" si="3"/>
        <v>9.5238095238095237</v>
      </c>
      <c r="F24" s="8">
        <f t="shared" si="5"/>
        <v>2.5559105431309903</v>
      </c>
      <c r="G24" s="4">
        <v>313</v>
      </c>
    </row>
    <row r="25" spans="1:14">
      <c r="A25" s="15"/>
      <c r="B25" s="16"/>
      <c r="C25" s="17"/>
      <c r="D25" s="16"/>
      <c r="E25" s="55" t="s">
        <v>136</v>
      </c>
      <c r="F25" s="55" t="s">
        <v>188</v>
      </c>
      <c r="G25" s="17"/>
    </row>
    <row r="26" spans="1:14">
      <c r="E26" s="59" t="s">
        <v>202</v>
      </c>
      <c r="L26" s="20" t="s">
        <v>28</v>
      </c>
      <c r="M26" t="s">
        <v>11</v>
      </c>
      <c r="N26" t="s">
        <v>12</v>
      </c>
    </row>
    <row r="27" spans="1:14">
      <c r="E27" s="55" t="s">
        <v>207</v>
      </c>
    </row>
    <row r="29" spans="1:14" ht="116.25" customHeight="1">
      <c r="A29" s="78" t="s">
        <v>29</v>
      </c>
      <c r="B29" s="79"/>
      <c r="C29" s="79"/>
      <c r="D29" s="79"/>
      <c r="E29" s="79"/>
      <c r="F29" s="79"/>
      <c r="G29" s="79"/>
      <c r="H29" s="79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1"/>
  <sheetViews>
    <sheetView topLeftCell="A10" workbookViewId="0">
      <selection activeCell="E26" sqref="E26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0.41</v>
      </c>
      <c r="D4" s="3">
        <f>LOG(B4)/LOG(2)+3</f>
        <v>1</v>
      </c>
      <c r="E4" s="8">
        <f t="shared" ref="E4:E10" si="0">B4/C4*50</f>
        <v>30.487804878048781</v>
      </c>
      <c r="F4" s="8">
        <f>B4/G4*50</f>
        <v>13.736263736263735</v>
      </c>
      <c r="G4" s="4">
        <v>0.91</v>
      </c>
    </row>
    <row r="5" spans="1:14">
      <c r="A5" s="6">
        <v>2</v>
      </c>
      <c r="B5" s="3">
        <v>0.5</v>
      </c>
      <c r="C5" s="4">
        <v>0.79</v>
      </c>
      <c r="D5" s="3">
        <f t="shared" ref="D5:D10" si="1">LOG(B5)/LOG(2)+3</f>
        <v>2</v>
      </c>
      <c r="E5" s="8">
        <f t="shared" si="0"/>
        <v>31.645569620253163</v>
      </c>
      <c r="F5" s="8">
        <f t="shared" ref="F5:F10" si="2">B5/G5*50</f>
        <v>11.52073732718894</v>
      </c>
      <c r="G5" s="4">
        <v>2.17</v>
      </c>
    </row>
    <row r="6" spans="1:14">
      <c r="A6" s="6">
        <v>3</v>
      </c>
      <c r="B6" s="3">
        <v>1</v>
      </c>
      <c r="C6" s="4">
        <v>1.51</v>
      </c>
      <c r="D6" s="3">
        <f t="shared" si="1"/>
        <v>3</v>
      </c>
      <c r="E6" s="8">
        <f t="shared" si="0"/>
        <v>33.112582781456958</v>
      </c>
      <c r="F6" s="8">
        <f t="shared" si="2"/>
        <v>10.351966873706003</v>
      </c>
      <c r="G6" s="4">
        <v>4.83</v>
      </c>
    </row>
    <row r="7" spans="1:14">
      <c r="A7" s="6">
        <v>4</v>
      </c>
      <c r="B7" s="3">
        <v>2</v>
      </c>
      <c r="C7" s="45">
        <v>2.9</v>
      </c>
      <c r="D7" s="3">
        <f t="shared" si="1"/>
        <v>4</v>
      </c>
      <c r="E7" s="54">
        <f>B7/C7*50</f>
        <v>34.482758620689658</v>
      </c>
      <c r="F7" s="54">
        <f t="shared" si="2"/>
        <v>10.405827263267431</v>
      </c>
      <c r="G7" s="4">
        <v>9.61</v>
      </c>
    </row>
    <row r="8" spans="1:14">
      <c r="A8" s="6">
        <v>5</v>
      </c>
      <c r="B8" s="3">
        <v>4</v>
      </c>
      <c r="C8" s="4">
        <v>5.68</v>
      </c>
      <c r="D8" s="3">
        <f t="shared" si="1"/>
        <v>5</v>
      </c>
      <c r="E8" s="8">
        <f t="shared" si="0"/>
        <v>35.211267605633807</v>
      </c>
      <c r="F8" s="8">
        <f t="shared" si="2"/>
        <v>10.416666666666668</v>
      </c>
      <c r="G8" s="44">
        <v>19.2</v>
      </c>
    </row>
    <row r="9" spans="1:14">
      <c r="A9" s="6">
        <v>6</v>
      </c>
      <c r="B9" s="3">
        <v>8</v>
      </c>
      <c r="C9" s="4">
        <v>11.3</v>
      </c>
      <c r="D9" s="3">
        <f t="shared" si="1"/>
        <v>6</v>
      </c>
      <c r="E9" s="8">
        <f t="shared" si="0"/>
        <v>35.398230088495573</v>
      </c>
      <c r="F9" s="8">
        <f t="shared" si="2"/>
        <v>10.230179028132993</v>
      </c>
      <c r="G9" s="4">
        <v>39.1</v>
      </c>
    </row>
    <row r="10" spans="1:14">
      <c r="A10" s="6">
        <v>7</v>
      </c>
      <c r="B10" s="3">
        <v>16</v>
      </c>
      <c r="C10" s="4">
        <v>22.4</v>
      </c>
      <c r="D10" s="3">
        <f t="shared" si="1"/>
        <v>7</v>
      </c>
      <c r="E10" s="8">
        <f t="shared" si="0"/>
        <v>35.714285714285715</v>
      </c>
      <c r="F10" s="8">
        <f t="shared" si="2"/>
        <v>10.403120936280883</v>
      </c>
      <c r="G10" s="4">
        <v>76.900000000000006</v>
      </c>
    </row>
    <row r="11" spans="1:14">
      <c r="A11" s="15"/>
      <c r="B11" s="16"/>
      <c r="C11" s="17"/>
      <c r="D11" s="16"/>
      <c r="E11" s="55" t="s">
        <v>136</v>
      </c>
      <c r="F11" s="55" t="s">
        <v>188</v>
      </c>
      <c r="G11" s="17"/>
    </row>
    <row r="12" spans="1:14">
      <c r="E12" s="59" t="s">
        <v>203</v>
      </c>
      <c r="L12" s="10" t="s">
        <v>36</v>
      </c>
      <c r="M12" t="s">
        <v>34</v>
      </c>
      <c r="N12" t="s">
        <v>37</v>
      </c>
    </row>
    <row r="13" spans="1:14">
      <c r="E13" s="59" t="s">
        <v>208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5">
        <v>3.92</v>
      </c>
      <c r="D18" s="3">
        <f>LOG(B18)/LOG(2)+3</f>
        <v>1</v>
      </c>
      <c r="E18" s="8">
        <f t="shared" ref="E18:E24" si="3">B18/C18*50</f>
        <v>3.1887755102040818</v>
      </c>
      <c r="F18" s="8">
        <f>B18/G18*50</f>
        <v>8.9928057553956844</v>
      </c>
      <c r="G18" s="4">
        <v>1.39</v>
      </c>
    </row>
    <row r="19" spans="1:14">
      <c r="A19" s="6">
        <v>2</v>
      </c>
      <c r="B19" s="3">
        <v>0.5</v>
      </c>
      <c r="C19" s="4">
        <v>7.64</v>
      </c>
      <c r="D19" s="3">
        <f t="shared" ref="D19:D24" si="4">LOG(B19)/LOG(2)+3</f>
        <v>2</v>
      </c>
      <c r="E19" s="8">
        <f t="shared" si="3"/>
        <v>3.2722513089005236</v>
      </c>
      <c r="F19" s="8">
        <f t="shared" ref="F19:F24" si="5">B19/G19*50</f>
        <v>11.111111111111111</v>
      </c>
      <c r="G19" s="4">
        <v>2.25</v>
      </c>
    </row>
    <row r="20" spans="1:14">
      <c r="A20" s="6">
        <v>3</v>
      </c>
      <c r="B20" s="3">
        <v>1</v>
      </c>
      <c r="C20" s="4">
        <v>15.2</v>
      </c>
      <c r="D20" s="3">
        <f t="shared" si="4"/>
        <v>3</v>
      </c>
      <c r="E20" s="8">
        <f t="shared" si="3"/>
        <v>3.2894736842105261</v>
      </c>
      <c r="F20" s="8">
        <f t="shared" si="5"/>
        <v>10.482180293501049</v>
      </c>
      <c r="G20" s="4">
        <v>4.7699999999999996</v>
      </c>
    </row>
    <row r="21" spans="1:14">
      <c r="A21" s="6">
        <v>4</v>
      </c>
      <c r="B21" s="3">
        <v>2</v>
      </c>
      <c r="C21" s="44">
        <v>30</v>
      </c>
      <c r="D21" s="3">
        <f t="shared" si="4"/>
        <v>4</v>
      </c>
      <c r="E21" s="54">
        <f t="shared" si="3"/>
        <v>3.3333333333333335</v>
      </c>
      <c r="F21" s="54">
        <f t="shared" si="5"/>
        <v>10.141987829614605</v>
      </c>
      <c r="G21" s="4">
        <v>9.86</v>
      </c>
    </row>
    <row r="22" spans="1:14">
      <c r="A22" s="6">
        <v>5</v>
      </c>
      <c r="B22" s="3">
        <v>4</v>
      </c>
      <c r="C22" s="4">
        <v>59.9</v>
      </c>
      <c r="D22" s="3">
        <f t="shared" si="4"/>
        <v>5</v>
      </c>
      <c r="E22" s="8">
        <f t="shared" si="3"/>
        <v>3.33889816360601</v>
      </c>
      <c r="F22" s="8">
        <f t="shared" si="5"/>
        <v>9.6618357487922708</v>
      </c>
      <c r="G22" s="4">
        <v>20.7</v>
      </c>
    </row>
    <row r="23" spans="1:14">
      <c r="A23" s="6">
        <v>6</v>
      </c>
      <c r="B23" s="3">
        <v>8</v>
      </c>
      <c r="C23" s="4">
        <v>119</v>
      </c>
      <c r="D23" s="3">
        <f t="shared" si="4"/>
        <v>6</v>
      </c>
      <c r="E23" s="8">
        <f t="shared" si="3"/>
        <v>3.3613445378151261</v>
      </c>
      <c r="F23" s="8">
        <f t="shared" si="5"/>
        <v>10</v>
      </c>
      <c r="G23" s="44">
        <v>40</v>
      </c>
    </row>
    <row r="24" spans="1:14">
      <c r="A24" s="6">
        <v>7</v>
      </c>
      <c r="B24" s="3">
        <v>16</v>
      </c>
      <c r="C24" s="4">
        <v>238</v>
      </c>
      <c r="D24" s="3">
        <f t="shared" si="4"/>
        <v>7</v>
      </c>
      <c r="E24" s="8">
        <f t="shared" si="3"/>
        <v>3.3613445378151261</v>
      </c>
      <c r="F24" s="8">
        <f t="shared" si="5"/>
        <v>9.5238095238095237</v>
      </c>
      <c r="G24" s="44">
        <v>84</v>
      </c>
    </row>
    <row r="25" spans="1:14">
      <c r="A25" s="21"/>
      <c r="B25" s="22"/>
      <c r="C25" s="23"/>
      <c r="D25" s="22"/>
      <c r="E25" s="24"/>
      <c r="F25" s="55" t="s">
        <v>200</v>
      </c>
      <c r="G25" s="23"/>
      <c r="L25" s="10" t="s">
        <v>40</v>
      </c>
      <c r="M25" t="s">
        <v>34</v>
      </c>
      <c r="N25" t="s">
        <v>41</v>
      </c>
    </row>
    <row r="26" spans="1:14">
      <c r="E26" s="59" t="s">
        <v>215</v>
      </c>
    </row>
    <row r="27" spans="1:14">
      <c r="E27" s="59" t="s">
        <v>209</v>
      </c>
    </row>
    <row r="29" spans="1:14" ht="136.5" customHeight="1">
      <c r="A29" s="78" t="s">
        <v>42</v>
      </c>
      <c r="B29" s="79"/>
      <c r="C29" s="79"/>
      <c r="D29" s="79"/>
      <c r="E29" s="79"/>
      <c r="F29" s="79"/>
      <c r="G29" s="79"/>
      <c r="H29" s="79"/>
    </row>
    <row r="31" spans="1:14" ht="39" customHeight="1">
      <c r="A31" s="80" t="s">
        <v>43</v>
      </c>
      <c r="B31" s="80"/>
      <c r="C31" s="80"/>
      <c r="D31" s="80"/>
      <c r="E31" s="80"/>
      <c r="F31" s="80"/>
      <c r="G31" s="80"/>
      <c r="H31" s="80"/>
    </row>
  </sheetData>
  <mergeCells count="2">
    <mergeCell ref="A29:H29"/>
    <mergeCell ref="A31:H31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4" workbookViewId="0">
      <selection activeCell="C21" sqref="C21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44</v>
      </c>
      <c r="D1" s="5" t="s">
        <v>45</v>
      </c>
      <c r="E1" s="19" t="s">
        <v>46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47</v>
      </c>
      <c r="D3" s="2" t="s">
        <v>6</v>
      </c>
      <c r="E3" s="2" t="s">
        <v>48</v>
      </c>
      <c r="F3" s="2" t="s">
        <v>49</v>
      </c>
      <c r="G3" s="2" t="s">
        <v>50</v>
      </c>
    </row>
    <row r="4" spans="1:14">
      <c r="A4" s="6">
        <v>1</v>
      </c>
      <c r="B4" s="3">
        <v>0.25</v>
      </c>
      <c r="C4" s="45">
        <v>0.2</v>
      </c>
      <c r="D4" s="3">
        <f t="shared" ref="D4:D10" si="0">LOG(B4)/LOG(2)+3</f>
        <v>1</v>
      </c>
      <c r="E4" s="8">
        <f t="shared" ref="E4:E10" si="1">B4/C4*50</f>
        <v>62.5</v>
      </c>
      <c r="F4" s="8">
        <f t="shared" ref="F4:F10" si="2">B4/G4*50</f>
        <v>30.487804878048781</v>
      </c>
      <c r="G4" s="4">
        <v>0.41</v>
      </c>
    </row>
    <row r="5" spans="1:14">
      <c r="A5" s="6">
        <v>2</v>
      </c>
      <c r="B5" s="3">
        <v>0.5</v>
      </c>
      <c r="C5" s="4">
        <v>0.35</v>
      </c>
      <c r="D5" s="3">
        <f t="shared" si="0"/>
        <v>2</v>
      </c>
      <c r="E5" s="8">
        <f t="shared" si="1"/>
        <v>71.428571428571431</v>
      </c>
      <c r="F5" s="8">
        <f t="shared" si="2"/>
        <v>31.645569620253163</v>
      </c>
      <c r="G5" s="4">
        <v>0.79</v>
      </c>
    </row>
    <row r="6" spans="1:14">
      <c r="A6" s="6">
        <v>3</v>
      </c>
      <c r="B6" s="3">
        <v>1</v>
      </c>
      <c r="C6" s="4">
        <v>0.69</v>
      </c>
      <c r="D6" s="3">
        <f t="shared" si="0"/>
        <v>3</v>
      </c>
      <c r="E6" s="8">
        <f t="shared" si="1"/>
        <v>72.463768115942045</v>
      </c>
      <c r="F6" s="8">
        <f t="shared" si="2"/>
        <v>33.112582781456958</v>
      </c>
      <c r="G6" s="4">
        <v>1.51</v>
      </c>
    </row>
    <row r="7" spans="1:14">
      <c r="A7" s="6">
        <v>4</v>
      </c>
      <c r="B7" s="3">
        <v>2</v>
      </c>
      <c r="C7" s="4">
        <v>1.31</v>
      </c>
      <c r="D7" s="3">
        <f t="shared" si="0"/>
        <v>4</v>
      </c>
      <c r="E7" s="54">
        <f t="shared" si="1"/>
        <v>76.33587786259541</v>
      </c>
      <c r="F7" s="54">
        <f t="shared" si="2"/>
        <v>34.482758620689658</v>
      </c>
      <c r="G7" s="45">
        <v>2.9</v>
      </c>
    </row>
    <row r="8" spans="1:14">
      <c r="A8" s="6">
        <v>5</v>
      </c>
      <c r="B8" s="3">
        <v>4</v>
      </c>
      <c r="C8" s="45">
        <v>2.5299999999999998</v>
      </c>
      <c r="D8" s="3">
        <f t="shared" si="0"/>
        <v>5</v>
      </c>
      <c r="E8" s="8">
        <f t="shared" si="1"/>
        <v>79.051383399209499</v>
      </c>
      <c r="F8" s="8">
        <f t="shared" si="2"/>
        <v>35.211267605633807</v>
      </c>
      <c r="G8" s="4">
        <v>5.68</v>
      </c>
    </row>
    <row r="9" spans="1:14">
      <c r="A9" s="6">
        <v>6</v>
      </c>
      <c r="B9" s="3">
        <v>8</v>
      </c>
      <c r="C9" s="4">
        <v>4.9400000000000004</v>
      </c>
      <c r="D9" s="3">
        <f t="shared" si="0"/>
        <v>6</v>
      </c>
      <c r="E9" s="8">
        <f t="shared" si="1"/>
        <v>80.97165991902834</v>
      </c>
      <c r="F9" s="8">
        <f t="shared" si="2"/>
        <v>35.398230088495573</v>
      </c>
      <c r="G9" s="4">
        <v>11.3</v>
      </c>
    </row>
    <row r="10" spans="1:14">
      <c r="A10" s="6">
        <v>7</v>
      </c>
      <c r="B10" s="3">
        <v>16</v>
      </c>
      <c r="C10" s="4">
        <v>9.82</v>
      </c>
      <c r="D10" s="3">
        <f t="shared" si="0"/>
        <v>7</v>
      </c>
      <c r="E10" s="8">
        <f t="shared" si="1"/>
        <v>81.466395112016286</v>
      </c>
      <c r="F10" s="8">
        <f t="shared" si="2"/>
        <v>35.714285714285715</v>
      </c>
      <c r="G10" s="4">
        <v>22.4</v>
      </c>
    </row>
    <row r="11" spans="1:14">
      <c r="A11" s="15"/>
      <c r="B11" s="16"/>
      <c r="C11" s="17"/>
      <c r="D11" s="16"/>
      <c r="E11" s="55" t="s">
        <v>190</v>
      </c>
      <c r="F11" s="55" t="s">
        <v>191</v>
      </c>
      <c r="G11" s="17"/>
    </row>
    <row r="12" spans="1:14">
      <c r="E12" s="59" t="s">
        <v>204</v>
      </c>
      <c r="L12" t="s">
        <v>51</v>
      </c>
      <c r="M12" t="s">
        <v>34</v>
      </c>
      <c r="N12" t="s">
        <v>52</v>
      </c>
    </row>
    <row r="13" spans="1:14">
      <c r="E13" s="59" t="s">
        <v>210</v>
      </c>
    </row>
    <row r="15" spans="1:14" ht="40.5">
      <c r="C15" s="10" t="s">
        <v>53</v>
      </c>
      <c r="D15" s="5" t="s">
        <v>54</v>
      </c>
      <c r="E15" s="19" t="s">
        <v>46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55</v>
      </c>
      <c r="D17" s="2" t="s">
        <v>6</v>
      </c>
      <c r="E17" s="2" t="s">
        <v>48</v>
      </c>
      <c r="F17" s="2" t="s">
        <v>49</v>
      </c>
      <c r="G17" s="2" t="s">
        <v>50</v>
      </c>
    </row>
    <row r="18" spans="1:14">
      <c r="A18" s="6">
        <v>1</v>
      </c>
      <c r="B18" s="3">
        <v>0.25</v>
      </c>
      <c r="C18" s="4">
        <v>0.92</v>
      </c>
      <c r="D18" s="3">
        <f t="shared" ref="D18:D24" si="3">LOG(B18)/LOG(2)+3</f>
        <v>1</v>
      </c>
      <c r="E18" s="8">
        <f t="shared" ref="E18:E24" si="4">B18/C18*50</f>
        <v>13.586956521739129</v>
      </c>
      <c r="F18" s="8">
        <f t="shared" ref="F18:F24" si="5">B18/G18*50</f>
        <v>3.1887755102040818</v>
      </c>
      <c r="G18" s="45">
        <v>3.92</v>
      </c>
    </row>
    <row r="19" spans="1:14">
      <c r="A19" s="6">
        <v>2</v>
      </c>
      <c r="B19" s="3">
        <v>0.5</v>
      </c>
      <c r="C19" s="4">
        <v>1.66</v>
      </c>
      <c r="D19" s="3">
        <f t="shared" si="3"/>
        <v>2</v>
      </c>
      <c r="E19" s="8">
        <f t="shared" si="4"/>
        <v>15.060240963855422</v>
      </c>
      <c r="F19" s="8">
        <f t="shared" si="5"/>
        <v>3.2722513089005236</v>
      </c>
      <c r="G19" s="4">
        <v>7.64</v>
      </c>
    </row>
    <row r="20" spans="1:14">
      <c r="A20" s="6">
        <v>3</v>
      </c>
      <c r="B20" s="3">
        <v>1</v>
      </c>
      <c r="C20" s="4">
        <v>3.14</v>
      </c>
      <c r="D20" s="3">
        <f t="shared" si="3"/>
        <v>3</v>
      </c>
      <c r="E20" s="8">
        <f t="shared" si="4"/>
        <v>15.923566878980891</v>
      </c>
      <c r="F20" s="8">
        <f t="shared" si="5"/>
        <v>3.2894736842105261</v>
      </c>
      <c r="G20" s="4">
        <v>15.2</v>
      </c>
    </row>
    <row r="21" spans="1:14">
      <c r="A21" s="6">
        <v>4</v>
      </c>
      <c r="B21" s="3">
        <v>2</v>
      </c>
      <c r="C21" s="62">
        <v>6.09</v>
      </c>
      <c r="D21" s="3">
        <f t="shared" si="3"/>
        <v>4</v>
      </c>
      <c r="E21" s="54">
        <f t="shared" si="4"/>
        <v>16.420361247947454</v>
      </c>
      <c r="F21" s="54">
        <f t="shared" si="5"/>
        <v>3.3333333333333335</v>
      </c>
      <c r="G21" s="54">
        <v>30</v>
      </c>
    </row>
    <row r="22" spans="1:14">
      <c r="A22" s="6">
        <v>5</v>
      </c>
      <c r="B22" s="3">
        <v>4</v>
      </c>
      <c r="C22" s="4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3.33889816360601</v>
      </c>
      <c r="G22" s="4">
        <v>59.9</v>
      </c>
    </row>
    <row r="23" spans="1:14">
      <c r="A23" s="6">
        <v>6</v>
      </c>
      <c r="B23" s="3">
        <v>8</v>
      </c>
      <c r="C23" s="4">
        <v>23.8</v>
      </c>
      <c r="D23" s="3">
        <f t="shared" si="3"/>
        <v>6</v>
      </c>
      <c r="E23" s="8">
        <f t="shared" si="4"/>
        <v>16.806722689075627</v>
      </c>
      <c r="F23" s="8">
        <f t="shared" si="5"/>
        <v>3.3613445378151261</v>
      </c>
      <c r="G23" s="4">
        <v>119</v>
      </c>
    </row>
    <row r="24" spans="1:14">
      <c r="A24" s="6">
        <v>7</v>
      </c>
      <c r="B24" s="3">
        <v>16</v>
      </c>
      <c r="C24" s="4">
        <v>47.4</v>
      </c>
      <c r="D24" s="3">
        <f t="shared" si="3"/>
        <v>7</v>
      </c>
      <c r="E24" s="8">
        <f t="shared" si="4"/>
        <v>16.877637130801688</v>
      </c>
      <c r="F24" s="8">
        <f t="shared" si="5"/>
        <v>3.3613445378151261</v>
      </c>
      <c r="G24" s="4">
        <v>238</v>
      </c>
    </row>
    <row r="25" spans="1:14">
      <c r="E25" s="55" t="s">
        <v>190</v>
      </c>
      <c r="F25" s="55" t="s">
        <v>191</v>
      </c>
      <c r="L25" t="s">
        <v>56</v>
      </c>
      <c r="M25" t="s">
        <v>34</v>
      </c>
      <c r="N25" t="s">
        <v>41</v>
      </c>
    </row>
    <row r="26" spans="1:14">
      <c r="E26" s="59" t="s">
        <v>213</v>
      </c>
    </row>
    <row r="27" spans="1:14">
      <c r="E27" s="59" t="s">
        <v>214</v>
      </c>
    </row>
    <row r="28" spans="1:14" ht="148.5" customHeight="1">
      <c r="A28" s="81" t="s">
        <v>57</v>
      </c>
      <c r="B28" s="82"/>
      <c r="C28" s="82"/>
      <c r="D28" s="82"/>
      <c r="E28" s="82"/>
      <c r="F28" s="82"/>
      <c r="G28" s="82"/>
      <c r="H28" s="82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58" workbookViewId="0">
      <selection activeCell="H72" sqref="H72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  <col min="9" max="9" width="10.875" customWidth="1"/>
    <col min="11" max="11" width="11.875" customWidth="1"/>
  </cols>
  <sheetData>
    <row r="1" spans="1:13" ht="40.5">
      <c r="C1" s="10" t="s">
        <v>58</v>
      </c>
      <c r="D1" s="5" t="s">
        <v>54</v>
      </c>
      <c r="E1" s="19" t="s">
        <v>59</v>
      </c>
      <c r="F1" s="52" t="s">
        <v>162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49" t="s">
        <v>62</v>
      </c>
      <c r="G3" s="2" t="s">
        <v>63</v>
      </c>
      <c r="H3" s="2" t="s">
        <v>64</v>
      </c>
      <c r="I3" s="2" t="s">
        <v>65</v>
      </c>
    </row>
    <row r="4" spans="1:13">
      <c r="A4" s="6">
        <v>1</v>
      </c>
      <c r="B4" s="3">
        <v>0.25</v>
      </c>
      <c r="C4" s="4">
        <v>2.48</v>
      </c>
      <c r="D4" s="3">
        <f t="shared" ref="D4:D10" si="0">LOG(B4)/LOG(2)+3</f>
        <v>1</v>
      </c>
      <c r="E4" s="8">
        <f t="shared" ref="E4:E10" si="1">B4/C4*50</f>
        <v>5.0403225806451619</v>
      </c>
      <c r="F4" s="8">
        <f t="shared" ref="F4:F10" si="2">B4/G4*50</f>
        <v>13.586956521739129</v>
      </c>
      <c r="G4" s="4">
        <v>0.92</v>
      </c>
      <c r="H4" s="8">
        <f>B4/I4*50</f>
        <v>14.204545454545455</v>
      </c>
      <c r="I4" s="4">
        <v>0.88</v>
      </c>
    </row>
    <row r="5" spans="1:13">
      <c r="A5" s="6">
        <v>2</v>
      </c>
      <c r="B5" s="3">
        <v>0.5</v>
      </c>
      <c r="C5" s="4">
        <v>4.74</v>
      </c>
      <c r="D5" s="3">
        <f t="shared" si="0"/>
        <v>2</v>
      </c>
      <c r="E5" s="8">
        <f t="shared" si="1"/>
        <v>5.2742616033755265</v>
      </c>
      <c r="F5" s="8">
        <f t="shared" si="2"/>
        <v>15.060240963855422</v>
      </c>
      <c r="G5" s="4">
        <v>1.66</v>
      </c>
      <c r="H5" s="8">
        <f t="shared" ref="H5:H10" si="3">B5/I5*50</f>
        <v>15.432098765432098</v>
      </c>
      <c r="I5" s="4">
        <v>1.62</v>
      </c>
    </row>
    <row r="6" spans="1:13">
      <c r="A6" s="6">
        <v>3</v>
      </c>
      <c r="B6" s="3">
        <v>1</v>
      </c>
      <c r="C6" s="4">
        <v>9.33</v>
      </c>
      <c r="D6" s="3">
        <f t="shared" si="0"/>
        <v>3</v>
      </c>
      <c r="E6" s="8">
        <f t="shared" si="1"/>
        <v>5.359056806002144</v>
      </c>
      <c r="F6" s="8">
        <f t="shared" si="2"/>
        <v>15.923566878980891</v>
      </c>
      <c r="G6" s="4">
        <v>3.14</v>
      </c>
      <c r="H6" s="8">
        <f t="shared" si="3"/>
        <v>16.33986928104575</v>
      </c>
      <c r="I6" s="4">
        <v>3.06</v>
      </c>
    </row>
    <row r="7" spans="1:13">
      <c r="A7" s="6">
        <v>4</v>
      </c>
      <c r="B7" s="3">
        <v>2</v>
      </c>
      <c r="C7" s="4">
        <v>18.18</v>
      </c>
      <c r="D7" s="3">
        <f t="shared" si="0"/>
        <v>4</v>
      </c>
      <c r="E7" s="8">
        <f t="shared" si="1"/>
        <v>5.5005500550055011</v>
      </c>
      <c r="F7" s="54">
        <f t="shared" si="2"/>
        <v>16.233766233766232</v>
      </c>
      <c r="G7" s="62">
        <v>6.16</v>
      </c>
      <c r="H7" s="54">
        <f>B7/I7*50</f>
        <v>16.694490818030051</v>
      </c>
      <c r="I7" s="60">
        <v>5.99</v>
      </c>
    </row>
    <row r="8" spans="1:13">
      <c r="A8" s="6">
        <v>5</v>
      </c>
      <c r="B8" s="3">
        <v>4</v>
      </c>
      <c r="C8" s="4">
        <v>36.76</v>
      </c>
      <c r="D8" s="3">
        <f t="shared" si="0"/>
        <v>5</v>
      </c>
      <c r="E8" s="8">
        <f t="shared" si="1"/>
        <v>5.4406964091403696</v>
      </c>
      <c r="F8" s="8">
        <f t="shared" si="2"/>
        <v>16.666666666666664</v>
      </c>
      <c r="G8" s="44">
        <v>12</v>
      </c>
      <c r="H8" s="8">
        <f t="shared" si="3"/>
        <v>17.094017094017094</v>
      </c>
      <c r="I8" s="4">
        <v>11.7</v>
      </c>
    </row>
    <row r="9" spans="1:13">
      <c r="A9" s="6">
        <v>6</v>
      </c>
      <c r="B9" s="3">
        <v>8</v>
      </c>
      <c r="C9" s="4">
        <v>72.459999999999994</v>
      </c>
      <c r="D9" s="3">
        <f t="shared" si="0"/>
        <v>6</v>
      </c>
      <c r="E9" s="8">
        <f t="shared" si="1"/>
        <v>5.5202870549268566</v>
      </c>
      <c r="F9" s="8">
        <f t="shared" si="2"/>
        <v>16.806722689075627</v>
      </c>
      <c r="G9" s="4">
        <v>23.8</v>
      </c>
      <c r="H9" s="8">
        <f t="shared" si="3"/>
        <v>16.949152542372879</v>
      </c>
      <c r="I9" s="4">
        <v>23.6</v>
      </c>
    </row>
    <row r="10" spans="1:13">
      <c r="A10" s="6">
        <v>7</v>
      </c>
      <c r="B10" s="3">
        <v>16</v>
      </c>
      <c r="C10" s="4">
        <v>158.72999999999999</v>
      </c>
      <c r="D10" s="3">
        <f t="shared" si="0"/>
        <v>7</v>
      </c>
      <c r="E10" s="8">
        <f t="shared" si="1"/>
        <v>5.04000504000504</v>
      </c>
      <c r="F10" s="8">
        <f t="shared" si="2"/>
        <v>16.877637130801688</v>
      </c>
      <c r="G10" s="4">
        <v>47.4</v>
      </c>
      <c r="H10" s="8">
        <f t="shared" si="3"/>
        <v>17.278617710583156</v>
      </c>
      <c r="I10" s="4">
        <v>46.3</v>
      </c>
    </row>
    <row r="11" spans="1:13">
      <c r="F11" s="55" t="s">
        <v>199</v>
      </c>
      <c r="H11" s="55" t="s">
        <v>218</v>
      </c>
      <c r="K11" t="s">
        <v>66</v>
      </c>
      <c r="L11" t="s">
        <v>67</v>
      </c>
      <c r="M11" t="s">
        <v>68</v>
      </c>
    </row>
    <row r="12" spans="1:13">
      <c r="H12" s="59" t="s">
        <v>220</v>
      </c>
    </row>
    <row r="13" spans="1:13">
      <c r="H13" s="59" t="s">
        <v>221</v>
      </c>
    </row>
    <row r="14" spans="1:13" ht="40.5">
      <c r="C14" s="10" t="s">
        <v>69</v>
      </c>
      <c r="D14" s="5" t="s">
        <v>70</v>
      </c>
      <c r="E14" s="19" t="s">
        <v>59</v>
      </c>
      <c r="F14" s="35"/>
      <c r="G14" s="25"/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  <c r="H16" s="2" t="s">
        <v>64</v>
      </c>
      <c r="I16" s="2" t="s">
        <v>65</v>
      </c>
    </row>
    <row r="17" spans="1:13">
      <c r="A17" s="6">
        <v>1</v>
      </c>
      <c r="B17" s="3">
        <v>0.25</v>
      </c>
      <c r="C17" s="4">
        <v>0.13</v>
      </c>
      <c r="D17" s="3">
        <f t="shared" ref="D17:D23" si="4">LOG(B17)/LOG(2)+3</f>
        <v>1</v>
      </c>
      <c r="E17" s="8">
        <f t="shared" ref="E17:E23" si="5">B17/C17*50</f>
        <v>96.153846153846146</v>
      </c>
      <c r="F17" s="8">
        <f t="shared" ref="F17:F23" si="6">B17/G17*50</f>
        <v>62.5</v>
      </c>
      <c r="G17" s="45">
        <v>0.2</v>
      </c>
      <c r="H17" s="8">
        <f>B17/I17*50</f>
        <v>78.125</v>
      </c>
      <c r="I17" s="4">
        <v>0.16</v>
      </c>
    </row>
    <row r="18" spans="1:13">
      <c r="A18" s="6">
        <v>2</v>
      </c>
      <c r="B18" s="3">
        <v>0.5</v>
      </c>
      <c r="C18" s="4">
        <v>0.22</v>
      </c>
      <c r="D18" s="3">
        <f t="shared" si="4"/>
        <v>2</v>
      </c>
      <c r="E18" s="8">
        <f t="shared" si="5"/>
        <v>113.63636363636364</v>
      </c>
      <c r="F18" s="8">
        <f t="shared" si="6"/>
        <v>71.428571428571431</v>
      </c>
      <c r="G18" s="4">
        <v>0.35</v>
      </c>
      <c r="H18" s="8">
        <f t="shared" ref="H18:H23" si="7">B18/I18*50</f>
        <v>89.285714285714278</v>
      </c>
      <c r="I18" s="4">
        <v>0.28000000000000003</v>
      </c>
    </row>
    <row r="19" spans="1:13">
      <c r="A19" s="6">
        <v>3</v>
      </c>
      <c r="B19" s="3">
        <v>1</v>
      </c>
      <c r="C19" s="45">
        <v>0.4</v>
      </c>
      <c r="D19" s="3">
        <f t="shared" si="4"/>
        <v>3</v>
      </c>
      <c r="E19" s="8">
        <f t="shared" si="5"/>
        <v>125</v>
      </c>
      <c r="F19" s="8">
        <f t="shared" si="6"/>
        <v>72.463768115942045</v>
      </c>
      <c r="G19" s="4">
        <v>0.69</v>
      </c>
      <c r="H19" s="8">
        <f t="shared" si="7"/>
        <v>94.339622641509422</v>
      </c>
      <c r="I19" s="39">
        <v>0.53</v>
      </c>
    </row>
    <row r="20" spans="1:13">
      <c r="A20" s="6">
        <v>4</v>
      </c>
      <c r="B20" s="3">
        <v>2</v>
      </c>
      <c r="C20" s="45">
        <v>0.8</v>
      </c>
      <c r="D20" s="3">
        <f t="shared" si="4"/>
        <v>4</v>
      </c>
      <c r="E20" s="54">
        <f>B20/C20*50</f>
        <v>125</v>
      </c>
      <c r="F20" s="54">
        <f t="shared" si="6"/>
        <v>76.33587786259541</v>
      </c>
      <c r="G20" s="4">
        <v>1.31</v>
      </c>
      <c r="H20" s="54">
        <f t="shared" si="7"/>
        <v>99.009900990099013</v>
      </c>
      <c r="I20" s="4">
        <v>1.01</v>
      </c>
    </row>
    <row r="21" spans="1:13">
      <c r="A21" s="6">
        <v>5</v>
      </c>
      <c r="B21" s="3">
        <v>4</v>
      </c>
      <c r="C21" s="4">
        <v>1.52</v>
      </c>
      <c r="D21" s="3">
        <f t="shared" si="4"/>
        <v>5</v>
      </c>
      <c r="E21" s="8">
        <f t="shared" si="5"/>
        <v>131.57894736842107</v>
      </c>
      <c r="F21" s="8">
        <f t="shared" si="6"/>
        <v>79.051383399209499</v>
      </c>
      <c r="G21" s="45">
        <v>2.5299999999999998</v>
      </c>
      <c r="H21" s="8">
        <f t="shared" si="7"/>
        <v>103.09278350515466</v>
      </c>
      <c r="I21" s="4">
        <v>1.94</v>
      </c>
    </row>
    <row r="22" spans="1:13">
      <c r="A22" s="6">
        <v>6</v>
      </c>
      <c r="B22" s="3">
        <v>8</v>
      </c>
      <c r="C22" s="4">
        <v>2.95</v>
      </c>
      <c r="D22" s="3">
        <f t="shared" si="4"/>
        <v>6</v>
      </c>
      <c r="E22" s="8">
        <f t="shared" si="5"/>
        <v>135.59322033898303</v>
      </c>
      <c r="F22" s="8">
        <f t="shared" si="6"/>
        <v>80.97165991902834</v>
      </c>
      <c r="G22" s="4">
        <v>4.9400000000000004</v>
      </c>
      <c r="H22" s="8">
        <f t="shared" si="7"/>
        <v>106.10079575596818</v>
      </c>
      <c r="I22" s="4">
        <v>3.77</v>
      </c>
    </row>
    <row r="23" spans="1:13">
      <c r="A23" s="6">
        <v>7</v>
      </c>
      <c r="B23" s="3">
        <v>16</v>
      </c>
      <c r="C23" s="4">
        <v>5.78</v>
      </c>
      <c r="D23" s="3">
        <f t="shared" si="4"/>
        <v>7</v>
      </c>
      <c r="E23" s="8">
        <f t="shared" si="5"/>
        <v>138.4083044982699</v>
      </c>
      <c r="F23" s="8">
        <f t="shared" si="6"/>
        <v>81.466395112016286</v>
      </c>
      <c r="G23" s="45">
        <v>9.82</v>
      </c>
      <c r="H23" s="8">
        <f t="shared" si="7"/>
        <v>107.67160161507402</v>
      </c>
      <c r="I23" s="4">
        <v>7.43</v>
      </c>
    </row>
    <row r="24" spans="1:13">
      <c r="F24" s="55" t="s">
        <v>192</v>
      </c>
      <c r="K24" t="s">
        <v>71</v>
      </c>
      <c r="L24" t="s">
        <v>67</v>
      </c>
      <c r="M24" t="s">
        <v>72</v>
      </c>
    </row>
    <row r="25" spans="1:13">
      <c r="E25" s="59" t="s">
        <v>232</v>
      </c>
      <c r="H25" s="59" t="s">
        <v>230</v>
      </c>
    </row>
    <row r="26" spans="1:13">
      <c r="E26" s="59" t="s">
        <v>233</v>
      </c>
      <c r="H26" s="59" t="s">
        <v>231</v>
      </c>
    </row>
    <row r="27" spans="1:13" ht="27">
      <c r="C27" s="10" t="s">
        <v>73</v>
      </c>
      <c r="D27" s="5" t="s">
        <v>54</v>
      </c>
      <c r="E27" s="19" t="s">
        <v>206</v>
      </c>
      <c r="F27" s="35" t="s">
        <v>74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60</v>
      </c>
      <c r="D29" s="2" t="s">
        <v>6</v>
      </c>
      <c r="E29" s="2" t="s">
        <v>61</v>
      </c>
      <c r="F29" s="2" t="s">
        <v>62</v>
      </c>
      <c r="G29" s="2" t="s">
        <v>63</v>
      </c>
      <c r="H29" s="2" t="s">
        <v>64</v>
      </c>
      <c r="I29" s="41" t="s">
        <v>65</v>
      </c>
      <c r="J29" s="13"/>
      <c r="K29" s="13"/>
    </row>
    <row r="30" spans="1:13">
      <c r="A30" s="6">
        <v>1</v>
      </c>
      <c r="B30" s="3">
        <v>0.25</v>
      </c>
      <c r="C30" s="4">
        <v>2.92</v>
      </c>
      <c r="D30" s="3">
        <f t="shared" ref="D30:D36" si="8">LOG(B30)/LOG(2)+3</f>
        <v>1</v>
      </c>
      <c r="E30" s="8">
        <f t="shared" ref="E30:E36" si="9">B30/C30*50</f>
        <v>4.2808219178082192</v>
      </c>
      <c r="F30" s="8">
        <f t="shared" ref="F30:F36" si="10">B30/G30*50</f>
        <v>9.765625</v>
      </c>
      <c r="G30" s="4">
        <v>1.28</v>
      </c>
      <c r="H30" s="8">
        <f>B30/I30*50</f>
        <v>8.8652482269503547</v>
      </c>
      <c r="I30" s="42">
        <v>1.41</v>
      </c>
      <c r="J30" s="18"/>
      <c r="K30" s="17"/>
    </row>
    <row r="31" spans="1:13">
      <c r="A31" s="6">
        <v>2</v>
      </c>
      <c r="B31" s="3">
        <v>0.5</v>
      </c>
      <c r="C31" s="4">
        <v>5.71</v>
      </c>
      <c r="D31" s="3">
        <f t="shared" si="8"/>
        <v>2</v>
      </c>
      <c r="E31" s="8">
        <f t="shared" si="9"/>
        <v>4.3782837127845884</v>
      </c>
      <c r="F31" s="8">
        <f t="shared" si="10"/>
        <v>10.373443983402488</v>
      </c>
      <c r="G31" s="4">
        <v>2.41</v>
      </c>
      <c r="H31" s="8">
        <f t="shared" ref="H31:H36" si="11">B31/I31*50</f>
        <v>9.3984962406015029</v>
      </c>
      <c r="I31" s="42">
        <v>2.66</v>
      </c>
      <c r="J31" s="18"/>
      <c r="K31" s="17"/>
    </row>
    <row r="32" spans="1:13">
      <c r="A32" s="6">
        <v>3</v>
      </c>
      <c r="B32" s="3">
        <v>1</v>
      </c>
      <c r="C32" s="4">
        <v>11.24</v>
      </c>
      <c r="D32" s="3">
        <f t="shared" si="8"/>
        <v>3</v>
      </c>
      <c r="E32" s="8">
        <f t="shared" si="9"/>
        <v>4.4483985765124556</v>
      </c>
      <c r="F32" s="8">
        <f t="shared" si="10"/>
        <v>10.964912280701755</v>
      </c>
      <c r="G32" s="4">
        <v>4.5599999999999996</v>
      </c>
      <c r="H32" s="8">
        <f t="shared" si="11"/>
        <v>9.5969289827255277</v>
      </c>
      <c r="I32" s="42">
        <v>5.21</v>
      </c>
      <c r="J32" s="18"/>
      <c r="K32" s="17"/>
    </row>
    <row r="33" spans="1:14">
      <c r="A33" s="6">
        <v>4</v>
      </c>
      <c r="B33" s="3">
        <v>2</v>
      </c>
      <c r="C33" s="40">
        <v>22.78</v>
      </c>
      <c r="D33" s="3">
        <f t="shared" si="8"/>
        <v>4</v>
      </c>
      <c r="E33" s="8">
        <f t="shared" si="9"/>
        <v>4.3898156277436344</v>
      </c>
      <c r="F33" s="8">
        <f t="shared" si="10"/>
        <v>11.248593925759279</v>
      </c>
      <c r="G33" s="45">
        <v>8.89</v>
      </c>
      <c r="H33" s="54">
        <f t="shared" si="11"/>
        <v>9.5785440613026829</v>
      </c>
      <c r="I33" s="61">
        <v>10.44</v>
      </c>
      <c r="J33" s="18"/>
      <c r="K33" s="17"/>
    </row>
    <row r="34" spans="1:14">
      <c r="A34" s="6">
        <v>5</v>
      </c>
      <c r="B34" s="3">
        <v>4</v>
      </c>
      <c r="C34" s="4">
        <v>43.48</v>
      </c>
      <c r="D34" s="3">
        <f t="shared" si="8"/>
        <v>5</v>
      </c>
      <c r="E34" s="8">
        <f t="shared" si="9"/>
        <v>4.5998160073597063</v>
      </c>
      <c r="F34" s="8">
        <f t="shared" si="10"/>
        <v>10.70090957731407</v>
      </c>
      <c r="G34" s="44">
        <v>18.690000000000001</v>
      </c>
      <c r="H34" s="8">
        <f t="shared" si="11"/>
        <v>9.818360333824252</v>
      </c>
      <c r="I34" s="42">
        <v>20.37</v>
      </c>
      <c r="J34" s="18"/>
      <c r="K34" s="17"/>
    </row>
    <row r="35" spans="1:14">
      <c r="A35" s="6">
        <v>6</v>
      </c>
      <c r="B35" s="3">
        <v>8</v>
      </c>
      <c r="C35" s="4">
        <v>86.21</v>
      </c>
      <c r="D35" s="3">
        <f t="shared" si="8"/>
        <v>6</v>
      </c>
      <c r="E35" s="8">
        <f t="shared" si="9"/>
        <v>4.6398329660132234</v>
      </c>
      <c r="F35" s="8">
        <f t="shared" si="10"/>
        <v>11.001100110011002</v>
      </c>
      <c r="G35" s="4">
        <v>36.36</v>
      </c>
      <c r="H35" s="8">
        <f t="shared" si="11"/>
        <v>9.7991180793728567</v>
      </c>
      <c r="I35" s="42">
        <v>40.82</v>
      </c>
      <c r="J35" s="18"/>
      <c r="K35" s="17"/>
    </row>
    <row r="36" spans="1:14">
      <c r="A36" s="6">
        <v>7</v>
      </c>
      <c r="B36" s="3">
        <v>16</v>
      </c>
      <c r="C36" s="4">
        <v>172.41</v>
      </c>
      <c r="D36" s="3">
        <f t="shared" si="8"/>
        <v>7</v>
      </c>
      <c r="E36" s="8">
        <f t="shared" si="9"/>
        <v>4.6401020822458099</v>
      </c>
      <c r="F36" s="8">
        <f t="shared" si="10"/>
        <v>10.879912960696315</v>
      </c>
      <c r="G36" s="4">
        <v>73.53</v>
      </c>
      <c r="H36" s="8">
        <f t="shared" si="11"/>
        <v>9.7596681712821756</v>
      </c>
      <c r="I36" s="42">
        <v>81.97</v>
      </c>
      <c r="J36" s="18"/>
      <c r="K36" s="17"/>
    </row>
    <row r="37" spans="1:14">
      <c r="H37" s="55" t="s">
        <v>224</v>
      </c>
      <c r="L37" t="s">
        <v>75</v>
      </c>
      <c r="M37" t="s">
        <v>67</v>
      </c>
      <c r="N37" t="s">
        <v>68</v>
      </c>
    </row>
    <row r="38" spans="1:14">
      <c r="H38" s="59" t="s">
        <v>225</v>
      </c>
    </row>
    <row r="39" spans="1:14">
      <c r="H39" s="59" t="s">
        <v>226</v>
      </c>
    </row>
    <row r="40" spans="1:14" ht="27">
      <c r="C40" s="10" t="s">
        <v>76</v>
      </c>
      <c r="D40" s="5" t="s">
        <v>70</v>
      </c>
      <c r="E40" s="51" t="s">
        <v>206</v>
      </c>
      <c r="F40" s="35" t="s">
        <v>74</v>
      </c>
      <c r="G40" s="25"/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60</v>
      </c>
      <c r="D42" s="2" t="s">
        <v>6</v>
      </c>
      <c r="E42" s="2" t="s">
        <v>61</v>
      </c>
      <c r="F42" s="49" t="s">
        <v>62</v>
      </c>
      <c r="G42" s="2" t="s">
        <v>63</v>
      </c>
      <c r="H42" s="2" t="s">
        <v>64</v>
      </c>
      <c r="I42" s="41" t="s">
        <v>65</v>
      </c>
    </row>
    <row r="43" spans="1:14">
      <c r="A43" s="6">
        <v>1</v>
      </c>
      <c r="B43" s="3">
        <v>0.25</v>
      </c>
      <c r="C43" s="39">
        <v>0.11</v>
      </c>
      <c r="D43" s="3">
        <f t="shared" ref="D43:D49" si="12">LOG(B43)/LOG(2)+3</f>
        <v>1</v>
      </c>
      <c r="E43" s="8">
        <f t="shared" ref="E43:E49" si="13">B43/C43*50</f>
        <v>113.63636363636364</v>
      </c>
      <c r="F43" s="8">
        <f t="shared" ref="F43:F49" si="14">B43/G43*50</f>
        <v>125</v>
      </c>
      <c r="G43" s="45">
        <v>0.1</v>
      </c>
      <c r="H43" s="8">
        <f>B43/I43*50</f>
        <v>125</v>
      </c>
      <c r="I43" s="43">
        <v>0.1</v>
      </c>
    </row>
    <row r="44" spans="1:14">
      <c r="A44" s="6">
        <v>2</v>
      </c>
      <c r="B44" s="3">
        <v>0.5</v>
      </c>
      <c r="C44" s="4">
        <v>0.17</v>
      </c>
      <c r="D44" s="3">
        <f t="shared" si="12"/>
        <v>2</v>
      </c>
      <c r="E44" s="8">
        <f t="shared" si="13"/>
        <v>147.05882352941174</v>
      </c>
      <c r="F44" s="8">
        <f t="shared" si="14"/>
        <v>156.25</v>
      </c>
      <c r="G44" s="4">
        <v>0.16</v>
      </c>
      <c r="H44" s="8">
        <f t="shared" ref="H44:H49" si="15">B44/I44*50</f>
        <v>156.25</v>
      </c>
      <c r="I44" s="42">
        <v>0.16</v>
      </c>
    </row>
    <row r="45" spans="1:14">
      <c r="A45" s="6">
        <v>3</v>
      </c>
      <c r="B45" s="3">
        <v>1</v>
      </c>
      <c r="C45" s="4">
        <v>0.3</v>
      </c>
      <c r="D45" s="3">
        <f t="shared" si="12"/>
        <v>3</v>
      </c>
      <c r="E45" s="8">
        <f t="shared" si="13"/>
        <v>166.66666666666669</v>
      </c>
      <c r="F45" s="8">
        <f t="shared" si="14"/>
        <v>185.18518518518516</v>
      </c>
      <c r="G45" s="4">
        <v>0.27</v>
      </c>
      <c r="H45" s="8">
        <f t="shared" si="15"/>
        <v>178.57142857142856</v>
      </c>
      <c r="I45" s="42">
        <v>0.28000000000000003</v>
      </c>
    </row>
    <row r="46" spans="1:14">
      <c r="A46" s="6">
        <v>4</v>
      </c>
      <c r="B46" s="3">
        <v>2</v>
      </c>
      <c r="C46" s="4">
        <v>0.59</v>
      </c>
      <c r="D46" s="3">
        <f t="shared" si="12"/>
        <v>4</v>
      </c>
      <c r="E46" s="54">
        <f t="shared" si="13"/>
        <v>169.49152542372883</v>
      </c>
      <c r="F46" s="54">
        <f t="shared" si="14"/>
        <v>188.67924528301884</v>
      </c>
      <c r="G46" s="4">
        <v>0.53</v>
      </c>
      <c r="H46" s="54">
        <f t="shared" si="15"/>
        <v>185.18518518518516</v>
      </c>
      <c r="I46" s="42">
        <v>0.54</v>
      </c>
    </row>
    <row r="47" spans="1:14">
      <c r="A47" s="6">
        <v>5</v>
      </c>
      <c r="B47" s="3">
        <v>4</v>
      </c>
      <c r="C47" s="4">
        <v>1.1100000000000001</v>
      </c>
      <c r="D47" s="3">
        <f t="shared" si="12"/>
        <v>5</v>
      </c>
      <c r="E47" s="8">
        <f t="shared" si="13"/>
        <v>180.18018018018017</v>
      </c>
      <c r="F47" s="8">
        <f t="shared" si="14"/>
        <v>200</v>
      </c>
      <c r="G47" s="45">
        <v>1</v>
      </c>
      <c r="H47" s="8">
        <f t="shared" si="15"/>
        <v>194.17475728155341</v>
      </c>
      <c r="I47" s="42">
        <v>1.03</v>
      </c>
    </row>
    <row r="48" spans="1:14">
      <c r="A48" s="6">
        <v>6</v>
      </c>
      <c r="B48" s="3">
        <v>8</v>
      </c>
      <c r="C48" s="4">
        <v>2.14</v>
      </c>
      <c r="D48" s="3">
        <f t="shared" si="12"/>
        <v>6</v>
      </c>
      <c r="E48" s="8">
        <f t="shared" si="13"/>
        <v>186.9158878504673</v>
      </c>
      <c r="F48" s="8">
        <f t="shared" si="14"/>
        <v>207.25388601036272</v>
      </c>
      <c r="G48" s="4">
        <v>1.93</v>
      </c>
      <c r="H48" s="8">
        <f t="shared" si="15"/>
        <v>201.00502512562812</v>
      </c>
      <c r="I48" s="42">
        <v>1.99</v>
      </c>
    </row>
    <row r="49" spans="1:14">
      <c r="A49" s="6">
        <v>7</v>
      </c>
      <c r="B49" s="3">
        <v>16</v>
      </c>
      <c r="C49" s="4">
        <v>4.1900000000000004</v>
      </c>
      <c r="D49" s="3">
        <f t="shared" si="12"/>
        <v>7</v>
      </c>
      <c r="E49" s="8">
        <f t="shared" si="13"/>
        <v>190.93078758949881</v>
      </c>
      <c r="F49" s="8">
        <f t="shared" si="14"/>
        <v>212.7659574468085</v>
      </c>
      <c r="G49" s="4">
        <v>3.76</v>
      </c>
      <c r="H49" s="8">
        <f t="shared" si="15"/>
        <v>205.65552699228792</v>
      </c>
      <c r="I49" s="42">
        <v>3.89</v>
      </c>
    </row>
    <row r="50" spans="1:14">
      <c r="F50" s="55" t="s">
        <v>189</v>
      </c>
      <c r="L50" t="s">
        <v>77</v>
      </c>
      <c r="M50" t="s">
        <v>67</v>
      </c>
      <c r="N50" t="s">
        <v>72</v>
      </c>
    </row>
    <row r="51" spans="1:14">
      <c r="E51" s="59" t="s">
        <v>235</v>
      </c>
      <c r="F51" s="59" t="s">
        <v>205</v>
      </c>
      <c r="H51" s="59" t="s">
        <v>236</v>
      </c>
      <c r="I51" s="72" t="s">
        <v>268</v>
      </c>
    </row>
    <row r="52" spans="1:14">
      <c r="E52" s="59" t="s">
        <v>234</v>
      </c>
      <c r="F52" s="59" t="s">
        <v>211</v>
      </c>
      <c r="H52" s="59" t="s">
        <v>237</v>
      </c>
    </row>
    <row r="53" spans="1:14" ht="27">
      <c r="C53" s="10" t="s">
        <v>78</v>
      </c>
      <c r="D53" s="5" t="s">
        <v>70</v>
      </c>
      <c r="E53" s="19" t="s">
        <v>177</v>
      </c>
      <c r="F53" s="35" t="s">
        <v>79</v>
      </c>
      <c r="G53" s="25"/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60</v>
      </c>
      <c r="D55" s="2" t="s">
        <v>6</v>
      </c>
      <c r="E55" s="2" t="s">
        <v>61</v>
      </c>
      <c r="F55" s="2" t="s">
        <v>62</v>
      </c>
      <c r="G55" s="2" t="s">
        <v>63</v>
      </c>
      <c r="H55" s="2" t="s">
        <v>64</v>
      </c>
      <c r="I55" s="41" t="s">
        <v>65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6">LOG(B56)/LOG(2)+3</f>
        <v>1</v>
      </c>
      <c r="E56" s="8">
        <f t="shared" ref="E56:E62" si="17">B56/C56*50</f>
        <v>104.16666666666667</v>
      </c>
      <c r="F56" s="8">
        <f t="shared" ref="F56:F62" si="18">B56/G56*50</f>
        <v>83.333333333333343</v>
      </c>
      <c r="G56" s="45">
        <v>0.15</v>
      </c>
      <c r="H56" s="8">
        <f>B56/I56*50</f>
        <v>113.63636363636364</v>
      </c>
      <c r="I56" s="4">
        <v>0.11</v>
      </c>
    </row>
    <row r="57" spans="1:14">
      <c r="A57" s="6">
        <v>2</v>
      </c>
      <c r="B57" s="3">
        <v>0.5</v>
      </c>
      <c r="C57" s="4">
        <v>0.19</v>
      </c>
      <c r="D57" s="3">
        <f t="shared" si="16"/>
        <v>2</v>
      </c>
      <c r="E57" s="8">
        <f t="shared" si="17"/>
        <v>131.57894736842107</v>
      </c>
      <c r="F57" s="8">
        <f t="shared" si="18"/>
        <v>100</v>
      </c>
      <c r="G57" s="4">
        <v>0.25</v>
      </c>
      <c r="H57" s="8">
        <f t="shared" ref="H57:H62" si="19">B57/I57*50</f>
        <v>138.88888888888889</v>
      </c>
      <c r="I57" s="4">
        <v>0.18</v>
      </c>
    </row>
    <row r="58" spans="1:14">
      <c r="A58" s="6">
        <v>3</v>
      </c>
      <c r="B58" s="3">
        <v>1</v>
      </c>
      <c r="C58" s="4">
        <v>0.34</v>
      </c>
      <c r="D58" s="3">
        <f t="shared" si="16"/>
        <v>3</v>
      </c>
      <c r="E58" s="8">
        <f t="shared" si="17"/>
        <v>147.05882352941174</v>
      </c>
      <c r="F58" s="8">
        <f t="shared" si="18"/>
        <v>106.38297872340425</v>
      </c>
      <c r="G58" s="4">
        <v>0.47</v>
      </c>
      <c r="H58" s="8">
        <f t="shared" si="19"/>
        <v>156.25</v>
      </c>
      <c r="I58" s="39">
        <v>0.32</v>
      </c>
    </row>
    <row r="59" spans="1:14">
      <c r="A59" s="6">
        <v>4</v>
      </c>
      <c r="B59" s="3">
        <v>2</v>
      </c>
      <c r="C59" s="4">
        <v>0.66</v>
      </c>
      <c r="D59" s="3">
        <f t="shared" si="16"/>
        <v>4</v>
      </c>
      <c r="E59" s="8">
        <f t="shared" si="17"/>
        <v>151.5151515151515</v>
      </c>
      <c r="F59" s="8">
        <f t="shared" si="18"/>
        <v>109.89010989010988</v>
      </c>
      <c r="G59" s="4">
        <v>0.91</v>
      </c>
      <c r="H59" s="54">
        <f t="shared" si="19"/>
        <v>158.73015873015873</v>
      </c>
      <c r="I59" s="4">
        <v>0.63</v>
      </c>
    </row>
    <row r="60" spans="1:14">
      <c r="A60" s="6">
        <v>5</v>
      </c>
      <c r="B60" s="3">
        <v>4</v>
      </c>
      <c r="C60" s="39">
        <v>1.27</v>
      </c>
      <c r="D60" s="3">
        <f t="shared" si="16"/>
        <v>5</v>
      </c>
      <c r="E60" s="8">
        <f t="shared" si="17"/>
        <v>157.4803149606299</v>
      </c>
      <c r="F60" s="8">
        <f t="shared" si="18"/>
        <v>114.94252873563218</v>
      </c>
      <c r="G60" s="45">
        <v>1.74</v>
      </c>
      <c r="H60" s="8">
        <f t="shared" si="19"/>
        <v>156.25</v>
      </c>
      <c r="I60" s="4">
        <v>1.28</v>
      </c>
    </row>
    <row r="61" spans="1:14">
      <c r="A61" s="6">
        <v>6</v>
      </c>
      <c r="B61" s="3">
        <v>8</v>
      </c>
      <c r="C61" s="4">
        <v>2.4500000000000002</v>
      </c>
      <c r="D61" s="3">
        <f t="shared" si="16"/>
        <v>6</v>
      </c>
      <c r="E61" s="8">
        <f t="shared" si="17"/>
        <v>163.26530612244895</v>
      </c>
      <c r="F61" s="8">
        <f t="shared" si="18"/>
        <v>118.69436201780414</v>
      </c>
      <c r="G61" s="4">
        <v>3.37</v>
      </c>
      <c r="H61" s="8">
        <f t="shared" si="19"/>
        <v>158.102766798419</v>
      </c>
      <c r="I61" s="4">
        <v>2.5299999999999998</v>
      </c>
    </row>
    <row r="62" spans="1:14">
      <c r="A62" s="6">
        <v>7</v>
      </c>
      <c r="B62" s="3">
        <v>16</v>
      </c>
      <c r="C62" s="4">
        <v>4.8099999999999996</v>
      </c>
      <c r="D62" s="3">
        <f t="shared" si="16"/>
        <v>7</v>
      </c>
      <c r="E62" s="8">
        <f t="shared" si="17"/>
        <v>166.32016632016632</v>
      </c>
      <c r="F62" s="8">
        <f t="shared" si="18"/>
        <v>119.76047904191618</v>
      </c>
      <c r="G62" s="4">
        <v>6.68</v>
      </c>
      <c r="H62" s="8">
        <f t="shared" si="19"/>
        <v>158.41584158415841</v>
      </c>
      <c r="I62" s="4">
        <v>5.05</v>
      </c>
    </row>
    <row r="63" spans="1:14">
      <c r="L63" t="s">
        <v>80</v>
      </c>
      <c r="M63" t="s">
        <v>67</v>
      </c>
      <c r="N63" t="s">
        <v>72</v>
      </c>
    </row>
    <row r="64" spans="1:14">
      <c r="H64" s="59" t="s">
        <v>269</v>
      </c>
      <c r="I64" s="72" t="s">
        <v>268</v>
      </c>
    </row>
    <row r="65" spans="1:14">
      <c r="H65" s="59" t="s">
        <v>270</v>
      </c>
    </row>
    <row r="66" spans="1:14" ht="27">
      <c r="C66" s="10" t="s">
        <v>81</v>
      </c>
      <c r="D66" s="5" t="s">
        <v>82</v>
      </c>
      <c r="E66" s="51" t="s">
        <v>177</v>
      </c>
      <c r="F66" s="35" t="s">
        <v>79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60</v>
      </c>
      <c r="D68" s="2" t="s">
        <v>6</v>
      </c>
      <c r="E68" s="2" t="s">
        <v>61</v>
      </c>
      <c r="F68" s="2" t="s">
        <v>62</v>
      </c>
      <c r="G68" s="2" t="s">
        <v>63</v>
      </c>
      <c r="H68" s="53" t="s">
        <v>64</v>
      </c>
      <c r="I68" s="41" t="s">
        <v>65</v>
      </c>
    </row>
    <row r="69" spans="1:14">
      <c r="A69" s="6">
        <v>1</v>
      </c>
      <c r="B69" s="3">
        <v>0.25</v>
      </c>
      <c r="C69" s="4">
        <v>2.14</v>
      </c>
      <c r="D69" s="3">
        <f t="shared" ref="D69:D75" si="20">LOG(B69)/LOG(2)+3</f>
        <v>1</v>
      </c>
      <c r="E69" s="8">
        <f t="shared" ref="E69:E75" si="21">B69/C69*50</f>
        <v>5.8411214953271031</v>
      </c>
      <c r="F69" s="8">
        <f t="shared" ref="F69:F75" si="22">B69/G69*50</f>
        <v>13.736263736263735</v>
      </c>
      <c r="G69" s="4">
        <v>0.91</v>
      </c>
      <c r="H69" s="8">
        <f>B69/I69*50</f>
        <v>14.204545454545455</v>
      </c>
      <c r="I69" s="42">
        <v>0.88</v>
      </c>
    </row>
    <row r="70" spans="1:14">
      <c r="A70" s="6">
        <v>2</v>
      </c>
      <c r="B70" s="3">
        <v>0.5</v>
      </c>
      <c r="C70" s="4">
        <v>4.0999999999999996</v>
      </c>
      <c r="D70" s="3">
        <f t="shared" si="20"/>
        <v>2</v>
      </c>
      <c r="E70" s="8">
        <f t="shared" si="21"/>
        <v>6.0975609756097571</v>
      </c>
      <c r="F70" s="8">
        <f t="shared" si="22"/>
        <v>15.151515151515152</v>
      </c>
      <c r="G70" s="4">
        <v>1.65</v>
      </c>
      <c r="H70" s="8">
        <f t="shared" ref="H70:H75" si="23">B70/I70*50</f>
        <v>15.923566878980891</v>
      </c>
      <c r="I70" s="42">
        <v>1.57</v>
      </c>
    </row>
    <row r="71" spans="1:14">
      <c r="A71" s="6">
        <v>3</v>
      </c>
      <c r="B71" s="3">
        <v>1</v>
      </c>
      <c r="C71" s="4">
        <v>8.06</v>
      </c>
      <c r="D71" s="3">
        <f t="shared" si="20"/>
        <v>3</v>
      </c>
      <c r="E71" s="8">
        <f t="shared" si="21"/>
        <v>6.2034739454094288</v>
      </c>
      <c r="F71" s="8">
        <f t="shared" si="22"/>
        <v>15.923566878980891</v>
      </c>
      <c r="G71" s="4">
        <v>3.14</v>
      </c>
      <c r="H71" s="8">
        <f t="shared" si="23"/>
        <v>16.556291390728479</v>
      </c>
      <c r="I71" s="42">
        <v>3.02</v>
      </c>
    </row>
    <row r="72" spans="1:14">
      <c r="A72" s="6">
        <v>4</v>
      </c>
      <c r="B72" s="3">
        <v>2</v>
      </c>
      <c r="C72" s="4">
        <v>15.65</v>
      </c>
      <c r="D72" s="3">
        <f t="shared" si="20"/>
        <v>4</v>
      </c>
      <c r="E72" s="8">
        <f t="shared" si="21"/>
        <v>6.3897763578274756</v>
      </c>
      <c r="F72" s="8">
        <f t="shared" si="22"/>
        <v>16.5016501650165</v>
      </c>
      <c r="G72" s="45">
        <v>6.06</v>
      </c>
      <c r="H72" s="54">
        <f t="shared" si="23"/>
        <v>17.361111111111111</v>
      </c>
      <c r="I72" s="61">
        <v>5.76</v>
      </c>
    </row>
    <row r="73" spans="1:14">
      <c r="A73" s="6">
        <v>5</v>
      </c>
      <c r="B73" s="3">
        <v>4</v>
      </c>
      <c r="C73" s="4">
        <v>32.26</v>
      </c>
      <c r="D73" s="3">
        <f t="shared" si="20"/>
        <v>5</v>
      </c>
      <c r="E73" s="8">
        <f t="shared" si="21"/>
        <v>6.1996280223186613</v>
      </c>
      <c r="F73" s="8">
        <f t="shared" si="22"/>
        <v>16.722408026755854</v>
      </c>
      <c r="G73" s="44">
        <v>11.96</v>
      </c>
      <c r="H73" s="8">
        <f t="shared" si="23"/>
        <v>17.421602787456443</v>
      </c>
      <c r="I73" s="42">
        <v>11.48</v>
      </c>
    </row>
    <row r="74" spans="1:14">
      <c r="A74" s="6">
        <v>6</v>
      </c>
      <c r="B74" s="3">
        <v>8</v>
      </c>
      <c r="C74" s="4">
        <v>61.73</v>
      </c>
      <c r="D74" s="3">
        <f t="shared" si="20"/>
        <v>6</v>
      </c>
      <c r="E74" s="8">
        <f t="shared" si="21"/>
        <v>6.4798315243803666</v>
      </c>
      <c r="F74" s="8">
        <f t="shared" si="22"/>
        <v>16.842105263157894</v>
      </c>
      <c r="G74" s="4">
        <v>23.75</v>
      </c>
      <c r="H74" s="8">
        <f t="shared" si="23"/>
        <v>16.920473773265652</v>
      </c>
      <c r="I74" s="42">
        <v>23.64</v>
      </c>
    </row>
    <row r="75" spans="1:14">
      <c r="A75" s="6">
        <v>7</v>
      </c>
      <c r="B75" s="3">
        <v>16</v>
      </c>
      <c r="C75" s="4">
        <v>128.21</v>
      </c>
      <c r="D75" s="3">
        <f t="shared" si="20"/>
        <v>7</v>
      </c>
      <c r="E75" s="8">
        <f t="shared" si="21"/>
        <v>6.2397628890102173</v>
      </c>
      <c r="F75" s="8">
        <f t="shared" si="22"/>
        <v>16.799664006719865</v>
      </c>
      <c r="G75" s="4">
        <v>47.62</v>
      </c>
      <c r="H75" s="8">
        <f t="shared" si="23"/>
        <v>17.440592980161327</v>
      </c>
      <c r="I75" s="42">
        <v>45.87</v>
      </c>
    </row>
    <row r="76" spans="1:14">
      <c r="H76" s="55" t="s">
        <v>219</v>
      </c>
      <c r="L76" t="s">
        <v>83</v>
      </c>
      <c r="M76" t="s">
        <v>67</v>
      </c>
      <c r="N76" t="s">
        <v>68</v>
      </c>
    </row>
    <row r="77" spans="1:14">
      <c r="H77" s="59" t="s">
        <v>223</v>
      </c>
    </row>
    <row r="78" spans="1:14">
      <c r="H78" s="59" t="s">
        <v>222</v>
      </c>
    </row>
    <row r="79" spans="1:14" ht="192" customHeight="1">
      <c r="A79" s="81" t="s">
        <v>84</v>
      </c>
      <c r="B79" s="82"/>
      <c r="C79" s="82"/>
      <c r="D79" s="82"/>
      <c r="E79" s="82"/>
      <c r="F79" s="82"/>
      <c r="G79" s="82"/>
      <c r="H79" s="82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V95"/>
  <sheetViews>
    <sheetView topLeftCell="A43" workbookViewId="0">
      <selection activeCell="J51" sqref="J51"/>
    </sheetView>
  </sheetViews>
  <sheetFormatPr defaultRowHeight="13.5"/>
  <cols>
    <col min="1" max="1" width="12.375" customWidth="1"/>
    <col min="2" max="2" width="11.375" customWidth="1"/>
    <col min="3" max="3" width="12.125" customWidth="1"/>
    <col min="4" max="4" width="12.625" customWidth="1"/>
    <col min="7" max="7" width="11.625" customWidth="1"/>
    <col min="8" max="8" width="11.875" customWidth="1"/>
    <col min="9" max="9" width="11.625" customWidth="1"/>
    <col min="10" max="10" width="10.625" customWidth="1"/>
    <col min="11" max="11" width="10.5" customWidth="1"/>
  </cols>
  <sheetData>
    <row r="1" spans="1:22" ht="40.5">
      <c r="C1" s="10" t="s">
        <v>85</v>
      </c>
      <c r="D1" s="5" t="s">
        <v>45</v>
      </c>
      <c r="E1" s="19" t="s">
        <v>86</v>
      </c>
      <c r="F1" s="25" t="s">
        <v>162</v>
      </c>
      <c r="G1" s="25"/>
    </row>
    <row r="2" spans="1:22">
      <c r="F2" s="7"/>
      <c r="G2" s="7"/>
    </row>
    <row r="3" spans="1:22" ht="40.5">
      <c r="A3" s="1" t="s">
        <v>3</v>
      </c>
      <c r="B3" s="2" t="s">
        <v>4</v>
      </c>
      <c r="C3" s="2" t="s">
        <v>165</v>
      </c>
      <c r="D3" s="2" t="s">
        <v>6</v>
      </c>
      <c r="E3" s="2" t="s">
        <v>164</v>
      </c>
      <c r="F3" s="2" t="s">
        <v>163</v>
      </c>
      <c r="G3" s="2" t="s">
        <v>87</v>
      </c>
      <c r="H3" s="48" t="s">
        <v>170</v>
      </c>
      <c r="I3" s="48" t="s">
        <v>168</v>
      </c>
      <c r="J3" s="48" t="s">
        <v>171</v>
      </c>
      <c r="K3" s="48" t="s">
        <v>169</v>
      </c>
      <c r="L3" s="2" t="s">
        <v>180</v>
      </c>
      <c r="M3" s="2" t="s">
        <v>178</v>
      </c>
      <c r="N3" s="2" t="s">
        <v>181</v>
      </c>
      <c r="O3" s="2" t="s">
        <v>179</v>
      </c>
    </row>
    <row r="4" spans="1:22">
      <c r="A4" s="6">
        <v>1</v>
      </c>
      <c r="B4" s="3">
        <v>0.25</v>
      </c>
      <c r="C4" s="4">
        <v>0.92</v>
      </c>
      <c r="D4" s="3">
        <f>LOG(B4)/LOG(2)+3</f>
        <v>1</v>
      </c>
      <c r="E4" s="8">
        <f t="shared" ref="E4:E10" si="0">B4/C4*50</f>
        <v>13.586956521739129</v>
      </c>
      <c r="F4" s="8">
        <f>B4/G4*50</f>
        <v>96.153846153846146</v>
      </c>
      <c r="G4" s="4">
        <v>0.13</v>
      </c>
      <c r="H4" s="4">
        <v>0.51</v>
      </c>
      <c r="I4" s="4">
        <v>0.16</v>
      </c>
      <c r="J4" s="4">
        <v>0.81</v>
      </c>
      <c r="K4" s="4">
        <v>0.13</v>
      </c>
      <c r="L4" s="8">
        <f>B4/H4*50</f>
        <v>24.509803921568626</v>
      </c>
      <c r="M4" s="8">
        <f>B4/I4*50</f>
        <v>78.125</v>
      </c>
      <c r="N4" s="8">
        <f>B4/J4*50</f>
        <v>15.432098765432098</v>
      </c>
      <c r="O4" s="8">
        <f>B4/K4*50</f>
        <v>96.153846153846146</v>
      </c>
    </row>
    <row r="5" spans="1:22">
      <c r="A5" s="6">
        <v>2</v>
      </c>
      <c r="B5" s="3">
        <v>0.5</v>
      </c>
      <c r="C5" s="4">
        <v>1.74</v>
      </c>
      <c r="D5" s="3">
        <f t="shared" ref="D5:D10" si="1">LOG(B5)/LOG(2)+3</f>
        <v>2</v>
      </c>
      <c r="E5" s="8">
        <f t="shared" si="0"/>
        <v>14.367816091954023</v>
      </c>
      <c r="F5" s="8">
        <f t="shared" ref="F5:F10" si="2">B5/G5*50</f>
        <v>100</v>
      </c>
      <c r="G5" s="4">
        <v>0.25</v>
      </c>
      <c r="H5" s="4">
        <v>0.98</v>
      </c>
      <c r="I5" s="4">
        <v>0.27</v>
      </c>
      <c r="J5" s="4">
        <v>1.54</v>
      </c>
      <c r="K5" s="4">
        <v>0.22</v>
      </c>
      <c r="L5" s="8">
        <f t="shared" ref="L5:L10" si="3">B5/H5*50</f>
        <v>25.510204081632654</v>
      </c>
      <c r="M5" s="8">
        <f t="shared" ref="M5:M10" si="4">B5/I5*50</f>
        <v>92.592592592592581</v>
      </c>
      <c r="N5" s="8">
        <f t="shared" ref="N5:N10" si="5">B5/J5*50</f>
        <v>16.233766233766232</v>
      </c>
      <c r="O5" s="8">
        <f t="shared" ref="O5:O10" si="6">B5/K5*50</f>
        <v>113.63636363636364</v>
      </c>
    </row>
    <row r="6" spans="1:22">
      <c r="A6" s="6">
        <v>3</v>
      </c>
      <c r="B6" s="3">
        <v>1</v>
      </c>
      <c r="C6" s="4">
        <v>3.39</v>
      </c>
      <c r="D6" s="3">
        <f t="shared" si="1"/>
        <v>3</v>
      </c>
      <c r="E6" s="8">
        <f t="shared" si="0"/>
        <v>14.749262536873156</v>
      </c>
      <c r="F6" s="8">
        <f t="shared" si="2"/>
        <v>102.04081632653062</v>
      </c>
      <c r="G6" s="4">
        <v>0.49</v>
      </c>
      <c r="H6" s="4">
        <v>1.88</v>
      </c>
      <c r="I6" s="4">
        <v>0.53</v>
      </c>
      <c r="J6" s="4">
        <v>2.99</v>
      </c>
      <c r="K6" s="4">
        <v>0.41</v>
      </c>
      <c r="L6" s="8">
        <f t="shared" si="3"/>
        <v>26.595744680851062</v>
      </c>
      <c r="M6" s="8">
        <f t="shared" si="4"/>
        <v>94.339622641509422</v>
      </c>
      <c r="N6" s="8">
        <f t="shared" si="5"/>
        <v>16.722408026755854</v>
      </c>
      <c r="O6" s="8">
        <f t="shared" si="6"/>
        <v>121.95121951219512</v>
      </c>
    </row>
    <row r="7" spans="1:22">
      <c r="A7" s="6">
        <v>4</v>
      </c>
      <c r="B7" s="3">
        <v>2</v>
      </c>
      <c r="C7" s="4">
        <v>6.68</v>
      </c>
      <c r="D7" s="3">
        <f t="shared" si="1"/>
        <v>4</v>
      </c>
      <c r="E7" s="8">
        <f t="shared" si="0"/>
        <v>14.970059880239523</v>
      </c>
      <c r="F7" s="8">
        <f t="shared" si="2"/>
        <v>107.5268817204301</v>
      </c>
      <c r="G7" s="4">
        <v>0.93</v>
      </c>
      <c r="H7" s="4">
        <v>3.65</v>
      </c>
      <c r="I7" s="4">
        <v>1</v>
      </c>
      <c r="J7" s="4">
        <v>5.9</v>
      </c>
      <c r="K7" s="4">
        <v>0.78</v>
      </c>
      <c r="L7" s="8">
        <f t="shared" si="3"/>
        <v>27.397260273972602</v>
      </c>
      <c r="M7" s="8">
        <f t="shared" si="4"/>
        <v>100</v>
      </c>
      <c r="N7" s="8">
        <f t="shared" si="5"/>
        <v>16.949152542372879</v>
      </c>
      <c r="O7" s="8">
        <f t="shared" si="6"/>
        <v>128.2051282051282</v>
      </c>
    </row>
    <row r="8" spans="1:22">
      <c r="A8" s="6">
        <v>5</v>
      </c>
      <c r="B8" s="3">
        <v>4</v>
      </c>
      <c r="C8" s="4">
        <v>13.26</v>
      </c>
      <c r="D8" s="3">
        <f t="shared" si="1"/>
        <v>5</v>
      </c>
      <c r="E8" s="8">
        <f t="shared" si="0"/>
        <v>15.082956259426847</v>
      </c>
      <c r="F8" s="8">
        <f t="shared" si="2"/>
        <v>111.11111111111111</v>
      </c>
      <c r="G8" s="4">
        <v>1.8</v>
      </c>
      <c r="H8" s="4">
        <v>7.22</v>
      </c>
      <c r="I8" s="4">
        <v>1.94</v>
      </c>
      <c r="J8" s="4">
        <v>11.7</v>
      </c>
      <c r="K8" s="4">
        <v>1.51</v>
      </c>
      <c r="L8" s="8">
        <f t="shared" si="3"/>
        <v>27.70083102493075</v>
      </c>
      <c r="M8" s="8">
        <f t="shared" si="4"/>
        <v>103.09278350515466</v>
      </c>
      <c r="N8" s="8">
        <f t="shared" si="5"/>
        <v>17.094017094017094</v>
      </c>
      <c r="O8" s="8">
        <f t="shared" si="6"/>
        <v>132.45033112582783</v>
      </c>
    </row>
    <row r="9" spans="1:22">
      <c r="A9" s="6">
        <v>6</v>
      </c>
      <c r="B9" s="3">
        <v>8</v>
      </c>
      <c r="C9" s="4">
        <v>26.46</v>
      </c>
      <c r="D9" s="3">
        <f t="shared" si="1"/>
        <v>6</v>
      </c>
      <c r="E9" s="8">
        <f t="shared" si="0"/>
        <v>15.117157974300833</v>
      </c>
      <c r="F9" s="8">
        <f t="shared" si="2"/>
        <v>111.11111111111111</v>
      </c>
      <c r="G9" s="4">
        <v>3.6</v>
      </c>
      <c r="H9" s="4">
        <v>14.49</v>
      </c>
      <c r="I9" s="4">
        <v>3.79</v>
      </c>
      <c r="J9" s="4">
        <v>23.2</v>
      </c>
      <c r="K9" s="4">
        <v>2.93</v>
      </c>
      <c r="L9" s="8">
        <f t="shared" si="3"/>
        <v>27.605244996549345</v>
      </c>
      <c r="M9" s="8">
        <f t="shared" si="4"/>
        <v>105.54089709762533</v>
      </c>
      <c r="N9" s="8">
        <f t="shared" si="5"/>
        <v>17.241379310344829</v>
      </c>
      <c r="O9" s="8">
        <f t="shared" si="6"/>
        <v>136.51877133105802</v>
      </c>
    </row>
    <row r="10" spans="1:22">
      <c r="A10" s="6">
        <v>7</v>
      </c>
      <c r="B10" s="3">
        <v>16</v>
      </c>
      <c r="C10" s="4">
        <v>52.63</v>
      </c>
      <c r="D10" s="3">
        <f t="shared" si="1"/>
        <v>7</v>
      </c>
      <c r="E10" s="8">
        <f t="shared" si="0"/>
        <v>15.200456013680411</v>
      </c>
      <c r="F10" s="8">
        <f t="shared" si="2"/>
        <v>112.67605633802818</v>
      </c>
      <c r="G10" s="4">
        <v>7.1</v>
      </c>
      <c r="H10" s="4">
        <v>28.82</v>
      </c>
      <c r="I10" s="4">
        <v>7.5</v>
      </c>
      <c r="J10" s="4">
        <v>45.66</v>
      </c>
      <c r="K10" s="4">
        <v>5.8</v>
      </c>
      <c r="L10" s="8">
        <f t="shared" si="3"/>
        <v>27.758501040943788</v>
      </c>
      <c r="M10" s="8">
        <f t="shared" si="4"/>
        <v>106.66666666666667</v>
      </c>
      <c r="N10" s="8">
        <f t="shared" si="5"/>
        <v>17.520805957074025</v>
      </c>
      <c r="O10" s="8">
        <f t="shared" si="6"/>
        <v>137.93103448275863</v>
      </c>
    </row>
    <row r="11" spans="1:22">
      <c r="A11" s="15"/>
      <c r="B11" s="16"/>
      <c r="C11" s="17"/>
      <c r="D11" s="16"/>
      <c r="E11" s="18"/>
      <c r="F11" s="18"/>
      <c r="G11" s="17" t="s">
        <v>261</v>
      </c>
      <c r="U11" t="s">
        <v>88</v>
      </c>
      <c r="V11" t="s">
        <v>186</v>
      </c>
    </row>
    <row r="14" spans="1:22" ht="40.5">
      <c r="C14" s="10" t="s">
        <v>89</v>
      </c>
      <c r="D14" s="5" t="s">
        <v>54</v>
      </c>
      <c r="E14" s="19" t="s">
        <v>86</v>
      </c>
      <c r="F14" s="19" t="s">
        <v>259</v>
      </c>
      <c r="G14" s="7"/>
    </row>
    <row r="15" spans="1:22">
      <c r="F15" s="7"/>
      <c r="G15" s="7"/>
    </row>
    <row r="16" spans="1:22" ht="40.5">
      <c r="A16" s="1" t="s">
        <v>3</v>
      </c>
      <c r="B16" s="2" t="s">
        <v>4</v>
      </c>
      <c r="C16" s="2" t="s">
        <v>165</v>
      </c>
      <c r="D16" s="2" t="s">
        <v>6</v>
      </c>
      <c r="E16" s="2" t="s">
        <v>164</v>
      </c>
      <c r="F16" s="2" t="s">
        <v>166</v>
      </c>
      <c r="G16" s="68" t="s">
        <v>167</v>
      </c>
      <c r="H16" s="48" t="s">
        <v>170</v>
      </c>
      <c r="I16" s="48" t="s">
        <v>168</v>
      </c>
      <c r="J16" s="48" t="s">
        <v>171</v>
      </c>
      <c r="K16" s="48" t="s">
        <v>169</v>
      </c>
      <c r="L16" s="2" t="s">
        <v>180</v>
      </c>
      <c r="M16" s="2" t="s">
        <v>178</v>
      </c>
      <c r="N16" s="2" t="s">
        <v>181</v>
      </c>
      <c r="O16" s="2" t="s">
        <v>179</v>
      </c>
    </row>
    <row r="17" spans="1:22">
      <c r="A17" s="6">
        <v>1</v>
      </c>
      <c r="B17" s="3">
        <v>0.25</v>
      </c>
      <c r="C17" s="4">
        <v>1.93</v>
      </c>
      <c r="D17" s="3">
        <f>LOG(B17)/LOG(2)+3</f>
        <v>1</v>
      </c>
      <c r="E17" s="8">
        <f t="shared" ref="E17:E23" si="7">B17/C17*50</f>
        <v>6.476683937823835</v>
      </c>
      <c r="F17" s="8">
        <f>B17/G17*50</f>
        <v>13.736263736263735</v>
      </c>
      <c r="G17" s="4">
        <v>0.91</v>
      </c>
      <c r="H17" s="4">
        <v>1.01</v>
      </c>
      <c r="I17" s="4">
        <v>0.89</v>
      </c>
      <c r="J17" s="4">
        <v>0.54</v>
      </c>
      <c r="K17" s="4">
        <v>2.48</v>
      </c>
      <c r="L17" s="8">
        <f>B17/H17*50</f>
        <v>12.376237623762377</v>
      </c>
      <c r="M17" s="8">
        <f>B17/I17*50</f>
        <v>14.04494382022472</v>
      </c>
      <c r="N17" s="8">
        <f>B17/J17*50</f>
        <v>23.148148148148145</v>
      </c>
      <c r="O17" s="8">
        <f>B17/K17*50</f>
        <v>5.0403225806451619</v>
      </c>
    </row>
    <row r="18" spans="1:22">
      <c r="A18" s="6">
        <v>2</v>
      </c>
      <c r="B18" s="3">
        <v>0.5</v>
      </c>
      <c r="C18" s="4">
        <v>3.63</v>
      </c>
      <c r="D18" s="3">
        <f t="shared" ref="D18:D23" si="8">LOG(B18)/LOG(2)+3</f>
        <v>2</v>
      </c>
      <c r="E18" s="8">
        <f t="shared" si="7"/>
        <v>6.887052341597796</v>
      </c>
      <c r="F18" s="8">
        <f t="shared" ref="F18:F23" si="9">B18/G18*50</f>
        <v>15.060240963855422</v>
      </c>
      <c r="G18" s="4">
        <v>1.66</v>
      </c>
      <c r="H18" s="4">
        <v>1.78</v>
      </c>
      <c r="I18" s="4">
        <v>1.63</v>
      </c>
      <c r="J18" s="4">
        <v>0.88</v>
      </c>
      <c r="K18" s="4">
        <v>4.66</v>
      </c>
      <c r="L18" s="8">
        <f t="shared" ref="L18:L23" si="10">B18/H18*50</f>
        <v>14.04494382022472</v>
      </c>
      <c r="M18" s="8">
        <f t="shared" ref="M18:M23" si="11">B18/I18*50</f>
        <v>15.337423312883436</v>
      </c>
      <c r="N18" s="8">
        <f t="shared" ref="N18:N23" si="12">B18/J18*50</f>
        <v>28.40909090909091</v>
      </c>
      <c r="O18" s="8">
        <f t="shared" ref="O18:O23" si="13">B18/K18*50</f>
        <v>5.3648068669527902</v>
      </c>
    </row>
    <row r="19" spans="1:22">
      <c r="A19" s="6">
        <v>3</v>
      </c>
      <c r="B19" s="3">
        <v>1</v>
      </c>
      <c r="C19" s="4">
        <v>6.98</v>
      </c>
      <c r="D19" s="3">
        <f t="shared" si="8"/>
        <v>3</v>
      </c>
      <c r="E19" s="8">
        <f t="shared" si="7"/>
        <v>7.1633237822349569</v>
      </c>
      <c r="F19" s="8">
        <f t="shared" si="9"/>
        <v>15.822784810126581</v>
      </c>
      <c r="G19" s="4">
        <v>3.16</v>
      </c>
      <c r="H19" s="4">
        <v>3.28</v>
      </c>
      <c r="I19" s="4">
        <v>3.05</v>
      </c>
      <c r="J19" s="4">
        <v>1.6</v>
      </c>
      <c r="K19" s="4">
        <v>9.14</v>
      </c>
      <c r="L19" s="8">
        <f t="shared" si="10"/>
        <v>15.24390243902439</v>
      </c>
      <c r="M19" s="8">
        <f t="shared" si="11"/>
        <v>16.393442622950822</v>
      </c>
      <c r="N19" s="8">
        <f t="shared" si="12"/>
        <v>31.25</v>
      </c>
      <c r="O19" s="8">
        <f t="shared" si="13"/>
        <v>5.4704595185995624</v>
      </c>
    </row>
    <row r="20" spans="1:22">
      <c r="A20" s="6">
        <v>4</v>
      </c>
      <c r="B20" s="3">
        <v>2</v>
      </c>
      <c r="C20" s="4">
        <v>13.79</v>
      </c>
      <c r="D20" s="3">
        <f t="shared" si="8"/>
        <v>4</v>
      </c>
      <c r="E20" s="8">
        <f t="shared" si="7"/>
        <v>7.2516316171138513</v>
      </c>
      <c r="F20" s="8">
        <f t="shared" si="9"/>
        <v>16.233766233766232</v>
      </c>
      <c r="G20" s="4">
        <v>6.16</v>
      </c>
      <c r="H20" s="4">
        <v>6.05</v>
      </c>
      <c r="I20" s="4">
        <v>5.99</v>
      </c>
      <c r="J20" s="4">
        <v>3</v>
      </c>
      <c r="K20" s="4">
        <v>18.18</v>
      </c>
      <c r="L20" s="8">
        <f t="shared" si="10"/>
        <v>16.528925619834713</v>
      </c>
      <c r="M20" s="8">
        <f t="shared" si="11"/>
        <v>16.694490818030051</v>
      </c>
      <c r="N20" s="8">
        <f t="shared" si="12"/>
        <v>33.333333333333329</v>
      </c>
      <c r="O20" s="8">
        <f t="shared" si="13"/>
        <v>5.5005500550055011</v>
      </c>
    </row>
    <row r="21" spans="1:22">
      <c r="A21" s="6">
        <v>5</v>
      </c>
      <c r="B21" s="3">
        <v>4</v>
      </c>
      <c r="C21" s="4">
        <v>27.47</v>
      </c>
      <c r="D21" s="3">
        <f t="shared" si="8"/>
        <v>5</v>
      </c>
      <c r="E21" s="8">
        <f t="shared" si="7"/>
        <v>7.2806698216235892</v>
      </c>
      <c r="F21" s="8">
        <f t="shared" si="9"/>
        <v>16.666666666666664</v>
      </c>
      <c r="G21" s="4">
        <v>12</v>
      </c>
      <c r="H21" s="4">
        <v>11.61</v>
      </c>
      <c r="I21" s="4">
        <v>11.61</v>
      </c>
      <c r="J21" s="4">
        <v>5.82</v>
      </c>
      <c r="K21" s="4">
        <v>36.36</v>
      </c>
      <c r="L21" s="8">
        <f t="shared" si="10"/>
        <v>17.226528854435834</v>
      </c>
      <c r="M21" s="8">
        <f t="shared" si="11"/>
        <v>17.226528854435834</v>
      </c>
      <c r="N21" s="8">
        <f t="shared" si="12"/>
        <v>34.364261168384878</v>
      </c>
      <c r="O21" s="8">
        <f t="shared" si="13"/>
        <v>5.5005500550055011</v>
      </c>
    </row>
    <row r="22" spans="1:22">
      <c r="A22" s="6">
        <v>6</v>
      </c>
      <c r="B22" s="3">
        <v>8</v>
      </c>
      <c r="C22" s="4">
        <v>54.35</v>
      </c>
      <c r="D22" s="3">
        <f t="shared" si="8"/>
        <v>6</v>
      </c>
      <c r="E22" s="8">
        <f t="shared" si="7"/>
        <v>7.3597056117755288</v>
      </c>
      <c r="F22" s="8">
        <f t="shared" si="9"/>
        <v>16.722408026755854</v>
      </c>
      <c r="G22" s="4">
        <v>23.92</v>
      </c>
      <c r="H22" s="4">
        <v>22.27</v>
      </c>
      <c r="I22" s="4">
        <v>23.26</v>
      </c>
      <c r="J22" s="4">
        <v>11.44</v>
      </c>
      <c r="K22" s="4">
        <v>72.989999999999995</v>
      </c>
      <c r="L22" s="8">
        <f t="shared" si="10"/>
        <v>17.961383026493042</v>
      </c>
      <c r="M22" s="8">
        <f t="shared" si="11"/>
        <v>17.196904557179707</v>
      </c>
      <c r="N22" s="8">
        <f t="shared" si="12"/>
        <v>34.965034965034967</v>
      </c>
      <c r="O22" s="8">
        <f t="shared" si="13"/>
        <v>5.4802027675023979</v>
      </c>
    </row>
    <row r="23" spans="1:22">
      <c r="A23" s="6">
        <v>7</v>
      </c>
      <c r="B23" s="3">
        <v>16</v>
      </c>
      <c r="C23" s="4">
        <v>108.7</v>
      </c>
      <c r="D23" s="3">
        <f t="shared" si="8"/>
        <v>7</v>
      </c>
      <c r="E23" s="8">
        <f t="shared" si="7"/>
        <v>7.3597056117755288</v>
      </c>
      <c r="F23" s="8">
        <f t="shared" si="9"/>
        <v>16.718913270637408</v>
      </c>
      <c r="G23" s="4">
        <v>47.85</v>
      </c>
      <c r="H23" s="4">
        <v>44.64</v>
      </c>
      <c r="I23" s="4">
        <v>46.08</v>
      </c>
      <c r="J23" s="4">
        <v>22.73</v>
      </c>
      <c r="K23" s="4">
        <v>142.86000000000001</v>
      </c>
      <c r="L23" s="8">
        <f t="shared" si="10"/>
        <v>17.921146953405017</v>
      </c>
      <c r="M23" s="8">
        <f t="shared" si="11"/>
        <v>17.361111111111111</v>
      </c>
      <c r="N23" s="8">
        <f t="shared" si="12"/>
        <v>35.195776506819179</v>
      </c>
      <c r="O23" s="8">
        <f t="shared" si="13"/>
        <v>5.5998880022399549</v>
      </c>
    </row>
    <row r="24" spans="1:22">
      <c r="F24" s="55"/>
      <c r="M24" s="55"/>
      <c r="U24" t="s">
        <v>90</v>
      </c>
      <c r="V24" t="s">
        <v>187</v>
      </c>
    </row>
    <row r="27" spans="1:22" ht="27">
      <c r="C27" s="10" t="s">
        <v>91</v>
      </c>
      <c r="D27" s="26" t="s">
        <v>92</v>
      </c>
      <c r="E27" s="10"/>
    </row>
    <row r="28" spans="1:2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22" ht="27">
      <c r="A29" s="29" t="s">
        <v>93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22" ht="27">
      <c r="A30" s="31" t="s">
        <v>94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22" ht="54">
      <c r="A31" s="29" t="s">
        <v>95</v>
      </c>
      <c r="B31" s="33">
        <f t="shared" ref="B31:K31" si="14">B29/B30</f>
        <v>0.13333333333333333</v>
      </c>
      <c r="C31" s="33">
        <f t="shared" si="14"/>
        <v>0.47058823529411764</v>
      </c>
      <c r="D31" s="33">
        <f t="shared" si="14"/>
        <v>1.6842105263157896</v>
      </c>
      <c r="E31" s="33">
        <f t="shared" si="14"/>
        <v>3.125</v>
      </c>
      <c r="F31" s="33">
        <f t="shared" si="14"/>
        <v>5</v>
      </c>
      <c r="G31" s="33">
        <f t="shared" si="14"/>
        <v>5.5555555555555554</v>
      </c>
      <c r="H31" s="33">
        <f t="shared" si="14"/>
        <v>4.7619047619047619</v>
      </c>
      <c r="I31" s="33">
        <f t="shared" si="14"/>
        <v>3.6781609195402303</v>
      </c>
      <c r="J31" s="33">
        <f t="shared" si="14"/>
        <v>3.7647058823529411</v>
      </c>
      <c r="K31" s="34">
        <f t="shared" si="14"/>
        <v>3.6834532374100721</v>
      </c>
    </row>
    <row r="32" spans="1:22" ht="27">
      <c r="A32" s="31" t="s">
        <v>96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97</v>
      </c>
      <c r="B33" s="33">
        <f t="shared" ref="B33:K33" si="15">B29/B32</f>
        <v>7.407407407407407E-2</v>
      </c>
      <c r="C33" s="33">
        <f t="shared" si="15"/>
        <v>0.26666666666666666</v>
      </c>
      <c r="D33" s="33">
        <f t="shared" si="15"/>
        <v>0.8</v>
      </c>
      <c r="E33" s="33">
        <f t="shared" si="15"/>
        <v>1.8656716417910446</v>
      </c>
      <c r="F33" s="33">
        <f t="shared" si="15"/>
        <v>2.3809523809523809</v>
      </c>
      <c r="G33" s="33">
        <f t="shared" si="15"/>
        <v>2.8985507246376816</v>
      </c>
      <c r="H33" s="33">
        <f t="shared" si="15"/>
        <v>3.4782608695652177</v>
      </c>
      <c r="I33" s="33">
        <f t="shared" si="15"/>
        <v>3.3333333333333335</v>
      </c>
      <c r="J33" s="33">
        <f t="shared" si="15"/>
        <v>3.3684210526315788</v>
      </c>
      <c r="K33" s="34">
        <f t="shared" si="15"/>
        <v>3.436241610738255</v>
      </c>
    </row>
    <row r="34" spans="1:15">
      <c r="O34" t="s">
        <v>98</v>
      </c>
    </row>
    <row r="38" spans="1:15" ht="173.25" customHeight="1">
      <c r="A38" s="78" t="s">
        <v>194</v>
      </c>
      <c r="B38" s="79"/>
      <c r="C38" s="79"/>
      <c r="D38" s="79"/>
      <c r="E38" s="79"/>
      <c r="F38" s="79"/>
      <c r="G38" s="79"/>
      <c r="H38" s="79"/>
    </row>
    <row r="42" spans="1:15" ht="40.5">
      <c r="C42" s="10" t="s">
        <v>172</v>
      </c>
      <c r="D42" s="5" t="s">
        <v>45</v>
      </c>
      <c r="E42" s="19" t="s">
        <v>86</v>
      </c>
      <c r="F42" s="50" t="s">
        <v>174</v>
      </c>
      <c r="G42" s="25"/>
    </row>
    <row r="43" spans="1:15">
      <c r="F43" s="7"/>
      <c r="G43" s="7"/>
    </row>
    <row r="44" spans="1:15" ht="40.5">
      <c r="A44" s="1" t="s">
        <v>3</v>
      </c>
      <c r="B44" s="2" t="s">
        <v>4</v>
      </c>
      <c r="C44" s="2" t="s">
        <v>165</v>
      </c>
      <c r="D44" s="2" t="s">
        <v>6</v>
      </c>
      <c r="E44" s="2" t="s">
        <v>164</v>
      </c>
      <c r="F44" s="49" t="s">
        <v>163</v>
      </c>
      <c r="G44" s="2" t="s">
        <v>167</v>
      </c>
      <c r="H44" s="48" t="s">
        <v>170</v>
      </c>
      <c r="I44" s="48" t="s">
        <v>168</v>
      </c>
      <c r="J44" s="48" t="s">
        <v>171</v>
      </c>
      <c r="K44" s="48" t="s">
        <v>169</v>
      </c>
      <c r="L44" s="2" t="s">
        <v>180</v>
      </c>
      <c r="M44" s="2" t="s">
        <v>178</v>
      </c>
      <c r="N44" s="53" t="s">
        <v>181</v>
      </c>
      <c r="O44" s="2" t="s">
        <v>179</v>
      </c>
    </row>
    <row r="45" spans="1:15">
      <c r="A45" s="6">
        <v>1</v>
      </c>
      <c r="B45" s="3">
        <v>0.25</v>
      </c>
      <c r="C45" s="4">
        <v>0.13</v>
      </c>
      <c r="D45" s="3">
        <f>LOG(B45)/LOG(2)+3</f>
        <v>1</v>
      </c>
      <c r="E45" s="8">
        <f t="shared" ref="E45:E51" si="16">B45/C45*50</f>
        <v>96.153846153846146</v>
      </c>
      <c r="F45" s="8">
        <f>B45/G45*50</f>
        <v>125</v>
      </c>
      <c r="G45" s="4">
        <v>0.1</v>
      </c>
      <c r="H45" s="4">
        <v>0.14000000000000001</v>
      </c>
      <c r="I45" s="4">
        <v>0.1</v>
      </c>
      <c r="J45" s="4">
        <v>0.11</v>
      </c>
      <c r="K45" s="4">
        <v>0.11</v>
      </c>
      <c r="L45" s="8">
        <f>B45/H45*50</f>
        <v>89.285714285714278</v>
      </c>
      <c r="M45" s="8">
        <f>B45/I45*50</f>
        <v>125</v>
      </c>
      <c r="N45" s="8">
        <f>B45/J45*50</f>
        <v>113.63636363636364</v>
      </c>
      <c r="O45" s="8">
        <f>B45/K45*50</f>
        <v>113.63636363636364</v>
      </c>
    </row>
    <row r="46" spans="1:15">
      <c r="A46" s="6">
        <v>2</v>
      </c>
      <c r="B46" s="3">
        <v>0.5</v>
      </c>
      <c r="C46" s="4">
        <v>0.2</v>
      </c>
      <c r="D46" s="3">
        <f t="shared" ref="D46:D51" si="17">LOG(B46)/LOG(2)+3</f>
        <v>2</v>
      </c>
      <c r="E46" s="8">
        <f t="shared" si="16"/>
        <v>125</v>
      </c>
      <c r="F46" s="8">
        <f t="shared" ref="F46:F51" si="18">B46/G46*50</f>
        <v>156.25</v>
      </c>
      <c r="G46" s="4">
        <v>0.16</v>
      </c>
      <c r="H46" s="4">
        <v>0.23</v>
      </c>
      <c r="I46" s="4">
        <v>0.17</v>
      </c>
      <c r="J46" s="4">
        <v>0.18</v>
      </c>
      <c r="K46" s="4">
        <v>0.17</v>
      </c>
      <c r="L46" s="8">
        <f t="shared" ref="L46:L51" si="19">B46/H46*50</f>
        <v>108.69565217391303</v>
      </c>
      <c r="M46" s="8">
        <f t="shared" ref="M46:M51" si="20">B46/I46*50</f>
        <v>147.05882352941174</v>
      </c>
      <c r="N46" s="8">
        <f t="shared" ref="N46:N51" si="21">B46/J46*50</f>
        <v>138.88888888888889</v>
      </c>
      <c r="O46" s="8">
        <f t="shared" ref="O46:O51" si="22">B46/K46*50</f>
        <v>147.05882352941174</v>
      </c>
    </row>
    <row r="47" spans="1:15">
      <c r="A47" s="6">
        <v>3</v>
      </c>
      <c r="B47" s="3">
        <v>1</v>
      </c>
      <c r="C47" s="4">
        <v>0.37</v>
      </c>
      <c r="D47" s="3">
        <f t="shared" si="17"/>
        <v>3</v>
      </c>
      <c r="E47" s="8">
        <f t="shared" si="16"/>
        <v>135.13513513513513</v>
      </c>
      <c r="F47" s="8">
        <f t="shared" si="18"/>
        <v>185.18518518518516</v>
      </c>
      <c r="G47" s="4">
        <v>0.27</v>
      </c>
      <c r="H47" s="4">
        <v>0.41</v>
      </c>
      <c r="I47" s="4">
        <v>0.28999999999999998</v>
      </c>
      <c r="J47" s="4">
        <v>0.31</v>
      </c>
      <c r="K47" s="4">
        <v>0.3</v>
      </c>
      <c r="L47" s="8">
        <f t="shared" si="19"/>
        <v>121.95121951219512</v>
      </c>
      <c r="M47" s="8">
        <f t="shared" si="20"/>
        <v>172.41379310344828</v>
      </c>
      <c r="N47" s="8">
        <f t="shared" si="21"/>
        <v>161.29032258064518</v>
      </c>
      <c r="O47" s="8">
        <f t="shared" si="22"/>
        <v>166.66666666666669</v>
      </c>
    </row>
    <row r="48" spans="1:15">
      <c r="A48" s="6">
        <v>4</v>
      </c>
      <c r="B48" s="3">
        <v>2</v>
      </c>
      <c r="C48" s="4">
        <v>0.69</v>
      </c>
      <c r="D48" s="3">
        <f t="shared" si="17"/>
        <v>4</v>
      </c>
      <c r="E48" s="54">
        <f t="shared" si="16"/>
        <v>144.92753623188409</v>
      </c>
      <c r="F48" s="54">
        <f t="shared" si="18"/>
        <v>188.67924528301884</v>
      </c>
      <c r="G48" s="60">
        <v>0.53</v>
      </c>
      <c r="H48" s="4">
        <v>0.81</v>
      </c>
      <c r="I48" s="4">
        <v>0.54</v>
      </c>
      <c r="J48" s="60">
        <v>0.6</v>
      </c>
      <c r="K48" s="4">
        <v>0.59</v>
      </c>
      <c r="L48" s="54">
        <f>B48/H48*50</f>
        <v>123.45679012345678</v>
      </c>
      <c r="M48" s="54">
        <f t="shared" si="20"/>
        <v>185.18518518518516</v>
      </c>
      <c r="N48" s="54">
        <f t="shared" si="21"/>
        <v>166.66666666666669</v>
      </c>
      <c r="O48" s="54">
        <f t="shared" si="22"/>
        <v>169.49152542372883</v>
      </c>
    </row>
    <row r="49" spans="1:22">
      <c r="A49" s="6">
        <v>5</v>
      </c>
      <c r="B49" s="3">
        <v>4</v>
      </c>
      <c r="C49" s="4">
        <v>1.36</v>
      </c>
      <c r="D49" s="3">
        <f t="shared" si="17"/>
        <v>5</v>
      </c>
      <c r="E49" s="8">
        <f t="shared" si="16"/>
        <v>147.05882352941174</v>
      </c>
      <c r="F49" s="8">
        <f t="shared" si="18"/>
        <v>200</v>
      </c>
      <c r="G49" s="4">
        <v>1</v>
      </c>
      <c r="H49" s="4">
        <v>1.56</v>
      </c>
      <c r="I49" s="4">
        <v>1.03</v>
      </c>
      <c r="J49" s="4">
        <v>1.1299999999999999</v>
      </c>
      <c r="K49" s="4">
        <v>1.1100000000000001</v>
      </c>
      <c r="L49" s="8">
        <f t="shared" si="19"/>
        <v>128.2051282051282</v>
      </c>
      <c r="M49" s="8">
        <f t="shared" si="20"/>
        <v>194.17475728155341</v>
      </c>
      <c r="N49" s="8">
        <f t="shared" si="21"/>
        <v>176.99115044247787</v>
      </c>
      <c r="O49" s="8">
        <f t="shared" si="22"/>
        <v>180.18018018018017</v>
      </c>
    </row>
    <row r="50" spans="1:22">
      <c r="A50" s="6">
        <v>6</v>
      </c>
      <c r="B50" s="3">
        <v>8</v>
      </c>
      <c r="C50" s="4">
        <v>2.63</v>
      </c>
      <c r="D50" s="3">
        <f t="shared" si="17"/>
        <v>6</v>
      </c>
      <c r="E50" s="8">
        <f t="shared" si="16"/>
        <v>152.09125475285171</v>
      </c>
      <c r="F50" s="8">
        <f t="shared" si="18"/>
        <v>207.25388601036272</v>
      </c>
      <c r="G50" s="4">
        <v>1.93</v>
      </c>
      <c r="H50" s="4">
        <v>3.03</v>
      </c>
      <c r="I50" s="4">
        <v>1.99</v>
      </c>
      <c r="J50" s="4">
        <v>2.1800000000000002</v>
      </c>
      <c r="K50" s="4">
        <v>2.14</v>
      </c>
      <c r="L50" s="8">
        <f t="shared" si="19"/>
        <v>132.013201320132</v>
      </c>
      <c r="M50" s="8">
        <f t="shared" si="20"/>
        <v>201.00502512562812</v>
      </c>
      <c r="N50" s="8">
        <f t="shared" si="21"/>
        <v>183.48623853211009</v>
      </c>
      <c r="O50" s="8">
        <f t="shared" si="22"/>
        <v>186.9158878504673</v>
      </c>
    </row>
    <row r="51" spans="1:22">
      <c r="A51" s="6">
        <v>7</v>
      </c>
      <c r="B51" s="3">
        <v>16</v>
      </c>
      <c r="C51" s="4">
        <v>5.18</v>
      </c>
      <c r="D51" s="3">
        <f t="shared" si="17"/>
        <v>7</v>
      </c>
      <c r="E51" s="8">
        <f t="shared" si="16"/>
        <v>154.44015444015443</v>
      </c>
      <c r="F51" s="8">
        <f t="shared" si="18"/>
        <v>212.7659574468085</v>
      </c>
      <c r="G51" s="4">
        <v>3.76</v>
      </c>
      <c r="H51" s="4">
        <v>6.01</v>
      </c>
      <c r="I51" s="4">
        <v>3.89</v>
      </c>
      <c r="J51" s="4">
        <v>4.28</v>
      </c>
      <c r="K51" s="4">
        <v>4.1900000000000004</v>
      </c>
      <c r="L51" s="8">
        <f t="shared" si="19"/>
        <v>133.11148086522465</v>
      </c>
      <c r="M51" s="8">
        <f t="shared" si="20"/>
        <v>205.65552699228792</v>
      </c>
      <c r="N51" s="8">
        <f t="shared" si="21"/>
        <v>186.9158878504673</v>
      </c>
      <c r="O51" s="8">
        <f t="shared" si="22"/>
        <v>190.93078758949881</v>
      </c>
    </row>
    <row r="52" spans="1:22" ht="27">
      <c r="A52" s="15"/>
      <c r="B52" s="16"/>
      <c r="C52" s="17"/>
      <c r="D52" s="16"/>
      <c r="E52" s="56" t="s">
        <v>196</v>
      </c>
      <c r="F52" s="58" t="s">
        <v>198</v>
      </c>
      <c r="N52" s="55"/>
      <c r="U52" t="s">
        <v>182</v>
      </c>
      <c r="V52" t="s">
        <v>186</v>
      </c>
    </row>
    <row r="53" spans="1:22">
      <c r="E53" s="59" t="s">
        <v>241</v>
      </c>
      <c r="L53" s="59" t="s">
        <v>240</v>
      </c>
      <c r="N53" s="59" t="s">
        <v>239</v>
      </c>
    </row>
    <row r="54" spans="1:22">
      <c r="E54" s="59" t="s">
        <v>242</v>
      </c>
      <c r="L54" s="59" t="s">
        <v>233</v>
      </c>
      <c r="N54" s="59" t="s">
        <v>238</v>
      </c>
    </row>
    <row r="56" spans="1:22" ht="40.5">
      <c r="C56" s="10" t="s">
        <v>173</v>
      </c>
      <c r="D56" s="5" t="s">
        <v>54</v>
      </c>
      <c r="E56" s="19" t="s">
        <v>86</v>
      </c>
      <c r="F56" s="50" t="s">
        <v>174</v>
      </c>
      <c r="G56" s="7"/>
      <c r="H56" s="26" t="s">
        <v>195</v>
      </c>
    </row>
    <row r="57" spans="1:22">
      <c r="F57" s="7"/>
      <c r="G57" s="7"/>
    </row>
    <row r="58" spans="1:22" ht="40.5">
      <c r="A58" s="1" t="s">
        <v>3</v>
      </c>
      <c r="B58" s="2" t="s">
        <v>4</v>
      </c>
      <c r="C58" s="2" t="s">
        <v>165</v>
      </c>
      <c r="D58" s="2" t="s">
        <v>6</v>
      </c>
      <c r="E58" s="2" t="s">
        <v>164</v>
      </c>
      <c r="F58" s="2" t="s">
        <v>166</v>
      </c>
      <c r="G58" s="48" t="s">
        <v>167</v>
      </c>
      <c r="H58" s="48" t="s">
        <v>170</v>
      </c>
      <c r="I58" s="48" t="s">
        <v>168</v>
      </c>
      <c r="J58" s="48" t="s">
        <v>171</v>
      </c>
      <c r="K58" s="48" t="s">
        <v>169</v>
      </c>
      <c r="L58" s="49" t="s">
        <v>193</v>
      </c>
      <c r="M58" s="2" t="s">
        <v>178</v>
      </c>
      <c r="N58" s="2" t="s">
        <v>181</v>
      </c>
      <c r="O58" s="2" t="s">
        <v>179</v>
      </c>
    </row>
    <row r="59" spans="1:22">
      <c r="A59" s="6">
        <v>1</v>
      </c>
      <c r="B59" s="3">
        <v>0.25</v>
      </c>
      <c r="C59" s="4">
        <v>0.34</v>
      </c>
      <c r="D59" s="3">
        <f>LOG(B59)/LOG(2)+3</f>
        <v>1</v>
      </c>
      <c r="E59" s="8">
        <f t="shared" ref="E59:E65" si="23">B59/C59*50</f>
        <v>36.764705882352935</v>
      </c>
      <c r="F59" s="8">
        <f>B59/G59*50</f>
        <v>9.615384615384615</v>
      </c>
      <c r="G59" s="4">
        <v>1.3</v>
      </c>
      <c r="H59" s="4">
        <v>0.34</v>
      </c>
      <c r="I59" s="4">
        <v>1.4</v>
      </c>
      <c r="J59" s="4">
        <v>0.33</v>
      </c>
      <c r="K59" s="4">
        <v>2.85</v>
      </c>
      <c r="L59" s="8">
        <f>B59/H59*50</f>
        <v>36.764705882352935</v>
      </c>
      <c r="M59" s="8">
        <f>B59/I59*50</f>
        <v>8.9285714285714288</v>
      </c>
      <c r="N59" s="8">
        <f>B59/J59*50</f>
        <v>37.878787878787875</v>
      </c>
      <c r="O59" s="8">
        <f>B59/K59*50</f>
        <v>4.3859649122807012</v>
      </c>
    </row>
    <row r="60" spans="1:22">
      <c r="A60" s="6">
        <v>2</v>
      </c>
      <c r="B60" s="3">
        <v>0.5</v>
      </c>
      <c r="C60" s="4">
        <v>0.52</v>
      </c>
      <c r="D60" s="3">
        <f t="shared" ref="D60:D65" si="24">LOG(B60)/LOG(2)+3</f>
        <v>2</v>
      </c>
      <c r="E60" s="8">
        <f t="shared" si="23"/>
        <v>48.076923076923073</v>
      </c>
      <c r="F60" s="8">
        <f t="shared" ref="F60:F65" si="25">B60/G60*50</f>
        <v>10.288065843621398</v>
      </c>
      <c r="G60" s="4">
        <v>2.4300000000000002</v>
      </c>
      <c r="H60" s="4">
        <v>0.51</v>
      </c>
      <c r="I60" s="4">
        <v>2.66</v>
      </c>
      <c r="J60" s="4">
        <v>0.52</v>
      </c>
      <c r="K60" s="4">
        <v>5.59</v>
      </c>
      <c r="L60" s="8">
        <f t="shared" ref="L60:L65" si="26">B60/H60*50</f>
        <v>49.019607843137251</v>
      </c>
      <c r="M60" s="8">
        <f t="shared" ref="M60:M65" si="27">B60/I60*50</f>
        <v>9.3984962406015029</v>
      </c>
      <c r="N60" s="8">
        <f t="shared" ref="N60:N65" si="28">B60/J60*50</f>
        <v>48.076923076923073</v>
      </c>
      <c r="O60" s="8">
        <f t="shared" ref="O60:O65" si="29">B60/K60*50</f>
        <v>4.4722719141323797</v>
      </c>
    </row>
    <row r="61" spans="1:22">
      <c r="A61" s="6">
        <v>3</v>
      </c>
      <c r="B61" s="3">
        <v>1</v>
      </c>
      <c r="C61" s="4">
        <v>0.88</v>
      </c>
      <c r="D61" s="3">
        <f t="shared" si="24"/>
        <v>3</v>
      </c>
      <c r="E61" s="8">
        <f t="shared" si="23"/>
        <v>56.81818181818182</v>
      </c>
      <c r="F61" s="8">
        <f t="shared" si="25"/>
        <v>10.940919037199125</v>
      </c>
      <c r="G61" s="4">
        <v>4.57</v>
      </c>
      <c r="H61" s="4">
        <v>0.87</v>
      </c>
      <c r="I61" s="4">
        <v>5.18</v>
      </c>
      <c r="J61" s="4">
        <v>0.87</v>
      </c>
      <c r="K61" s="4">
        <v>11</v>
      </c>
      <c r="L61" s="8">
        <f t="shared" si="26"/>
        <v>57.47126436781609</v>
      </c>
      <c r="M61" s="8">
        <f t="shared" si="27"/>
        <v>9.6525096525096519</v>
      </c>
      <c r="N61" s="8">
        <f t="shared" si="28"/>
        <v>57.47126436781609</v>
      </c>
      <c r="O61" s="8">
        <f t="shared" si="29"/>
        <v>4.5454545454545459</v>
      </c>
    </row>
    <row r="62" spans="1:22">
      <c r="A62" s="6">
        <v>4</v>
      </c>
      <c r="B62" s="3">
        <v>2</v>
      </c>
      <c r="C62" s="4">
        <v>1.61</v>
      </c>
      <c r="D62" s="3">
        <f t="shared" si="24"/>
        <v>4</v>
      </c>
      <c r="E62" s="8">
        <f t="shared" si="23"/>
        <v>62.11180124223602</v>
      </c>
      <c r="F62" s="8">
        <f t="shared" si="25"/>
        <v>11.273957158962796</v>
      </c>
      <c r="G62" s="4">
        <v>8.8699999999999992</v>
      </c>
      <c r="H62" s="60">
        <v>1.58</v>
      </c>
      <c r="I62" s="4">
        <v>10.19</v>
      </c>
      <c r="J62" s="4">
        <v>1.59</v>
      </c>
      <c r="K62" s="4">
        <v>21.79</v>
      </c>
      <c r="L62" s="54">
        <f t="shared" si="26"/>
        <v>63.291139240506325</v>
      </c>
      <c r="M62" s="8">
        <f t="shared" si="27"/>
        <v>9.8135426889106974</v>
      </c>
      <c r="N62" s="8">
        <f t="shared" si="28"/>
        <v>62.893081761006286</v>
      </c>
      <c r="O62" s="8">
        <f t="shared" si="29"/>
        <v>4.5892611289582375</v>
      </c>
    </row>
    <row r="63" spans="1:22">
      <c r="A63" s="6">
        <v>5</v>
      </c>
      <c r="B63" s="3">
        <v>4</v>
      </c>
      <c r="C63" s="4">
        <v>2.99</v>
      </c>
      <c r="D63" s="3">
        <f t="shared" si="24"/>
        <v>5</v>
      </c>
      <c r="E63" s="8">
        <f t="shared" si="23"/>
        <v>66.889632107023417</v>
      </c>
      <c r="F63" s="8">
        <f t="shared" si="25"/>
        <v>10.582010582010582</v>
      </c>
      <c r="G63" s="4">
        <v>18.899999999999999</v>
      </c>
      <c r="H63" s="4">
        <v>2.99</v>
      </c>
      <c r="I63" s="4">
        <v>20.41</v>
      </c>
      <c r="J63" s="4">
        <v>3.02</v>
      </c>
      <c r="K63" s="4">
        <v>43.48</v>
      </c>
      <c r="L63" s="8">
        <f t="shared" si="26"/>
        <v>66.889632107023417</v>
      </c>
      <c r="M63" s="8">
        <f t="shared" si="27"/>
        <v>9.7991180793728567</v>
      </c>
      <c r="N63" s="8">
        <f t="shared" si="28"/>
        <v>66.225165562913915</v>
      </c>
      <c r="O63" s="8">
        <f t="shared" si="29"/>
        <v>4.5998160073597063</v>
      </c>
    </row>
    <row r="64" spans="1:22">
      <c r="A64" s="6">
        <v>6</v>
      </c>
      <c r="B64" s="3">
        <v>8</v>
      </c>
      <c r="C64" s="4">
        <v>5.82</v>
      </c>
      <c r="D64" s="3">
        <f t="shared" si="24"/>
        <v>6</v>
      </c>
      <c r="E64" s="8">
        <f t="shared" si="23"/>
        <v>68.728522336769757</v>
      </c>
      <c r="F64" s="8">
        <f t="shared" si="25"/>
        <v>11.080332409972298</v>
      </c>
      <c r="G64" s="4">
        <v>36.1</v>
      </c>
      <c r="H64" s="4">
        <v>5.78</v>
      </c>
      <c r="I64" s="4">
        <v>40.32</v>
      </c>
      <c r="J64" s="4">
        <v>5.78</v>
      </c>
      <c r="K64" s="4">
        <v>86.96</v>
      </c>
      <c r="L64" s="8">
        <f t="shared" si="26"/>
        <v>69.20415224913495</v>
      </c>
      <c r="M64" s="8">
        <f t="shared" si="27"/>
        <v>9.9206349206349209</v>
      </c>
      <c r="N64" s="8">
        <f t="shared" si="28"/>
        <v>69.20415224913495</v>
      </c>
      <c r="O64" s="8">
        <f t="shared" si="29"/>
        <v>4.5998160073597063</v>
      </c>
    </row>
    <row r="65" spans="1:22">
      <c r="A65" s="6">
        <v>7</v>
      </c>
      <c r="B65" s="3">
        <v>16</v>
      </c>
      <c r="C65" s="4">
        <v>11.53</v>
      </c>
      <c r="D65" s="3">
        <f t="shared" si="24"/>
        <v>7</v>
      </c>
      <c r="E65" s="8">
        <f t="shared" si="23"/>
        <v>69.384215091066778</v>
      </c>
      <c r="F65" s="8">
        <f t="shared" si="25"/>
        <v>11.040574109853713</v>
      </c>
      <c r="G65" s="4">
        <v>72.459999999999994</v>
      </c>
      <c r="H65" s="4">
        <v>11.43</v>
      </c>
      <c r="I65" s="4">
        <v>81.3</v>
      </c>
      <c r="J65" s="4">
        <v>11.43</v>
      </c>
      <c r="K65" s="4">
        <v>172.41</v>
      </c>
      <c r="L65" s="8">
        <f t="shared" si="26"/>
        <v>69.9912510936133</v>
      </c>
      <c r="M65" s="8">
        <f t="shared" si="27"/>
        <v>9.8400984009840098</v>
      </c>
      <c r="N65" s="8">
        <f t="shared" si="28"/>
        <v>69.9912510936133</v>
      </c>
      <c r="O65" s="8">
        <f t="shared" si="29"/>
        <v>4.6401020822458099</v>
      </c>
    </row>
    <row r="66" spans="1:22">
      <c r="L66" s="55" t="s">
        <v>189</v>
      </c>
      <c r="U66" t="s">
        <v>183</v>
      </c>
      <c r="V66" t="s">
        <v>187</v>
      </c>
    </row>
    <row r="67" spans="1:22">
      <c r="L67" s="59" t="s">
        <v>216</v>
      </c>
      <c r="N67" s="59" t="s">
        <v>227</v>
      </c>
    </row>
    <row r="68" spans="1:22">
      <c r="L68" s="59" t="s">
        <v>217</v>
      </c>
      <c r="N68" s="59" t="s">
        <v>217</v>
      </c>
    </row>
    <row r="69" spans="1:22" ht="40.5">
      <c r="C69" s="10" t="s">
        <v>175</v>
      </c>
      <c r="D69" s="5" t="s">
        <v>45</v>
      </c>
      <c r="E69" s="19" t="s">
        <v>86</v>
      </c>
      <c r="F69" s="25" t="s">
        <v>177</v>
      </c>
      <c r="G69" s="25"/>
      <c r="H69" s="57" t="s">
        <v>197</v>
      </c>
    </row>
    <row r="70" spans="1:22">
      <c r="F70" s="7"/>
      <c r="G70" s="7"/>
    </row>
    <row r="71" spans="1:22" ht="40.5">
      <c r="A71" s="1" t="s">
        <v>3</v>
      </c>
      <c r="B71" s="2" t="s">
        <v>4</v>
      </c>
      <c r="C71" s="2" t="s">
        <v>165</v>
      </c>
      <c r="D71" s="2" t="s">
        <v>6</v>
      </c>
      <c r="E71" s="2" t="s">
        <v>164</v>
      </c>
      <c r="F71" s="2" t="s">
        <v>163</v>
      </c>
      <c r="G71" s="48" t="s">
        <v>167</v>
      </c>
      <c r="H71" s="48" t="s">
        <v>170</v>
      </c>
      <c r="I71" s="48" t="s">
        <v>168</v>
      </c>
      <c r="J71" s="48" t="s">
        <v>171</v>
      </c>
      <c r="K71" s="48" t="s">
        <v>169</v>
      </c>
      <c r="L71" s="2" t="s">
        <v>180</v>
      </c>
      <c r="M71" s="2" t="s">
        <v>178</v>
      </c>
      <c r="N71" s="2" t="s">
        <v>181</v>
      </c>
      <c r="O71" s="2" t="s">
        <v>179</v>
      </c>
    </row>
    <row r="72" spans="1:22">
      <c r="A72" s="6">
        <v>1</v>
      </c>
      <c r="B72" s="3">
        <v>0.25</v>
      </c>
      <c r="C72" s="4">
        <v>1.08</v>
      </c>
      <c r="D72" s="3">
        <f>LOG(B72)/LOG(2)+3</f>
        <v>1</v>
      </c>
      <c r="E72" s="8">
        <f t="shared" ref="E72:E78" si="30">B72/C72*50</f>
        <v>11.574074074074073</v>
      </c>
      <c r="F72" s="8">
        <f>B72/G72*50</f>
        <v>83.333333333333343</v>
      </c>
      <c r="G72" s="4">
        <v>0.15</v>
      </c>
      <c r="H72" s="4">
        <v>0.56999999999999995</v>
      </c>
      <c r="I72" s="4">
        <v>0.11</v>
      </c>
      <c r="J72" s="4">
        <v>0.89</v>
      </c>
      <c r="K72" s="4">
        <v>0.12</v>
      </c>
      <c r="L72" s="8">
        <f>B72/H72*50</f>
        <v>21.92982456140351</v>
      </c>
      <c r="M72" s="8">
        <f>B72/I72*50</f>
        <v>113.63636363636364</v>
      </c>
      <c r="N72" s="8">
        <f>B72/J72*50</f>
        <v>14.04494382022472</v>
      </c>
      <c r="O72" s="8">
        <f>B72/K72*50</f>
        <v>104.16666666666667</v>
      </c>
    </row>
    <row r="73" spans="1:22">
      <c r="A73" s="6">
        <v>2</v>
      </c>
      <c r="B73" s="3">
        <v>0.5</v>
      </c>
      <c r="C73" s="4">
        <v>2.06</v>
      </c>
      <c r="D73" s="3">
        <f t="shared" ref="D73:D78" si="31">LOG(B73)/LOG(2)+3</f>
        <v>2</v>
      </c>
      <c r="E73" s="8">
        <f t="shared" si="30"/>
        <v>12.135922330097088</v>
      </c>
      <c r="F73" s="8">
        <f t="shared" ref="F73:F78" si="32">B73/G73*50</f>
        <v>100</v>
      </c>
      <c r="G73" s="4">
        <v>0.25</v>
      </c>
      <c r="H73" s="4">
        <v>1.06</v>
      </c>
      <c r="I73" s="4">
        <v>0.18</v>
      </c>
      <c r="J73" s="4">
        <v>1.71</v>
      </c>
      <c r="K73" s="4">
        <v>0.19</v>
      </c>
      <c r="L73" s="8">
        <f t="shared" ref="L73:L78" si="33">B73/H73*50</f>
        <v>23.584905660377355</v>
      </c>
      <c r="M73" s="8">
        <f t="shared" ref="M73:M78" si="34">B73/I73*50</f>
        <v>138.88888888888889</v>
      </c>
      <c r="N73" s="8">
        <f t="shared" ref="N73:N78" si="35">B73/J73*50</f>
        <v>14.619883040935672</v>
      </c>
      <c r="O73" s="8">
        <f t="shared" ref="O73:O78" si="36">B73/K73*50</f>
        <v>131.57894736842107</v>
      </c>
    </row>
    <row r="74" spans="1:22">
      <c r="A74" s="6">
        <v>3</v>
      </c>
      <c r="B74" s="3">
        <v>1</v>
      </c>
      <c r="C74" s="4">
        <v>4.01</v>
      </c>
      <c r="D74" s="3">
        <f t="shared" si="31"/>
        <v>3</v>
      </c>
      <c r="E74" s="8">
        <f t="shared" si="30"/>
        <v>12.468827930174564</v>
      </c>
      <c r="F74" s="8">
        <f t="shared" si="32"/>
        <v>108.69565217391303</v>
      </c>
      <c r="G74" s="4">
        <v>0.46</v>
      </c>
      <c r="H74" s="4">
        <v>2.06</v>
      </c>
      <c r="I74" s="4">
        <v>0.32</v>
      </c>
      <c r="J74" s="4">
        <v>3.33</v>
      </c>
      <c r="K74" s="4">
        <v>0.34</v>
      </c>
      <c r="L74" s="8">
        <f t="shared" si="33"/>
        <v>24.271844660194176</v>
      </c>
      <c r="M74" s="8">
        <f t="shared" si="34"/>
        <v>156.25</v>
      </c>
      <c r="N74" s="8">
        <f t="shared" si="35"/>
        <v>15.015015015015015</v>
      </c>
      <c r="O74" s="8">
        <f t="shared" si="36"/>
        <v>147.05882352941174</v>
      </c>
    </row>
    <row r="75" spans="1:22">
      <c r="A75" s="6">
        <v>4</v>
      </c>
      <c r="B75" s="3">
        <v>2</v>
      </c>
      <c r="C75" s="4">
        <v>7.92</v>
      </c>
      <c r="D75" s="3">
        <f t="shared" si="31"/>
        <v>4</v>
      </c>
      <c r="E75" s="8">
        <f t="shared" si="30"/>
        <v>12.626262626262626</v>
      </c>
      <c r="F75" s="8">
        <f t="shared" si="32"/>
        <v>109.89010989010988</v>
      </c>
      <c r="G75" s="4">
        <v>0.91</v>
      </c>
      <c r="H75" s="4">
        <v>4.0199999999999996</v>
      </c>
      <c r="I75" s="4">
        <v>0.63</v>
      </c>
      <c r="J75" s="4">
        <v>6.51</v>
      </c>
      <c r="K75" s="4">
        <v>0.65</v>
      </c>
      <c r="L75" s="8">
        <f t="shared" si="33"/>
        <v>24.875621890547269</v>
      </c>
      <c r="M75" s="8">
        <f t="shared" si="34"/>
        <v>158.73015873015873</v>
      </c>
      <c r="N75" s="8">
        <f t="shared" si="35"/>
        <v>15.360983102918588</v>
      </c>
      <c r="O75" s="8">
        <f t="shared" si="36"/>
        <v>153.84615384615384</v>
      </c>
    </row>
    <row r="76" spans="1:22">
      <c r="A76" s="6">
        <v>5</v>
      </c>
      <c r="B76" s="3">
        <v>4</v>
      </c>
      <c r="C76" s="4">
        <v>15.65</v>
      </c>
      <c r="D76" s="3">
        <f t="shared" si="31"/>
        <v>5</v>
      </c>
      <c r="E76" s="8">
        <f t="shared" si="30"/>
        <v>12.779552715654951</v>
      </c>
      <c r="F76" s="8">
        <f t="shared" si="32"/>
        <v>114.94252873563218</v>
      </c>
      <c r="G76" s="4">
        <v>1.74</v>
      </c>
      <c r="H76" s="4">
        <v>7.96</v>
      </c>
      <c r="I76" s="4">
        <v>1.28</v>
      </c>
      <c r="J76" s="4">
        <v>12.92</v>
      </c>
      <c r="K76" s="4">
        <v>1.26</v>
      </c>
      <c r="L76" s="8">
        <f t="shared" si="33"/>
        <v>25.125628140703515</v>
      </c>
      <c r="M76" s="8">
        <f t="shared" si="34"/>
        <v>156.25</v>
      </c>
      <c r="N76" s="8">
        <f t="shared" si="35"/>
        <v>15.479876160990713</v>
      </c>
      <c r="O76" s="8">
        <f t="shared" si="36"/>
        <v>158.73015873015873</v>
      </c>
    </row>
    <row r="77" spans="1:22">
      <c r="A77" s="6">
        <v>6</v>
      </c>
      <c r="B77" s="3">
        <v>8</v>
      </c>
      <c r="C77" s="4">
        <v>31.25</v>
      </c>
      <c r="D77" s="3">
        <f t="shared" si="31"/>
        <v>6</v>
      </c>
      <c r="E77" s="8">
        <f t="shared" si="30"/>
        <v>12.8</v>
      </c>
      <c r="F77" s="8">
        <f t="shared" si="32"/>
        <v>118.69436201780414</v>
      </c>
      <c r="G77" s="4">
        <v>3.37</v>
      </c>
      <c r="H77" s="4">
        <v>15.5</v>
      </c>
      <c r="I77" s="4">
        <v>2.5299999999999998</v>
      </c>
      <c r="J77" s="4">
        <v>25.71</v>
      </c>
      <c r="K77" s="4">
        <v>2.44</v>
      </c>
      <c r="L77" s="8">
        <f t="shared" si="33"/>
        <v>25.806451612903224</v>
      </c>
      <c r="M77" s="8">
        <f t="shared" si="34"/>
        <v>158.102766798419</v>
      </c>
      <c r="N77" s="8">
        <f t="shared" si="35"/>
        <v>15.558148580318942</v>
      </c>
      <c r="O77" s="8">
        <f t="shared" si="36"/>
        <v>163.9344262295082</v>
      </c>
    </row>
    <row r="78" spans="1:22">
      <c r="A78" s="6">
        <v>7</v>
      </c>
      <c r="B78" s="3">
        <v>16</v>
      </c>
      <c r="C78" s="4">
        <v>61.73</v>
      </c>
      <c r="D78" s="3">
        <f t="shared" si="31"/>
        <v>7</v>
      </c>
      <c r="E78" s="8">
        <f t="shared" si="30"/>
        <v>12.959663048760733</v>
      </c>
      <c r="F78" s="8">
        <f t="shared" si="32"/>
        <v>119.9400299850075</v>
      </c>
      <c r="G78" s="4">
        <v>6.67</v>
      </c>
      <c r="H78" s="4">
        <v>30.77</v>
      </c>
      <c r="I78" s="4">
        <v>5.05</v>
      </c>
      <c r="J78" s="4">
        <v>51.55</v>
      </c>
      <c r="K78" s="4">
        <v>4.82</v>
      </c>
      <c r="L78" s="8">
        <f t="shared" si="33"/>
        <v>25.999350016249593</v>
      </c>
      <c r="M78" s="8">
        <f t="shared" si="34"/>
        <v>158.41584158415841</v>
      </c>
      <c r="N78" s="8">
        <f t="shared" si="35"/>
        <v>15.518913676042679</v>
      </c>
      <c r="O78" s="8">
        <f t="shared" si="36"/>
        <v>165.97510373443981</v>
      </c>
    </row>
    <row r="79" spans="1:22">
      <c r="A79" s="15"/>
      <c r="B79" s="16"/>
      <c r="C79" s="17"/>
      <c r="D79" s="16"/>
      <c r="E79" s="18"/>
      <c r="F79" s="18"/>
      <c r="G79" s="17"/>
      <c r="U79" t="s">
        <v>184</v>
      </c>
      <c r="V79" t="s">
        <v>186</v>
      </c>
    </row>
    <row r="83" spans="1:22" ht="40.5">
      <c r="C83" s="10" t="s">
        <v>176</v>
      </c>
      <c r="D83" s="5" t="s">
        <v>54</v>
      </c>
      <c r="E83" s="19" t="s">
        <v>86</v>
      </c>
      <c r="F83" s="50" t="s">
        <v>177</v>
      </c>
      <c r="G83" s="7"/>
      <c r="H83" s="57" t="s">
        <v>212</v>
      </c>
      <c r="I83" s="10"/>
    </row>
    <row r="84" spans="1:22">
      <c r="F84" s="7"/>
      <c r="G84" s="7"/>
    </row>
    <row r="85" spans="1:22" ht="40.5">
      <c r="A85" s="1" t="s">
        <v>3</v>
      </c>
      <c r="B85" s="2" t="s">
        <v>4</v>
      </c>
      <c r="C85" s="2" t="s">
        <v>165</v>
      </c>
      <c r="D85" s="2" t="s">
        <v>6</v>
      </c>
      <c r="E85" s="2" t="s">
        <v>164</v>
      </c>
      <c r="F85" s="2" t="s">
        <v>166</v>
      </c>
      <c r="G85" s="48" t="s">
        <v>167</v>
      </c>
      <c r="H85" s="48" t="s">
        <v>170</v>
      </c>
      <c r="I85" s="48" t="s">
        <v>168</v>
      </c>
      <c r="J85" s="48" t="s">
        <v>171</v>
      </c>
      <c r="K85" s="48" t="s">
        <v>169</v>
      </c>
      <c r="L85" s="2" t="s">
        <v>180</v>
      </c>
      <c r="M85" s="53" t="s">
        <v>178</v>
      </c>
      <c r="N85" s="2" t="s">
        <v>181</v>
      </c>
      <c r="O85" s="2" t="s">
        <v>179</v>
      </c>
    </row>
    <row r="86" spans="1:22">
      <c r="A86" s="6">
        <v>1</v>
      </c>
      <c r="B86" s="3">
        <v>0.25</v>
      </c>
      <c r="C86" s="4">
        <v>1.47</v>
      </c>
      <c r="D86" s="3">
        <f>LOG(B86)/LOG(2)+3</f>
        <v>1</v>
      </c>
      <c r="E86" s="8">
        <f t="shared" ref="E86:E92" si="37">B86/C86*50</f>
        <v>8.5034013605442169</v>
      </c>
      <c r="F86" s="8">
        <f>B86/G86*50</f>
        <v>13.736263736263735</v>
      </c>
      <c r="G86" s="4">
        <v>0.91</v>
      </c>
      <c r="H86" s="4">
        <v>0.56000000000000005</v>
      </c>
      <c r="I86" s="4">
        <v>0.88</v>
      </c>
      <c r="J86" s="4">
        <v>0.5</v>
      </c>
      <c r="K86" s="4">
        <v>2.13</v>
      </c>
      <c r="L86" s="8">
        <f>B86/H86*50</f>
        <v>22.321428571428569</v>
      </c>
      <c r="M86" s="8">
        <f>B86/I86*50</f>
        <v>14.204545454545455</v>
      </c>
      <c r="N86" s="8">
        <f>B86/J86*50</f>
        <v>25</v>
      </c>
      <c r="O86" s="8">
        <f>B86/K86*50</f>
        <v>5.868544600938967</v>
      </c>
    </row>
    <row r="87" spans="1:22">
      <c r="A87" s="6">
        <v>2</v>
      </c>
      <c r="B87" s="3">
        <v>0.5</v>
      </c>
      <c r="C87" s="4">
        <v>2.76</v>
      </c>
      <c r="D87" s="3">
        <f t="shared" ref="D87:D92" si="38">LOG(B87)/LOG(2)+3</f>
        <v>2</v>
      </c>
      <c r="E87" s="8">
        <f t="shared" si="37"/>
        <v>9.0579710144927557</v>
      </c>
      <c r="F87" s="8">
        <f t="shared" ref="F87:F92" si="39">B87/G87*50</f>
        <v>15.151515151515152</v>
      </c>
      <c r="G87" s="4">
        <v>1.65</v>
      </c>
      <c r="H87" s="4">
        <v>0.92</v>
      </c>
      <c r="I87" s="4">
        <v>1.58</v>
      </c>
      <c r="J87" s="4">
        <v>0.82</v>
      </c>
      <c r="K87" s="4">
        <v>4.04</v>
      </c>
      <c r="L87" s="8">
        <f t="shared" ref="L87:L92" si="40">B87/H87*50</f>
        <v>27.173913043478258</v>
      </c>
      <c r="M87" s="8">
        <f t="shared" ref="M87:M92" si="41">B87/I87*50</f>
        <v>15.822784810126581</v>
      </c>
      <c r="N87" s="8">
        <f t="shared" ref="N87:N92" si="42">B87/J87*50</f>
        <v>30.487804878048781</v>
      </c>
      <c r="O87" s="8">
        <f t="shared" ref="O87:O92" si="43">B87/K87*50</f>
        <v>6.1881188118811883</v>
      </c>
    </row>
    <row r="88" spans="1:22">
      <c r="A88" s="6">
        <v>3</v>
      </c>
      <c r="B88" s="3">
        <v>1</v>
      </c>
      <c r="C88" s="4">
        <v>5.44</v>
      </c>
      <c r="D88" s="3">
        <f t="shared" si="38"/>
        <v>3</v>
      </c>
      <c r="E88" s="8">
        <f t="shared" si="37"/>
        <v>9.1911764705882337</v>
      </c>
      <c r="F88" s="8">
        <f t="shared" si="39"/>
        <v>15.974440894568689</v>
      </c>
      <c r="G88" s="4">
        <v>3.13</v>
      </c>
      <c r="H88" s="4">
        <v>1.66</v>
      </c>
      <c r="I88" s="4">
        <v>2.99</v>
      </c>
      <c r="J88" s="4">
        <v>1.46</v>
      </c>
      <c r="K88" s="4">
        <v>8.06</v>
      </c>
      <c r="L88" s="8">
        <f t="shared" si="40"/>
        <v>30.120481927710845</v>
      </c>
      <c r="M88" s="8">
        <f t="shared" si="41"/>
        <v>16.722408026755854</v>
      </c>
      <c r="N88" s="8">
        <f t="shared" si="42"/>
        <v>34.246575342465754</v>
      </c>
      <c r="O88" s="8">
        <f t="shared" si="43"/>
        <v>6.2034739454094288</v>
      </c>
    </row>
    <row r="89" spans="1:22">
      <c r="A89" s="6">
        <v>4</v>
      </c>
      <c r="B89" s="3">
        <v>2</v>
      </c>
      <c r="C89" s="4">
        <v>10.31</v>
      </c>
      <c r="D89" s="3">
        <f t="shared" si="38"/>
        <v>4</v>
      </c>
      <c r="E89" s="8">
        <f t="shared" si="37"/>
        <v>9.6993210475266718</v>
      </c>
      <c r="F89" s="8">
        <f t="shared" si="39"/>
        <v>16.420361247947454</v>
      </c>
      <c r="G89" s="4">
        <v>6.09</v>
      </c>
      <c r="H89" s="4">
        <v>3.12</v>
      </c>
      <c r="I89" s="4">
        <v>5.76</v>
      </c>
      <c r="J89" s="4">
        <v>2.71</v>
      </c>
      <c r="K89" s="4">
        <v>15.77</v>
      </c>
      <c r="L89" s="54">
        <f t="shared" si="40"/>
        <v>32.051282051282051</v>
      </c>
      <c r="M89" s="54">
        <f t="shared" si="41"/>
        <v>17.361111111111111</v>
      </c>
      <c r="N89" s="8">
        <f t="shared" si="42"/>
        <v>36.900369003690038</v>
      </c>
      <c r="O89" s="8">
        <f t="shared" si="43"/>
        <v>6.3411540900443892</v>
      </c>
    </row>
    <row r="90" spans="1:22">
      <c r="A90" s="6">
        <v>5</v>
      </c>
      <c r="B90" s="3">
        <v>4</v>
      </c>
      <c r="C90" s="4">
        <v>20</v>
      </c>
      <c r="D90" s="3">
        <f t="shared" si="38"/>
        <v>5</v>
      </c>
      <c r="E90" s="8">
        <f t="shared" si="37"/>
        <v>10</v>
      </c>
      <c r="F90" s="8">
        <f t="shared" si="39"/>
        <v>16.666666666666664</v>
      </c>
      <c r="G90" s="4">
        <v>12</v>
      </c>
      <c r="H90" s="4">
        <v>6</v>
      </c>
      <c r="I90" s="4">
        <v>11.4</v>
      </c>
      <c r="J90" s="4">
        <v>5.27</v>
      </c>
      <c r="K90" s="4">
        <v>31.06</v>
      </c>
      <c r="L90" s="8">
        <f t="shared" si="40"/>
        <v>33.333333333333329</v>
      </c>
      <c r="M90" s="8">
        <f t="shared" si="41"/>
        <v>17.543859649122805</v>
      </c>
      <c r="N90" s="8">
        <f t="shared" si="42"/>
        <v>37.950664136622393</v>
      </c>
      <c r="O90" s="8">
        <f t="shared" si="43"/>
        <v>6.4391500321957507</v>
      </c>
    </row>
    <row r="91" spans="1:22">
      <c r="A91" s="6">
        <v>6</v>
      </c>
      <c r="B91" s="3">
        <v>8</v>
      </c>
      <c r="C91" s="4">
        <v>38.17</v>
      </c>
      <c r="D91" s="3">
        <f t="shared" si="38"/>
        <v>6</v>
      </c>
      <c r="E91" s="8">
        <f t="shared" si="37"/>
        <v>10.47943411055803</v>
      </c>
      <c r="F91" s="8">
        <f t="shared" si="39"/>
        <v>16.842105263157894</v>
      </c>
      <c r="G91" s="4">
        <v>23.75</v>
      </c>
      <c r="H91" s="4">
        <v>11.79</v>
      </c>
      <c r="I91" s="4">
        <v>22.47</v>
      </c>
      <c r="J91" s="4">
        <v>10.44</v>
      </c>
      <c r="K91" s="4">
        <v>61.73</v>
      </c>
      <c r="L91" s="8">
        <f t="shared" si="40"/>
        <v>33.927056827820188</v>
      </c>
      <c r="M91" s="8">
        <f t="shared" si="41"/>
        <v>17.801513128615934</v>
      </c>
      <c r="N91" s="8">
        <f t="shared" si="42"/>
        <v>38.314176245210732</v>
      </c>
      <c r="O91" s="8">
        <f t="shared" si="43"/>
        <v>6.4798315243803666</v>
      </c>
    </row>
    <row r="92" spans="1:22">
      <c r="A92" s="6">
        <v>7</v>
      </c>
      <c r="B92" s="3">
        <v>16</v>
      </c>
      <c r="C92" s="4">
        <v>74.069999999999993</v>
      </c>
      <c r="D92" s="3">
        <f t="shared" si="38"/>
        <v>7</v>
      </c>
      <c r="E92" s="8">
        <f t="shared" si="37"/>
        <v>10.800594032671798</v>
      </c>
      <c r="F92" s="8">
        <f t="shared" si="39"/>
        <v>16.881198565098121</v>
      </c>
      <c r="G92" s="4">
        <v>47.39</v>
      </c>
      <c r="H92" s="4">
        <v>23.47</v>
      </c>
      <c r="I92" s="4">
        <v>44.84</v>
      </c>
      <c r="J92" s="4">
        <v>20.66</v>
      </c>
      <c r="K92" s="4">
        <v>123.46</v>
      </c>
      <c r="L92" s="8">
        <f t="shared" si="40"/>
        <v>34.086067319982959</v>
      </c>
      <c r="M92" s="8">
        <f t="shared" si="41"/>
        <v>17.841213202497769</v>
      </c>
      <c r="N92" s="8">
        <f t="shared" si="42"/>
        <v>38.722168441432721</v>
      </c>
      <c r="O92" s="8">
        <f t="shared" si="43"/>
        <v>6.4798315243803666</v>
      </c>
    </row>
    <row r="93" spans="1:22">
      <c r="M93" s="55" t="s">
        <v>188</v>
      </c>
      <c r="U93" t="s">
        <v>185</v>
      </c>
      <c r="V93" t="s">
        <v>187</v>
      </c>
    </row>
    <row r="94" spans="1:22">
      <c r="L94" s="59" t="s">
        <v>228</v>
      </c>
    </row>
    <row r="95" spans="1:22">
      <c r="L95" s="59" t="s">
        <v>229</v>
      </c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3"/>
  <sheetViews>
    <sheetView topLeftCell="B67" workbookViewId="0">
      <selection activeCell="L87" sqref="L87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9.875" customWidth="1"/>
    <col min="7" max="7" width="11.5" customWidth="1"/>
    <col min="8" max="8" width="12.625" customWidth="1"/>
    <col min="9" max="9" width="11.5" customWidth="1"/>
    <col min="10" max="10" width="9.375" customWidth="1"/>
    <col min="11" max="11" width="11.875" customWidth="1"/>
    <col min="12" max="12" width="11.5" customWidth="1"/>
  </cols>
  <sheetData>
    <row r="1" spans="1:15" ht="40.5">
      <c r="C1" s="10" t="s">
        <v>85</v>
      </c>
      <c r="D1" s="5" t="s">
        <v>45</v>
      </c>
      <c r="E1" s="19" t="s">
        <v>254</v>
      </c>
      <c r="F1" s="25" t="s">
        <v>162</v>
      </c>
      <c r="G1" s="25"/>
      <c r="I1" s="6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245</v>
      </c>
      <c r="D3" s="2" t="s">
        <v>6</v>
      </c>
      <c r="E3" s="2" t="s">
        <v>244</v>
      </c>
      <c r="F3" s="2" t="s">
        <v>255</v>
      </c>
      <c r="G3" s="2" t="s">
        <v>256</v>
      </c>
      <c r="H3" s="48" t="s">
        <v>247</v>
      </c>
      <c r="I3" s="48" t="s">
        <v>246</v>
      </c>
      <c r="J3" s="48" t="s">
        <v>248</v>
      </c>
      <c r="K3" s="48" t="s">
        <v>249</v>
      </c>
      <c r="L3" s="2" t="s">
        <v>250</v>
      </c>
      <c r="M3" s="2" t="s">
        <v>251</v>
      </c>
      <c r="N3" s="2" t="s">
        <v>252</v>
      </c>
      <c r="O3" s="2" t="s">
        <v>253</v>
      </c>
    </row>
    <row r="4" spans="1:15">
      <c r="A4" s="6">
        <v>1</v>
      </c>
      <c r="B4" s="3">
        <v>0.25</v>
      </c>
      <c r="C4" s="4">
        <v>0.15</v>
      </c>
      <c r="D4" s="3">
        <f>LOG(B4)/LOG(2)+3</f>
        <v>1</v>
      </c>
      <c r="E4" s="8">
        <f t="shared" ref="E4:E10" si="0">B4/C4*50</f>
        <v>83.333333333333343</v>
      </c>
      <c r="F4" s="8">
        <f>B4/G4*50</f>
        <v>62.5</v>
      </c>
      <c r="G4" s="4">
        <v>0.2</v>
      </c>
      <c r="H4" s="4">
        <v>0.11</v>
      </c>
      <c r="I4" s="4">
        <v>0.16</v>
      </c>
      <c r="J4" s="4">
        <v>0.11</v>
      </c>
      <c r="K4" s="4">
        <v>0.13</v>
      </c>
      <c r="L4" s="8">
        <f>B4/H4*50</f>
        <v>113.63636363636364</v>
      </c>
      <c r="M4" s="8">
        <f>B4/I4*50</f>
        <v>78.125</v>
      </c>
      <c r="N4" s="8">
        <f>B4/J4*50</f>
        <v>113.63636363636364</v>
      </c>
      <c r="O4" s="8">
        <f>B4/K4*50</f>
        <v>96.153846153846146</v>
      </c>
    </row>
    <row r="5" spans="1:15">
      <c r="A5" s="6">
        <v>2</v>
      </c>
      <c r="B5" s="3">
        <v>0.5</v>
      </c>
      <c r="C5" s="4">
        <v>0.24</v>
      </c>
      <c r="D5" s="3">
        <f t="shared" ref="D5:D10" si="1">LOG(B5)/LOG(2)+3</f>
        <v>2</v>
      </c>
      <c r="E5" s="8">
        <f t="shared" si="0"/>
        <v>104.16666666666667</v>
      </c>
      <c r="F5" s="8">
        <f t="shared" ref="F5:F10" si="2">B5/G5*50</f>
        <v>69.444444444444443</v>
      </c>
      <c r="G5" s="4">
        <v>0.36</v>
      </c>
      <c r="H5" s="4">
        <v>0.18</v>
      </c>
      <c r="I5" s="4">
        <v>0.27</v>
      </c>
      <c r="J5" s="4">
        <v>0.18</v>
      </c>
      <c r="K5" s="4">
        <v>0.22</v>
      </c>
      <c r="L5" s="8">
        <f t="shared" ref="L5:L10" si="3">B5/H5*50</f>
        <v>138.88888888888889</v>
      </c>
      <c r="M5" s="8">
        <f t="shared" ref="M5:M10" si="4">B5/I5*50</f>
        <v>92.592592592592581</v>
      </c>
      <c r="N5" s="8">
        <f t="shared" ref="N5:N10" si="5">B5/J5*50</f>
        <v>138.88888888888889</v>
      </c>
      <c r="O5" s="8">
        <f t="shared" ref="O5:O10" si="6">B5/K5*50</f>
        <v>113.63636363636364</v>
      </c>
    </row>
    <row r="6" spans="1:15">
      <c r="A6" s="6">
        <v>3</v>
      </c>
      <c r="B6" s="3">
        <v>1</v>
      </c>
      <c r="C6" s="4">
        <v>0.43</v>
      </c>
      <c r="D6" s="3">
        <f t="shared" si="1"/>
        <v>3</v>
      </c>
      <c r="E6" s="8">
        <f t="shared" si="0"/>
        <v>116.27906976744187</v>
      </c>
      <c r="F6" s="8">
        <f t="shared" si="2"/>
        <v>72.463768115942045</v>
      </c>
      <c r="G6" s="4">
        <v>0.69</v>
      </c>
      <c r="H6" s="4">
        <v>0.31</v>
      </c>
      <c r="I6" s="4">
        <v>0.53</v>
      </c>
      <c r="J6" s="4">
        <v>0.31</v>
      </c>
      <c r="K6" s="4">
        <v>0.41</v>
      </c>
      <c r="L6" s="8">
        <f t="shared" si="3"/>
        <v>161.29032258064518</v>
      </c>
      <c r="M6" s="8">
        <f t="shared" si="4"/>
        <v>94.339622641509422</v>
      </c>
      <c r="N6" s="8">
        <f t="shared" si="5"/>
        <v>161.29032258064518</v>
      </c>
      <c r="O6" s="8">
        <f t="shared" si="6"/>
        <v>121.95121951219512</v>
      </c>
    </row>
    <row r="7" spans="1:15">
      <c r="A7" s="6">
        <v>4</v>
      </c>
      <c r="B7" s="3">
        <v>2</v>
      </c>
      <c r="C7" s="4">
        <v>0.82</v>
      </c>
      <c r="D7" s="3">
        <f t="shared" si="1"/>
        <v>4</v>
      </c>
      <c r="E7" s="8">
        <f t="shared" si="0"/>
        <v>121.95121951219512</v>
      </c>
      <c r="F7" s="8">
        <f t="shared" si="2"/>
        <v>75.757575757575751</v>
      </c>
      <c r="G7" s="4">
        <v>1.32</v>
      </c>
      <c r="H7" s="4">
        <v>0.57999999999999996</v>
      </c>
      <c r="I7" s="4">
        <v>1</v>
      </c>
      <c r="J7" s="4">
        <v>0.6</v>
      </c>
      <c r="K7" s="4">
        <v>0.78</v>
      </c>
      <c r="L7" s="8">
        <f t="shared" si="3"/>
        <v>172.41379310344828</v>
      </c>
      <c r="M7" s="8">
        <f t="shared" si="4"/>
        <v>100</v>
      </c>
      <c r="N7" s="8">
        <f t="shared" si="5"/>
        <v>166.66666666666669</v>
      </c>
      <c r="O7" s="8">
        <f t="shared" si="6"/>
        <v>128.2051282051282</v>
      </c>
    </row>
    <row r="8" spans="1:15">
      <c r="A8" s="6">
        <v>5</v>
      </c>
      <c r="B8" s="3">
        <v>4</v>
      </c>
      <c r="C8" s="4">
        <v>1.56</v>
      </c>
      <c r="D8" s="3">
        <f t="shared" si="1"/>
        <v>5</v>
      </c>
      <c r="E8" s="8">
        <f t="shared" si="0"/>
        <v>128.2051282051282</v>
      </c>
      <c r="F8" s="8">
        <f t="shared" si="2"/>
        <v>78.125</v>
      </c>
      <c r="G8" s="4">
        <v>2.56</v>
      </c>
      <c r="H8" s="4">
        <v>1.1200000000000001</v>
      </c>
      <c r="I8" s="4">
        <v>1.94</v>
      </c>
      <c r="J8" s="4">
        <v>1.1499999999999999</v>
      </c>
      <c r="K8" s="4">
        <v>1.51</v>
      </c>
      <c r="L8" s="8">
        <f t="shared" si="3"/>
        <v>178.57142857142856</v>
      </c>
      <c r="M8" s="8">
        <f t="shared" si="4"/>
        <v>103.09278350515466</v>
      </c>
      <c r="N8" s="8">
        <f t="shared" si="5"/>
        <v>173.91304347826087</v>
      </c>
      <c r="O8" s="8">
        <f t="shared" si="6"/>
        <v>132.45033112582783</v>
      </c>
    </row>
    <row r="9" spans="1:15">
      <c r="A9" s="6">
        <v>6</v>
      </c>
      <c r="B9" s="3">
        <v>8</v>
      </c>
      <c r="C9" s="4">
        <v>3</v>
      </c>
      <c r="D9" s="3">
        <f t="shared" si="1"/>
        <v>6</v>
      </c>
      <c r="E9" s="8">
        <f t="shared" si="0"/>
        <v>133.33333333333331</v>
      </c>
      <c r="F9" s="8">
        <f t="shared" si="2"/>
        <v>79.840319361277452</v>
      </c>
      <c r="G9" s="4">
        <v>5.01</v>
      </c>
      <c r="H9" s="4">
        <v>2.15</v>
      </c>
      <c r="I9" s="4">
        <v>3.79</v>
      </c>
      <c r="J9" s="4">
        <v>2.2200000000000002</v>
      </c>
      <c r="K9" s="4">
        <v>2.93</v>
      </c>
      <c r="L9" s="8">
        <f t="shared" si="3"/>
        <v>186.04651162790697</v>
      </c>
      <c r="M9" s="8">
        <f t="shared" si="4"/>
        <v>105.54089709762533</v>
      </c>
      <c r="N9" s="8">
        <f t="shared" si="5"/>
        <v>180.18018018018017</v>
      </c>
      <c r="O9" s="8">
        <f t="shared" si="6"/>
        <v>136.51877133105802</v>
      </c>
    </row>
    <row r="10" spans="1:15">
      <c r="A10" s="6">
        <v>7</v>
      </c>
      <c r="B10" s="3">
        <v>16</v>
      </c>
      <c r="C10" s="4">
        <v>5.88</v>
      </c>
      <c r="D10" s="3">
        <f t="shared" si="1"/>
        <v>7</v>
      </c>
      <c r="E10" s="8">
        <f t="shared" si="0"/>
        <v>136.05442176870747</v>
      </c>
      <c r="F10" s="8">
        <f t="shared" si="2"/>
        <v>80.482897384305844</v>
      </c>
      <c r="G10" s="4">
        <v>9.94</v>
      </c>
      <c r="H10" s="4">
        <v>4.22</v>
      </c>
      <c r="I10" s="4">
        <v>7.5</v>
      </c>
      <c r="J10" s="4">
        <v>4.3499999999999996</v>
      </c>
      <c r="K10" s="4">
        <v>5.8</v>
      </c>
      <c r="L10" s="8">
        <f t="shared" si="3"/>
        <v>189.57345971563981</v>
      </c>
      <c r="M10" s="8">
        <f t="shared" si="4"/>
        <v>106.66666666666667</v>
      </c>
      <c r="N10" s="8">
        <f t="shared" si="5"/>
        <v>183.90804597701151</v>
      </c>
      <c r="O10" s="8">
        <f t="shared" si="6"/>
        <v>137.93103448275863</v>
      </c>
    </row>
    <row r="11" spans="1:15">
      <c r="A11" s="15"/>
      <c r="B11" s="16"/>
      <c r="C11" s="17"/>
      <c r="D11" s="16"/>
      <c r="E11" s="18"/>
      <c r="F11" s="18"/>
      <c r="G11" s="17"/>
    </row>
    <row r="14" spans="1:15" ht="40.5">
      <c r="C14" s="10" t="s">
        <v>89</v>
      </c>
      <c r="D14" s="5" t="s">
        <v>54</v>
      </c>
      <c r="E14" s="19" t="s">
        <v>243</v>
      </c>
      <c r="F14" s="19" t="s">
        <v>259</v>
      </c>
      <c r="G14" s="7"/>
      <c r="H14" s="67"/>
      <c r="I14" s="6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245</v>
      </c>
      <c r="D16" s="2" t="s">
        <v>6</v>
      </c>
      <c r="E16" s="2" t="s">
        <v>244</v>
      </c>
      <c r="F16" s="2" t="s">
        <v>255</v>
      </c>
      <c r="G16" s="2" t="s">
        <v>256</v>
      </c>
      <c r="H16" s="48" t="s">
        <v>247</v>
      </c>
      <c r="I16" s="48" t="s">
        <v>246</v>
      </c>
      <c r="J16" s="48" t="s">
        <v>248</v>
      </c>
      <c r="K16" s="48" t="s">
        <v>249</v>
      </c>
      <c r="L16" s="2" t="s">
        <v>250</v>
      </c>
      <c r="M16" s="2" t="s">
        <v>251</v>
      </c>
      <c r="N16" s="2" t="s">
        <v>252</v>
      </c>
      <c r="O16" s="2" t="s">
        <v>253</v>
      </c>
    </row>
    <row r="17" spans="1:15">
      <c r="A17" s="6">
        <v>1</v>
      </c>
      <c r="B17" s="3">
        <v>0.25</v>
      </c>
      <c r="C17" s="4">
        <v>0.46</v>
      </c>
      <c r="D17" s="3">
        <f>LOG(B17)/LOG(2)+3</f>
        <v>1</v>
      </c>
      <c r="E17" s="8">
        <f t="shared" ref="E17:E23" si="7">B17/C17*50</f>
        <v>27.173913043478258</v>
      </c>
      <c r="F17" s="8">
        <f>B17/G17*50</f>
        <v>13.736263736263735</v>
      </c>
      <c r="G17" s="4">
        <v>0.91</v>
      </c>
      <c r="H17" s="4">
        <v>0.35</v>
      </c>
      <c r="I17" s="4">
        <v>0.89</v>
      </c>
      <c r="J17" s="4">
        <v>0.36</v>
      </c>
      <c r="K17" s="4">
        <v>2.48</v>
      </c>
      <c r="L17" s="8">
        <f>B17/H17*50</f>
        <v>35.714285714285715</v>
      </c>
      <c r="M17" s="8">
        <f>B17/I17*50</f>
        <v>14.04494382022472</v>
      </c>
      <c r="N17" s="8">
        <f>B17/J17*50</f>
        <v>34.722222222222221</v>
      </c>
      <c r="O17" s="8">
        <f>B17/K17*50</f>
        <v>5.0403225806451619</v>
      </c>
    </row>
    <row r="18" spans="1:15">
      <c r="A18" s="6">
        <v>2</v>
      </c>
      <c r="B18" s="3">
        <v>0.5</v>
      </c>
      <c r="C18" s="4">
        <v>0.76</v>
      </c>
      <c r="D18" s="3">
        <f t="shared" ref="D18:D23" si="8">LOG(B18)/LOG(2)+3</f>
        <v>2</v>
      </c>
      <c r="E18" s="8">
        <f t="shared" si="7"/>
        <v>32.894736842105267</v>
      </c>
      <c r="F18" s="8">
        <f t="shared" ref="F18:F23" si="9">B18/G18*50</f>
        <v>15.060240963855422</v>
      </c>
      <c r="G18" s="4">
        <v>1.66</v>
      </c>
      <c r="H18" s="4">
        <v>0.54</v>
      </c>
      <c r="I18" s="4">
        <v>1.63</v>
      </c>
      <c r="J18" s="4">
        <v>0.54</v>
      </c>
      <c r="K18" s="4">
        <v>4.66</v>
      </c>
      <c r="L18" s="8">
        <f t="shared" ref="L18:L23" si="10">B18/H18*50</f>
        <v>46.296296296296291</v>
      </c>
      <c r="M18" s="8">
        <f t="shared" ref="M18:M23" si="11">B18/I18*50</f>
        <v>15.337423312883436</v>
      </c>
      <c r="N18" s="8">
        <f t="shared" ref="N18:N23" si="12">B18/J18*50</f>
        <v>46.296296296296291</v>
      </c>
      <c r="O18" s="8">
        <f t="shared" ref="O18:O23" si="13">B18/K18*50</f>
        <v>5.3648068669527902</v>
      </c>
    </row>
    <row r="19" spans="1:15">
      <c r="A19" s="6">
        <v>3</v>
      </c>
      <c r="B19" s="3">
        <v>1</v>
      </c>
      <c r="C19" s="4">
        <v>1.32</v>
      </c>
      <c r="D19" s="3">
        <f t="shared" si="8"/>
        <v>3</v>
      </c>
      <c r="E19" s="8">
        <f t="shared" si="7"/>
        <v>37.878787878787875</v>
      </c>
      <c r="F19" s="8">
        <f t="shared" si="9"/>
        <v>15.822784810126581</v>
      </c>
      <c r="G19" s="4">
        <v>3.16</v>
      </c>
      <c r="H19" s="4">
        <v>0.91</v>
      </c>
      <c r="I19" s="4">
        <v>3.05</v>
      </c>
      <c r="J19" s="4">
        <v>0.91</v>
      </c>
      <c r="K19" s="4">
        <v>9.14</v>
      </c>
      <c r="L19" s="8">
        <f t="shared" si="10"/>
        <v>54.945054945054942</v>
      </c>
      <c r="M19" s="8">
        <f t="shared" si="11"/>
        <v>16.393442622950822</v>
      </c>
      <c r="N19" s="8">
        <f t="shared" si="12"/>
        <v>54.945054945054942</v>
      </c>
      <c r="O19" s="8">
        <f t="shared" si="13"/>
        <v>5.4704595185995624</v>
      </c>
    </row>
    <row r="20" spans="1:15">
      <c r="A20" s="6">
        <v>4</v>
      </c>
      <c r="B20" s="3">
        <v>2</v>
      </c>
      <c r="C20" s="4">
        <v>2.4700000000000002</v>
      </c>
      <c r="D20" s="3">
        <f t="shared" si="8"/>
        <v>4</v>
      </c>
      <c r="E20" s="8">
        <f t="shared" si="7"/>
        <v>40.48582995951417</v>
      </c>
      <c r="F20" s="8">
        <f t="shared" si="9"/>
        <v>16.233766233766232</v>
      </c>
      <c r="G20" s="4">
        <v>6.16</v>
      </c>
      <c r="H20" s="4">
        <v>1.66</v>
      </c>
      <c r="I20" s="4">
        <v>5.99</v>
      </c>
      <c r="J20" s="8">
        <v>1.6</v>
      </c>
      <c r="K20" s="4">
        <v>18.18</v>
      </c>
      <c r="L20" s="8">
        <f t="shared" si="10"/>
        <v>60.24096385542169</v>
      </c>
      <c r="M20" s="8">
        <f>B20/I20*50</f>
        <v>16.694490818030051</v>
      </c>
      <c r="N20" s="8">
        <f t="shared" si="12"/>
        <v>62.5</v>
      </c>
      <c r="O20" s="8">
        <f t="shared" si="13"/>
        <v>5.5005500550055011</v>
      </c>
    </row>
    <row r="21" spans="1:15">
      <c r="A21" s="6">
        <v>5</v>
      </c>
      <c r="B21" s="3">
        <v>4</v>
      </c>
      <c r="C21" s="4">
        <v>4.82</v>
      </c>
      <c r="D21" s="3">
        <f t="shared" si="8"/>
        <v>5</v>
      </c>
      <c r="E21" s="8">
        <f t="shared" si="7"/>
        <v>41.493775933609953</v>
      </c>
      <c r="F21" s="8">
        <f t="shared" si="9"/>
        <v>16.666666666666664</v>
      </c>
      <c r="G21" s="4">
        <v>12</v>
      </c>
      <c r="H21" s="4">
        <v>3.14</v>
      </c>
      <c r="I21" s="4">
        <v>11.61</v>
      </c>
      <c r="J21" s="4">
        <v>3.04</v>
      </c>
      <c r="K21" s="4">
        <v>36.36</v>
      </c>
      <c r="L21" s="8">
        <f t="shared" si="10"/>
        <v>63.694267515923563</v>
      </c>
      <c r="M21" s="8">
        <f t="shared" si="11"/>
        <v>17.226528854435834</v>
      </c>
      <c r="N21" s="8">
        <f t="shared" si="12"/>
        <v>65.789473684210535</v>
      </c>
      <c r="O21" s="8">
        <f t="shared" si="13"/>
        <v>5.5005500550055011</v>
      </c>
    </row>
    <row r="22" spans="1:15">
      <c r="A22" s="6">
        <v>6</v>
      </c>
      <c r="B22" s="3">
        <v>8</v>
      </c>
      <c r="C22" s="4">
        <v>9.35</v>
      </c>
      <c r="D22" s="3">
        <f t="shared" si="8"/>
        <v>6</v>
      </c>
      <c r="E22" s="8">
        <f t="shared" si="7"/>
        <v>42.780748663101605</v>
      </c>
      <c r="F22" s="8">
        <f t="shared" si="9"/>
        <v>16.722408026755854</v>
      </c>
      <c r="G22" s="4">
        <v>23.92</v>
      </c>
      <c r="H22" s="4">
        <v>6.13</v>
      </c>
      <c r="I22" s="4">
        <v>23.26</v>
      </c>
      <c r="J22" s="4">
        <v>5.98</v>
      </c>
      <c r="K22" s="4">
        <v>72.989999999999995</v>
      </c>
      <c r="L22" s="8">
        <f t="shared" si="10"/>
        <v>65.252854812398041</v>
      </c>
      <c r="M22" s="8">
        <f t="shared" si="11"/>
        <v>17.196904557179707</v>
      </c>
      <c r="N22" s="8">
        <f t="shared" si="12"/>
        <v>66.889632107023417</v>
      </c>
      <c r="O22" s="8">
        <f t="shared" si="13"/>
        <v>5.4802027675023979</v>
      </c>
    </row>
    <row r="23" spans="1:15">
      <c r="A23" s="6">
        <v>7</v>
      </c>
      <c r="B23" s="3">
        <v>16</v>
      </c>
      <c r="C23" s="4">
        <v>18.48</v>
      </c>
      <c r="D23" s="3">
        <f t="shared" si="8"/>
        <v>7</v>
      </c>
      <c r="E23" s="8">
        <f t="shared" si="7"/>
        <v>43.290043290043286</v>
      </c>
      <c r="F23" s="8">
        <f t="shared" si="9"/>
        <v>16.718913270637408</v>
      </c>
      <c r="G23" s="4">
        <v>47.85</v>
      </c>
      <c r="H23" s="4">
        <v>12.08</v>
      </c>
      <c r="I23" s="4">
        <v>46.08</v>
      </c>
      <c r="J23" s="4">
        <v>11.52</v>
      </c>
      <c r="K23" s="4">
        <v>142.86000000000001</v>
      </c>
      <c r="L23" s="8">
        <f t="shared" si="10"/>
        <v>66.225165562913915</v>
      </c>
      <c r="M23" s="8">
        <f t="shared" si="11"/>
        <v>17.361111111111111</v>
      </c>
      <c r="N23" s="8">
        <f t="shared" si="12"/>
        <v>69.444444444444443</v>
      </c>
      <c r="O23" s="8">
        <f t="shared" si="13"/>
        <v>5.5998880022399549</v>
      </c>
    </row>
    <row r="24" spans="1:15">
      <c r="F24" s="55"/>
      <c r="M24" s="55"/>
    </row>
    <row r="28" spans="1:15" ht="212.25" customHeight="1">
      <c r="A28" s="78" t="s">
        <v>99</v>
      </c>
      <c r="B28" s="79"/>
      <c r="C28" s="79"/>
      <c r="D28" s="79"/>
      <c r="E28" s="79"/>
      <c r="F28" s="79"/>
      <c r="G28" s="79"/>
      <c r="H28" s="79"/>
    </row>
    <row r="32" spans="1:15" ht="40.5">
      <c r="C32" s="10" t="s">
        <v>172</v>
      </c>
      <c r="D32" s="5" t="s">
        <v>45</v>
      </c>
      <c r="E32" s="19" t="s">
        <v>243</v>
      </c>
      <c r="F32" s="50" t="s">
        <v>174</v>
      </c>
      <c r="G32" s="25"/>
      <c r="H32" s="67"/>
      <c r="I32" s="67"/>
    </row>
    <row r="33" spans="1:15">
      <c r="F33" s="7"/>
      <c r="G33" s="7"/>
    </row>
    <row r="34" spans="1:15" ht="40.5">
      <c r="A34" s="1" t="s">
        <v>3</v>
      </c>
      <c r="B34" s="2" t="s">
        <v>4</v>
      </c>
      <c r="C34" s="2" t="s">
        <v>245</v>
      </c>
      <c r="D34" s="2" t="s">
        <v>6</v>
      </c>
      <c r="E34" s="2" t="s">
        <v>244</v>
      </c>
      <c r="F34" s="2" t="s">
        <v>255</v>
      </c>
      <c r="G34" s="2" t="s">
        <v>256</v>
      </c>
      <c r="H34" s="48" t="s">
        <v>247</v>
      </c>
      <c r="I34" s="48" t="s">
        <v>262</v>
      </c>
      <c r="J34" s="48" t="s">
        <v>248</v>
      </c>
      <c r="K34" s="48" t="s">
        <v>249</v>
      </c>
      <c r="L34" s="2" t="s">
        <v>250</v>
      </c>
      <c r="M34" s="2" t="s">
        <v>251</v>
      </c>
      <c r="N34" s="2" t="s">
        <v>252</v>
      </c>
      <c r="O34" s="2" t="s">
        <v>253</v>
      </c>
    </row>
    <row r="35" spans="1:15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14">B35/C35*50</f>
        <v>125</v>
      </c>
      <c r="F35" s="8">
        <f>B35/G35*50</f>
        <v>125</v>
      </c>
      <c r="G35" s="4">
        <v>0.1</v>
      </c>
      <c r="H35" s="4">
        <v>0.1</v>
      </c>
      <c r="I35" s="4">
        <v>0.1</v>
      </c>
      <c r="J35" s="4">
        <v>0.11</v>
      </c>
      <c r="K35" s="4">
        <v>0.11</v>
      </c>
      <c r="L35" s="8">
        <f>B35/H35*50</f>
        <v>125</v>
      </c>
      <c r="M35" s="8">
        <f>B35/I35*50</f>
        <v>125</v>
      </c>
      <c r="N35" s="8">
        <f>B35/J35*50</f>
        <v>113.63636363636364</v>
      </c>
      <c r="O35" s="8">
        <f>B35/K35*50</f>
        <v>113.63636363636364</v>
      </c>
    </row>
    <row r="36" spans="1:15">
      <c r="A36" s="6">
        <v>2</v>
      </c>
      <c r="B36" s="3">
        <v>0.5</v>
      </c>
      <c r="C36" s="4">
        <v>0.16</v>
      </c>
      <c r="D36" s="3">
        <f t="shared" ref="D36:D41" si="15">LOG(B36)/LOG(2)+3</f>
        <v>2</v>
      </c>
      <c r="E36" s="8">
        <f t="shared" si="14"/>
        <v>156.25</v>
      </c>
      <c r="F36" s="8">
        <f t="shared" ref="F36:F41" si="16">B36/G36*50</f>
        <v>156.25</v>
      </c>
      <c r="G36" s="4">
        <v>0.16</v>
      </c>
      <c r="H36" s="4">
        <v>0.16</v>
      </c>
      <c r="I36" s="4">
        <v>0.17</v>
      </c>
      <c r="J36" s="4">
        <v>0.16</v>
      </c>
      <c r="K36" s="4">
        <v>0.17</v>
      </c>
      <c r="L36" s="8">
        <f t="shared" ref="L36:L41" si="17">B36/H36*50</f>
        <v>156.25</v>
      </c>
      <c r="M36" s="8">
        <f t="shared" ref="M36:M41" si="18">B36/I36*50</f>
        <v>147.05882352941174</v>
      </c>
      <c r="N36" s="8">
        <f t="shared" ref="N36:N41" si="19">B36/J36*50</f>
        <v>156.25</v>
      </c>
      <c r="O36" s="8">
        <f t="shared" ref="O36:O41" si="20">B36/K36*50</f>
        <v>147.05882352941174</v>
      </c>
    </row>
    <row r="37" spans="1:15">
      <c r="A37" s="6">
        <v>3</v>
      </c>
      <c r="B37" s="3">
        <v>1</v>
      </c>
      <c r="C37" s="4">
        <v>0.27</v>
      </c>
      <c r="D37" s="3">
        <f t="shared" si="15"/>
        <v>3</v>
      </c>
      <c r="E37" s="8">
        <f t="shared" si="14"/>
        <v>185.18518518518516</v>
      </c>
      <c r="F37" s="8">
        <f t="shared" si="16"/>
        <v>185.18518518518516</v>
      </c>
      <c r="G37" s="4">
        <v>0.27</v>
      </c>
      <c r="H37" s="4">
        <v>0.27</v>
      </c>
      <c r="I37" s="4">
        <v>0.28999999999999998</v>
      </c>
      <c r="J37" s="4">
        <v>0.28000000000000003</v>
      </c>
      <c r="K37" s="4">
        <v>0.3</v>
      </c>
      <c r="L37" s="8">
        <f t="shared" si="17"/>
        <v>185.18518518518516</v>
      </c>
      <c r="M37" s="8">
        <f t="shared" si="18"/>
        <v>172.41379310344828</v>
      </c>
      <c r="N37" s="8">
        <f t="shared" si="19"/>
        <v>178.57142857142856</v>
      </c>
      <c r="O37" s="8">
        <f t="shared" si="20"/>
        <v>166.66666666666669</v>
      </c>
    </row>
    <row r="38" spans="1:15">
      <c r="A38" s="6">
        <v>4</v>
      </c>
      <c r="B38" s="3">
        <v>2</v>
      </c>
      <c r="C38" s="4">
        <v>0.49</v>
      </c>
      <c r="D38" s="3">
        <f t="shared" si="15"/>
        <v>4</v>
      </c>
      <c r="E38" s="54">
        <f t="shared" si="14"/>
        <v>204.08163265306123</v>
      </c>
      <c r="F38" s="54">
        <f t="shared" si="16"/>
        <v>188.67924528301884</v>
      </c>
      <c r="G38" s="60">
        <v>0.53</v>
      </c>
      <c r="H38" s="69">
        <v>0.5</v>
      </c>
      <c r="I38" s="4">
        <v>0.54</v>
      </c>
      <c r="J38" s="4">
        <v>0.54</v>
      </c>
      <c r="K38" s="4">
        <v>0.59</v>
      </c>
      <c r="L38" s="54">
        <f>B38/H38*50</f>
        <v>200</v>
      </c>
      <c r="M38" s="8">
        <f t="shared" si="18"/>
        <v>185.18518518518516</v>
      </c>
      <c r="N38" s="8">
        <f t="shared" si="19"/>
        <v>185.18518518518516</v>
      </c>
      <c r="O38" s="8">
        <f t="shared" si="20"/>
        <v>169.49152542372883</v>
      </c>
    </row>
    <row r="39" spans="1:15">
      <c r="A39" s="6">
        <v>5</v>
      </c>
      <c r="B39" s="3">
        <v>4</v>
      </c>
      <c r="C39" s="4">
        <v>0.94</v>
      </c>
      <c r="D39" s="3">
        <f t="shared" si="15"/>
        <v>5</v>
      </c>
      <c r="E39" s="8">
        <f t="shared" si="14"/>
        <v>212.7659574468085</v>
      </c>
      <c r="F39" s="8">
        <f t="shared" si="16"/>
        <v>200</v>
      </c>
      <c r="G39" s="4">
        <v>1</v>
      </c>
      <c r="H39" s="4">
        <v>0.97</v>
      </c>
      <c r="I39" s="4">
        <v>1.03</v>
      </c>
      <c r="J39" s="4">
        <v>1.04</v>
      </c>
      <c r="K39" s="4">
        <v>1.1100000000000001</v>
      </c>
      <c r="L39" s="8">
        <f t="shared" si="17"/>
        <v>206.18556701030931</v>
      </c>
      <c r="M39" s="8">
        <f t="shared" si="18"/>
        <v>194.17475728155341</v>
      </c>
      <c r="N39" s="8">
        <f t="shared" si="19"/>
        <v>192.30769230769229</v>
      </c>
      <c r="O39" s="8">
        <f t="shared" si="20"/>
        <v>180.18018018018017</v>
      </c>
    </row>
    <row r="40" spans="1:15">
      <c r="A40" s="6">
        <v>6</v>
      </c>
      <c r="B40" s="3">
        <v>8</v>
      </c>
      <c r="C40" s="4">
        <v>1.85</v>
      </c>
      <c r="D40" s="3">
        <f t="shared" si="15"/>
        <v>6</v>
      </c>
      <c r="E40" s="8">
        <f t="shared" si="14"/>
        <v>216.2162162162162</v>
      </c>
      <c r="F40" s="8">
        <f t="shared" si="16"/>
        <v>207.25388601036272</v>
      </c>
      <c r="G40" s="4">
        <v>1.93</v>
      </c>
      <c r="H40" s="4">
        <v>1.86</v>
      </c>
      <c r="I40" s="4">
        <v>1.99</v>
      </c>
      <c r="J40" s="4">
        <v>1.99</v>
      </c>
      <c r="K40" s="4">
        <v>2.14</v>
      </c>
      <c r="L40" s="8">
        <f t="shared" si="17"/>
        <v>215.05376344086019</v>
      </c>
      <c r="M40" s="8">
        <f t="shared" si="18"/>
        <v>201.00502512562812</v>
      </c>
      <c r="N40" s="8">
        <f t="shared" si="19"/>
        <v>201.00502512562812</v>
      </c>
      <c r="O40" s="8">
        <f t="shared" si="20"/>
        <v>186.9158878504673</v>
      </c>
    </row>
    <row r="41" spans="1:15">
      <c r="A41" s="6">
        <v>7</v>
      </c>
      <c r="B41" s="3">
        <v>16</v>
      </c>
      <c r="C41" s="4">
        <v>3.64</v>
      </c>
      <c r="D41" s="3">
        <f t="shared" si="15"/>
        <v>7</v>
      </c>
      <c r="E41" s="8">
        <f t="shared" si="14"/>
        <v>219.78021978021977</v>
      </c>
      <c r="F41" s="8">
        <f t="shared" si="16"/>
        <v>212.7659574468085</v>
      </c>
      <c r="G41" s="4">
        <v>3.76</v>
      </c>
      <c r="H41" s="4">
        <v>3.65</v>
      </c>
      <c r="I41" s="4">
        <v>3.89</v>
      </c>
      <c r="J41" s="4">
        <v>3.89</v>
      </c>
      <c r="K41" s="4">
        <v>4.1900000000000004</v>
      </c>
      <c r="L41" s="8">
        <f t="shared" si="17"/>
        <v>219.17808219178082</v>
      </c>
      <c r="M41" s="8">
        <f t="shared" si="18"/>
        <v>205.65552699228792</v>
      </c>
      <c r="N41" s="8">
        <f t="shared" si="19"/>
        <v>205.65552699228792</v>
      </c>
      <c r="O41" s="8">
        <f t="shared" si="20"/>
        <v>190.93078758949881</v>
      </c>
    </row>
    <row r="42" spans="1:15">
      <c r="A42" s="15"/>
      <c r="B42" s="16"/>
      <c r="C42" s="17"/>
      <c r="D42" s="16"/>
      <c r="E42" s="59" t="s">
        <v>136</v>
      </c>
      <c r="F42" s="70" t="s">
        <v>188</v>
      </c>
      <c r="N42" s="55"/>
    </row>
    <row r="43" spans="1:15">
      <c r="E43" s="59" t="s">
        <v>264</v>
      </c>
      <c r="L43" s="59" t="s">
        <v>267</v>
      </c>
      <c r="N43" s="59"/>
    </row>
    <row r="44" spans="1:15">
      <c r="E44" s="59" t="s">
        <v>265</v>
      </c>
      <c r="L44" s="59" t="s">
        <v>263</v>
      </c>
      <c r="N44" s="59"/>
    </row>
    <row r="46" spans="1:15" ht="40.5">
      <c r="C46" s="10" t="s">
        <v>173</v>
      </c>
      <c r="D46" s="5" t="s">
        <v>54</v>
      </c>
      <c r="E46" s="19" t="s">
        <v>243</v>
      </c>
      <c r="F46" s="50" t="s">
        <v>174</v>
      </c>
      <c r="G46" s="7"/>
      <c r="H46" s="26" t="s">
        <v>195</v>
      </c>
      <c r="I46" s="67"/>
    </row>
    <row r="47" spans="1:15">
      <c r="F47" s="7"/>
      <c r="G47" s="7"/>
    </row>
    <row r="48" spans="1:15" ht="40.5">
      <c r="A48" s="1" t="s">
        <v>3</v>
      </c>
      <c r="B48" s="2" t="s">
        <v>4</v>
      </c>
      <c r="C48" s="2" t="s">
        <v>245</v>
      </c>
      <c r="D48" s="2" t="s">
        <v>6</v>
      </c>
      <c r="E48" s="2" t="s">
        <v>244</v>
      </c>
      <c r="F48" s="2" t="s">
        <v>255</v>
      </c>
      <c r="G48" s="2" t="s">
        <v>256</v>
      </c>
      <c r="H48" s="48" t="s">
        <v>247</v>
      </c>
      <c r="I48" s="48" t="s">
        <v>246</v>
      </c>
      <c r="J48" s="48" t="s">
        <v>248</v>
      </c>
      <c r="K48" s="48" t="s">
        <v>249</v>
      </c>
      <c r="L48" s="2" t="s">
        <v>250</v>
      </c>
      <c r="M48" s="2" t="s">
        <v>251</v>
      </c>
      <c r="N48" s="2" t="s">
        <v>252</v>
      </c>
      <c r="O48" s="2" t="s">
        <v>253</v>
      </c>
    </row>
    <row r="49" spans="1:15">
      <c r="A49" s="6">
        <v>1</v>
      </c>
      <c r="B49" s="3">
        <v>0.25</v>
      </c>
      <c r="C49" s="4">
        <v>0.33</v>
      </c>
      <c r="D49" s="3">
        <f>LOG(B49)/LOG(2)+3</f>
        <v>1</v>
      </c>
      <c r="E49" s="8">
        <f t="shared" ref="E49:E55" si="21">B49/C49*50</f>
        <v>37.878787878787875</v>
      </c>
      <c r="F49" s="8">
        <f>B49/G49*50</f>
        <v>9.615384615384615</v>
      </c>
      <c r="G49" s="4">
        <v>1.3</v>
      </c>
      <c r="H49" s="4">
        <v>0.34</v>
      </c>
      <c r="I49" s="4">
        <v>1.4</v>
      </c>
      <c r="J49" s="4">
        <v>0.35</v>
      </c>
      <c r="K49" s="4">
        <v>2.85</v>
      </c>
      <c r="L49" s="8">
        <f>B49/H49*50</f>
        <v>36.764705882352935</v>
      </c>
      <c r="M49" s="8">
        <f>B49/I49*50</f>
        <v>8.9285714285714288</v>
      </c>
      <c r="N49" s="8">
        <f>B49/J49*50</f>
        <v>35.714285714285715</v>
      </c>
      <c r="O49" s="8">
        <f>B49/K49*50</f>
        <v>4.3859649122807012</v>
      </c>
    </row>
    <row r="50" spans="1:15">
      <c r="A50" s="6">
        <v>2</v>
      </c>
      <c r="B50" s="3">
        <v>0.5</v>
      </c>
      <c r="C50" s="4">
        <v>0.52</v>
      </c>
      <c r="D50" s="3">
        <f t="shared" ref="D50:D55" si="22">LOG(B50)/LOG(2)+3</f>
        <v>2</v>
      </c>
      <c r="E50" s="8">
        <f t="shared" si="21"/>
        <v>48.076923076923073</v>
      </c>
      <c r="F50" s="8">
        <f t="shared" ref="F50:F55" si="23">B50/G50*50</f>
        <v>10.288065843621398</v>
      </c>
      <c r="G50" s="4">
        <v>2.4300000000000002</v>
      </c>
      <c r="H50" s="4">
        <v>0.51</v>
      </c>
      <c r="I50" s="4">
        <v>2.66</v>
      </c>
      <c r="J50" s="4">
        <v>0.53</v>
      </c>
      <c r="K50" s="4">
        <v>5.59</v>
      </c>
      <c r="L50" s="8">
        <f t="shared" ref="L50:L55" si="24">B50/H50*50</f>
        <v>49.019607843137251</v>
      </c>
      <c r="M50" s="8">
        <f t="shared" ref="M50:M55" si="25">B50/I50*50</f>
        <v>9.3984962406015029</v>
      </c>
      <c r="N50" s="8">
        <f t="shared" ref="N50:N55" si="26">B50/J50*50</f>
        <v>47.169811320754711</v>
      </c>
      <c r="O50" s="8">
        <f t="shared" ref="O50:O55" si="27">B50/K50*50</f>
        <v>4.4722719141323797</v>
      </c>
    </row>
    <row r="51" spans="1:15">
      <c r="A51" s="6">
        <v>3</v>
      </c>
      <c r="B51" s="3">
        <v>1</v>
      </c>
      <c r="C51" s="4">
        <v>0.87</v>
      </c>
      <c r="D51" s="3">
        <f t="shared" si="22"/>
        <v>3</v>
      </c>
      <c r="E51" s="8">
        <f t="shared" si="21"/>
        <v>57.47126436781609</v>
      </c>
      <c r="F51" s="8">
        <f t="shared" si="23"/>
        <v>10.940919037199125</v>
      </c>
      <c r="G51" s="4">
        <v>4.57</v>
      </c>
      <c r="H51" s="4">
        <v>0.87</v>
      </c>
      <c r="I51" s="4">
        <v>5.18</v>
      </c>
      <c r="J51" s="4">
        <v>0.89</v>
      </c>
      <c r="K51" s="4">
        <v>11</v>
      </c>
      <c r="L51" s="8">
        <f t="shared" si="24"/>
        <v>57.47126436781609</v>
      </c>
      <c r="M51" s="8">
        <f t="shared" si="25"/>
        <v>9.6525096525096519</v>
      </c>
      <c r="N51" s="8">
        <f t="shared" si="26"/>
        <v>56.17977528089888</v>
      </c>
      <c r="O51" s="8">
        <f t="shared" si="27"/>
        <v>4.5454545454545459</v>
      </c>
    </row>
    <row r="52" spans="1:15">
      <c r="A52" s="6">
        <v>4</v>
      </c>
      <c r="B52" s="3">
        <v>2</v>
      </c>
      <c r="C52" s="60">
        <v>1.57</v>
      </c>
      <c r="D52" s="3">
        <f t="shared" si="22"/>
        <v>4</v>
      </c>
      <c r="E52" s="54">
        <f t="shared" si="21"/>
        <v>63.694267515923563</v>
      </c>
      <c r="F52" s="8">
        <f t="shared" si="23"/>
        <v>11.273957158962796</v>
      </c>
      <c r="G52" s="4">
        <v>8.8699999999999992</v>
      </c>
      <c r="H52" s="60">
        <v>1.57</v>
      </c>
      <c r="I52" s="4">
        <v>10.19</v>
      </c>
      <c r="J52" s="4">
        <v>1.6</v>
      </c>
      <c r="K52" s="4">
        <v>21.79</v>
      </c>
      <c r="L52" s="54">
        <f t="shared" si="24"/>
        <v>63.694267515923563</v>
      </c>
      <c r="M52" s="8">
        <f t="shared" si="25"/>
        <v>9.8135426889106974</v>
      </c>
      <c r="N52" s="8">
        <f t="shared" si="26"/>
        <v>62.5</v>
      </c>
      <c r="O52" s="8">
        <f t="shared" si="27"/>
        <v>4.5892611289582375</v>
      </c>
    </row>
    <row r="53" spans="1:15">
      <c r="A53" s="6">
        <v>5</v>
      </c>
      <c r="B53" s="3">
        <v>4</v>
      </c>
      <c r="C53" s="4">
        <v>3.01</v>
      </c>
      <c r="D53" s="3">
        <f t="shared" si="22"/>
        <v>5</v>
      </c>
      <c r="E53" s="8">
        <f t="shared" si="21"/>
        <v>66.44518272425249</v>
      </c>
      <c r="F53" s="8">
        <f t="shared" si="23"/>
        <v>10.582010582010582</v>
      </c>
      <c r="G53" s="4">
        <v>18.899999999999999</v>
      </c>
      <c r="H53" s="4">
        <v>2.97</v>
      </c>
      <c r="I53" s="4">
        <v>20.41</v>
      </c>
      <c r="J53" s="4">
        <v>2.98</v>
      </c>
      <c r="K53" s="4">
        <v>43.48</v>
      </c>
      <c r="L53" s="8">
        <f t="shared" si="24"/>
        <v>67.340067340067336</v>
      </c>
      <c r="M53" s="8">
        <f t="shared" si="25"/>
        <v>9.7991180793728567</v>
      </c>
      <c r="N53" s="8">
        <f t="shared" si="26"/>
        <v>67.114093959731548</v>
      </c>
      <c r="O53" s="8">
        <f t="shared" si="27"/>
        <v>4.5998160073597063</v>
      </c>
    </row>
    <row r="54" spans="1:15">
      <c r="A54" s="6">
        <v>6</v>
      </c>
      <c r="B54" s="3">
        <v>8</v>
      </c>
      <c r="C54" s="4">
        <v>5.81</v>
      </c>
      <c r="D54" s="3">
        <f t="shared" si="22"/>
        <v>6</v>
      </c>
      <c r="E54" s="8">
        <f t="shared" si="21"/>
        <v>68.846815834767654</v>
      </c>
      <c r="F54" s="8">
        <f t="shared" si="23"/>
        <v>11.080332409972298</v>
      </c>
      <c r="G54" s="4">
        <v>36.1</v>
      </c>
      <c r="H54" s="4">
        <v>5.89</v>
      </c>
      <c r="I54" s="4">
        <v>40.32</v>
      </c>
      <c r="J54" s="4">
        <v>5.84</v>
      </c>
      <c r="K54" s="4">
        <v>86.96</v>
      </c>
      <c r="L54" s="8">
        <f t="shared" si="24"/>
        <v>67.911714770797971</v>
      </c>
      <c r="M54" s="8">
        <f t="shared" si="25"/>
        <v>9.9206349206349209</v>
      </c>
      <c r="N54" s="8">
        <f t="shared" si="26"/>
        <v>68.493150684931507</v>
      </c>
      <c r="O54" s="8">
        <f t="shared" si="27"/>
        <v>4.5998160073597063</v>
      </c>
    </row>
    <row r="55" spans="1:15">
      <c r="A55" s="6">
        <v>7</v>
      </c>
      <c r="B55" s="3">
        <v>16</v>
      </c>
      <c r="C55" s="4">
        <v>11.45</v>
      </c>
      <c r="D55" s="3">
        <f t="shared" si="22"/>
        <v>7</v>
      </c>
      <c r="E55" s="8">
        <f t="shared" si="21"/>
        <v>69.86899563318778</v>
      </c>
      <c r="F55" s="8">
        <f t="shared" si="23"/>
        <v>11.040574109853713</v>
      </c>
      <c r="G55" s="4">
        <v>72.459999999999994</v>
      </c>
      <c r="H55" s="4">
        <v>11.48</v>
      </c>
      <c r="I55" s="4">
        <v>81.3</v>
      </c>
      <c r="J55" s="4">
        <v>11.35</v>
      </c>
      <c r="K55" s="4">
        <v>172.41</v>
      </c>
      <c r="L55" s="8">
        <f t="shared" si="24"/>
        <v>69.686411149825773</v>
      </c>
      <c r="M55" s="8">
        <f t="shared" si="25"/>
        <v>9.8400984009840098</v>
      </c>
      <c r="N55" s="8">
        <f t="shared" si="26"/>
        <v>70.484581497797365</v>
      </c>
      <c r="O55" s="8">
        <f t="shared" si="27"/>
        <v>4.6401020822458099</v>
      </c>
    </row>
    <row r="56" spans="1:15">
      <c r="E56" s="55" t="s">
        <v>257</v>
      </c>
      <c r="L56" s="55" t="s">
        <v>189</v>
      </c>
    </row>
    <row r="57" spans="1:15">
      <c r="L57" s="59" t="s">
        <v>272</v>
      </c>
      <c r="N57" s="59" t="s">
        <v>227</v>
      </c>
    </row>
    <row r="58" spans="1:15">
      <c r="L58" s="59" t="s">
        <v>260</v>
      </c>
      <c r="N58" s="59" t="s">
        <v>217</v>
      </c>
    </row>
    <row r="59" spans="1:15" ht="40.5">
      <c r="C59" s="10" t="s">
        <v>175</v>
      </c>
      <c r="D59" s="5" t="s">
        <v>45</v>
      </c>
      <c r="E59" s="19" t="s">
        <v>243</v>
      </c>
      <c r="F59" s="25" t="s">
        <v>177</v>
      </c>
      <c r="G59" s="25"/>
      <c r="H59" s="57" t="s">
        <v>197</v>
      </c>
      <c r="I59" s="67"/>
    </row>
    <row r="60" spans="1:15">
      <c r="F60" s="7"/>
      <c r="G60" s="7"/>
    </row>
    <row r="61" spans="1:15" ht="40.5">
      <c r="A61" s="1" t="s">
        <v>3</v>
      </c>
      <c r="B61" s="2" t="s">
        <v>4</v>
      </c>
      <c r="C61" s="2" t="s">
        <v>245</v>
      </c>
      <c r="D61" s="2" t="s">
        <v>6</v>
      </c>
      <c r="E61" s="2" t="s">
        <v>244</v>
      </c>
      <c r="F61" s="2" t="s">
        <v>255</v>
      </c>
      <c r="G61" s="2" t="s">
        <v>256</v>
      </c>
      <c r="H61" s="48" t="s">
        <v>247</v>
      </c>
      <c r="I61" s="48" t="s">
        <v>262</v>
      </c>
      <c r="J61" s="48" t="s">
        <v>248</v>
      </c>
      <c r="K61" s="48" t="s">
        <v>249</v>
      </c>
      <c r="L61" s="2" t="s">
        <v>250</v>
      </c>
      <c r="M61" s="2" t="s">
        <v>251</v>
      </c>
      <c r="N61" s="2" t="s">
        <v>252</v>
      </c>
      <c r="O61" s="2" t="s">
        <v>253</v>
      </c>
    </row>
    <row r="62" spans="1:15">
      <c r="A62" s="6">
        <v>1</v>
      </c>
      <c r="B62" s="3">
        <v>0.25</v>
      </c>
      <c r="C62" s="4">
        <v>0.11</v>
      </c>
      <c r="D62" s="3">
        <f>LOG(B62)/LOG(2)+3</f>
        <v>1</v>
      </c>
      <c r="E62" s="8">
        <f t="shared" ref="E62:E68" si="28">B62/C62*50</f>
        <v>113.63636363636364</v>
      </c>
      <c r="F62" s="8">
        <f>B62/G62*50</f>
        <v>83.333333333333343</v>
      </c>
      <c r="G62" s="4">
        <v>0.15</v>
      </c>
      <c r="H62" s="4">
        <v>0.1</v>
      </c>
      <c r="I62" s="4">
        <v>0.11</v>
      </c>
      <c r="J62" s="4">
        <v>0.11</v>
      </c>
      <c r="K62" s="4">
        <v>0.12</v>
      </c>
      <c r="L62" s="8">
        <f>B62/H62*50</f>
        <v>125</v>
      </c>
      <c r="M62" s="8">
        <f>B62/I62*50</f>
        <v>113.63636363636364</v>
      </c>
      <c r="N62" s="8">
        <f>B62/J62*50</f>
        <v>113.63636363636364</v>
      </c>
      <c r="O62" s="8">
        <f>B62/K62*50</f>
        <v>104.16666666666667</v>
      </c>
    </row>
    <row r="63" spans="1:15">
      <c r="A63" s="6">
        <v>2</v>
      </c>
      <c r="B63" s="3">
        <v>0.5</v>
      </c>
      <c r="C63" s="4">
        <v>0.18</v>
      </c>
      <c r="D63" s="3">
        <f t="shared" ref="D63:D68" si="29">LOG(B63)/LOG(2)+3</f>
        <v>2</v>
      </c>
      <c r="E63" s="8">
        <f t="shared" si="28"/>
        <v>138.88888888888889</v>
      </c>
      <c r="F63" s="8">
        <f t="shared" ref="F63:F68" si="30">B63/G63*50</f>
        <v>100</v>
      </c>
      <c r="G63" s="4">
        <v>0.25</v>
      </c>
      <c r="H63" s="4">
        <v>0.16</v>
      </c>
      <c r="I63" s="4">
        <v>0.18</v>
      </c>
      <c r="J63" s="4">
        <v>0.17</v>
      </c>
      <c r="K63" s="4">
        <v>0.19</v>
      </c>
      <c r="L63" s="8">
        <f t="shared" ref="L63:L68" si="31">B63/H63*50</f>
        <v>156.25</v>
      </c>
      <c r="M63" s="8">
        <f t="shared" ref="M63:M68" si="32">B63/I63*50</f>
        <v>138.88888888888889</v>
      </c>
      <c r="N63" s="8">
        <f t="shared" ref="N63:N68" si="33">B63/J63*50</f>
        <v>147.05882352941174</v>
      </c>
      <c r="O63" s="8">
        <f t="shared" ref="O63:O68" si="34">B63/K63*50</f>
        <v>131.57894736842107</v>
      </c>
    </row>
    <row r="64" spans="1:15">
      <c r="A64" s="6">
        <v>3</v>
      </c>
      <c r="B64" s="3">
        <v>1</v>
      </c>
      <c r="C64" s="4">
        <v>0.3</v>
      </c>
      <c r="D64" s="3">
        <f t="shared" si="29"/>
        <v>3</v>
      </c>
      <c r="E64" s="8">
        <f t="shared" si="28"/>
        <v>166.66666666666669</v>
      </c>
      <c r="F64" s="8">
        <f t="shared" si="30"/>
        <v>108.69565217391303</v>
      </c>
      <c r="G64" s="4">
        <v>0.46</v>
      </c>
      <c r="H64" s="4">
        <v>0.28000000000000003</v>
      </c>
      <c r="I64" s="4">
        <v>0.32</v>
      </c>
      <c r="J64" s="4">
        <v>0.28999999999999998</v>
      </c>
      <c r="K64" s="4">
        <v>0.34</v>
      </c>
      <c r="L64" s="8">
        <f t="shared" si="31"/>
        <v>178.57142857142856</v>
      </c>
      <c r="M64" s="8">
        <f t="shared" si="32"/>
        <v>156.25</v>
      </c>
      <c r="N64" s="8">
        <f t="shared" si="33"/>
        <v>172.41379310344828</v>
      </c>
      <c r="O64" s="8">
        <f t="shared" si="34"/>
        <v>147.05882352941174</v>
      </c>
    </row>
    <row r="65" spans="1:15">
      <c r="A65" s="6">
        <v>4</v>
      </c>
      <c r="B65" s="3">
        <v>2</v>
      </c>
      <c r="C65" s="4">
        <v>0.57999999999999996</v>
      </c>
      <c r="D65" s="3">
        <f t="shared" si="29"/>
        <v>4</v>
      </c>
      <c r="E65" s="8">
        <f t="shared" si="28"/>
        <v>172.41379310344828</v>
      </c>
      <c r="F65" s="8">
        <f t="shared" si="30"/>
        <v>109.89010989010988</v>
      </c>
      <c r="G65" s="4">
        <v>0.91</v>
      </c>
      <c r="H65" s="71">
        <v>0.52</v>
      </c>
      <c r="I65" s="4">
        <v>0.63</v>
      </c>
      <c r="J65" s="4">
        <v>0.55000000000000004</v>
      </c>
      <c r="K65" s="4">
        <v>0.65</v>
      </c>
      <c r="L65" s="54">
        <f t="shared" si="31"/>
        <v>192.30769230769229</v>
      </c>
      <c r="M65" s="54">
        <f>B65/I65*50</f>
        <v>158.73015873015873</v>
      </c>
      <c r="N65" s="8">
        <f t="shared" si="33"/>
        <v>181.81818181818181</v>
      </c>
      <c r="O65" s="8">
        <f t="shared" si="34"/>
        <v>153.84615384615384</v>
      </c>
    </row>
    <row r="66" spans="1:15">
      <c r="A66" s="6">
        <v>5</v>
      </c>
      <c r="B66" s="3">
        <v>4</v>
      </c>
      <c r="C66" s="4">
        <v>1.1200000000000001</v>
      </c>
      <c r="D66" s="3">
        <f t="shared" si="29"/>
        <v>5</v>
      </c>
      <c r="E66" s="8">
        <f t="shared" si="28"/>
        <v>178.57142857142856</v>
      </c>
      <c r="F66" s="8">
        <f t="shared" si="30"/>
        <v>114.94252873563218</v>
      </c>
      <c r="G66" s="4">
        <v>1.74</v>
      </c>
      <c r="H66" s="4">
        <v>1.01</v>
      </c>
      <c r="I66" s="4">
        <v>1.28</v>
      </c>
      <c r="J66" s="4">
        <v>1.06</v>
      </c>
      <c r="K66" s="4">
        <v>1.26</v>
      </c>
      <c r="L66" s="8">
        <f t="shared" si="31"/>
        <v>198.01980198019803</v>
      </c>
      <c r="M66" s="8">
        <f t="shared" si="32"/>
        <v>156.25</v>
      </c>
      <c r="N66" s="8">
        <f t="shared" si="33"/>
        <v>188.67924528301884</v>
      </c>
      <c r="O66" s="8">
        <f t="shared" si="34"/>
        <v>158.73015873015873</v>
      </c>
    </row>
    <row r="67" spans="1:15">
      <c r="A67" s="6">
        <v>6</v>
      </c>
      <c r="B67" s="3">
        <v>8</v>
      </c>
      <c r="C67" s="4">
        <v>2.16</v>
      </c>
      <c r="D67" s="3">
        <f t="shared" si="29"/>
        <v>6</v>
      </c>
      <c r="E67" s="8">
        <f t="shared" si="28"/>
        <v>185.18518518518516</v>
      </c>
      <c r="F67" s="8">
        <f t="shared" si="30"/>
        <v>118.69436201780414</v>
      </c>
      <c r="G67" s="4">
        <v>3.37</v>
      </c>
      <c r="H67" s="4">
        <v>1.94</v>
      </c>
      <c r="I67" s="4">
        <v>2.5299999999999998</v>
      </c>
      <c r="J67" s="4">
        <v>2.04</v>
      </c>
      <c r="K67" s="4">
        <v>2.44</v>
      </c>
      <c r="L67" s="8">
        <f t="shared" si="31"/>
        <v>206.18556701030931</v>
      </c>
      <c r="M67" s="8">
        <f t="shared" si="32"/>
        <v>158.102766798419</v>
      </c>
      <c r="N67" s="8">
        <f t="shared" si="33"/>
        <v>196.07843137254901</v>
      </c>
      <c r="O67" s="8">
        <f t="shared" si="34"/>
        <v>163.9344262295082</v>
      </c>
    </row>
    <row r="68" spans="1:15">
      <c r="A68" s="6">
        <v>7</v>
      </c>
      <c r="B68" s="3">
        <v>16</v>
      </c>
      <c r="C68" s="4">
        <v>4.2300000000000004</v>
      </c>
      <c r="D68" s="3">
        <f t="shared" si="29"/>
        <v>7</v>
      </c>
      <c r="E68" s="8">
        <f t="shared" si="28"/>
        <v>189.12529550827421</v>
      </c>
      <c r="F68" s="8">
        <f t="shared" si="30"/>
        <v>119.9400299850075</v>
      </c>
      <c r="G68" s="4">
        <v>6.67</v>
      </c>
      <c r="H68" s="4">
        <v>3.8</v>
      </c>
      <c r="I68" s="4">
        <v>5.05</v>
      </c>
      <c r="J68" s="4">
        <v>3.99</v>
      </c>
      <c r="K68" s="4">
        <v>4.82</v>
      </c>
      <c r="L68" s="8">
        <f t="shared" si="31"/>
        <v>210.52631578947367</v>
      </c>
      <c r="M68" s="8">
        <f t="shared" si="32"/>
        <v>158.41584158415841</v>
      </c>
      <c r="N68" s="8">
        <f t="shared" si="33"/>
        <v>200.50125313283206</v>
      </c>
      <c r="O68" s="8">
        <f t="shared" si="34"/>
        <v>165.97510373443981</v>
      </c>
    </row>
    <row r="69" spans="1:15">
      <c r="A69" s="15"/>
      <c r="B69" s="16"/>
      <c r="C69" s="17"/>
      <c r="D69" s="16"/>
      <c r="E69" s="18"/>
      <c r="F69" s="18"/>
      <c r="G69" s="17"/>
    </row>
    <row r="70" spans="1:15">
      <c r="L70" s="59" t="s">
        <v>271</v>
      </c>
    </row>
    <row r="71" spans="1:15">
      <c r="L71" s="59" t="s">
        <v>266</v>
      </c>
    </row>
    <row r="73" spans="1:15" ht="40.5">
      <c r="C73" s="10" t="s">
        <v>176</v>
      </c>
      <c r="D73" s="5" t="s">
        <v>54</v>
      </c>
      <c r="E73" s="19" t="s">
        <v>243</v>
      </c>
      <c r="F73" s="50" t="s">
        <v>177</v>
      </c>
      <c r="G73" s="7"/>
      <c r="H73" s="57" t="s">
        <v>258</v>
      </c>
      <c r="I73" s="67"/>
    </row>
    <row r="74" spans="1:15">
      <c r="F74" s="7"/>
      <c r="G74" s="7"/>
    </row>
    <row r="75" spans="1:15" ht="40.5">
      <c r="A75" s="1" t="s">
        <v>3</v>
      </c>
      <c r="B75" s="2" t="s">
        <v>4</v>
      </c>
      <c r="C75" s="2" t="s">
        <v>245</v>
      </c>
      <c r="D75" s="2" t="s">
        <v>6</v>
      </c>
      <c r="E75" s="2" t="s">
        <v>244</v>
      </c>
      <c r="F75" s="2" t="s">
        <v>255</v>
      </c>
      <c r="G75" s="2" t="s">
        <v>256</v>
      </c>
      <c r="H75" s="48" t="s">
        <v>247</v>
      </c>
      <c r="I75" s="48" t="s">
        <v>246</v>
      </c>
      <c r="J75" s="48" t="s">
        <v>248</v>
      </c>
      <c r="K75" s="48" t="s">
        <v>249</v>
      </c>
      <c r="L75" s="2" t="s">
        <v>250</v>
      </c>
      <c r="M75" s="2" t="s">
        <v>251</v>
      </c>
      <c r="N75" s="2" t="s">
        <v>252</v>
      </c>
      <c r="O75" s="2" t="s">
        <v>253</v>
      </c>
    </row>
    <row r="76" spans="1:15">
      <c r="A76" s="6">
        <v>1</v>
      </c>
      <c r="B76" s="3">
        <v>0.25</v>
      </c>
      <c r="C76" s="4">
        <v>1.47</v>
      </c>
      <c r="D76" s="3">
        <f>LOG(B76)/LOG(2)+3</f>
        <v>1</v>
      </c>
      <c r="E76" s="8">
        <f t="shared" ref="E76:E82" si="35">B76/C76*50</f>
        <v>8.5034013605442169</v>
      </c>
      <c r="F76" s="8">
        <f>B76/G76*50</f>
        <v>13.736263736263735</v>
      </c>
      <c r="G76" s="4">
        <v>0.91</v>
      </c>
      <c r="H76" s="4">
        <v>0.34</v>
      </c>
      <c r="I76" s="4">
        <v>0.88</v>
      </c>
      <c r="J76" s="4">
        <v>0.35</v>
      </c>
      <c r="K76" s="4">
        <v>2.13</v>
      </c>
      <c r="L76" s="8">
        <f>B76/H76*50</f>
        <v>36.764705882352935</v>
      </c>
      <c r="M76" s="8">
        <f>B76/I76*50</f>
        <v>14.204545454545455</v>
      </c>
      <c r="N76" s="8">
        <f>B76/J76*50</f>
        <v>35.714285714285715</v>
      </c>
      <c r="O76" s="8">
        <f>B76/K76*50</f>
        <v>5.868544600938967</v>
      </c>
    </row>
    <row r="77" spans="1:15">
      <c r="A77" s="6">
        <v>2</v>
      </c>
      <c r="B77" s="3">
        <v>0.5</v>
      </c>
      <c r="C77" s="4">
        <v>2.76</v>
      </c>
      <c r="D77" s="3">
        <f t="shared" ref="D77:D82" si="36">LOG(B77)/LOG(2)+3</f>
        <v>2</v>
      </c>
      <c r="E77" s="8">
        <f t="shared" si="35"/>
        <v>9.0579710144927557</v>
      </c>
      <c r="F77" s="8">
        <f t="shared" ref="F77:F82" si="37">B77/G77*50</f>
        <v>15.151515151515152</v>
      </c>
      <c r="G77" s="4">
        <v>1.65</v>
      </c>
      <c r="H77" s="4">
        <v>0.52</v>
      </c>
      <c r="I77" s="4">
        <v>1.58</v>
      </c>
      <c r="J77" s="4">
        <v>0.53</v>
      </c>
      <c r="K77" s="4">
        <v>4.04</v>
      </c>
      <c r="L77" s="8">
        <f t="shared" ref="L77:L82" si="38">B77/H77*50</f>
        <v>48.076923076923073</v>
      </c>
      <c r="M77" s="8">
        <f t="shared" ref="M77:M82" si="39">B77/I77*50</f>
        <v>15.822784810126581</v>
      </c>
      <c r="N77" s="8">
        <f t="shared" ref="N77:N82" si="40">B77/J77*50</f>
        <v>47.169811320754711</v>
      </c>
      <c r="O77" s="8">
        <f t="shared" ref="O77:O82" si="41">B77/K77*50</f>
        <v>6.1881188118811883</v>
      </c>
    </row>
    <row r="78" spans="1:15">
      <c r="A78" s="6">
        <v>3</v>
      </c>
      <c r="B78" s="3">
        <v>1</v>
      </c>
      <c r="C78" s="4">
        <v>5.44</v>
      </c>
      <c r="D78" s="3">
        <f t="shared" si="36"/>
        <v>3</v>
      </c>
      <c r="E78" s="8">
        <f t="shared" si="35"/>
        <v>9.1911764705882337</v>
      </c>
      <c r="F78" s="8">
        <f t="shared" si="37"/>
        <v>15.974440894568689</v>
      </c>
      <c r="G78" s="4">
        <v>3.13</v>
      </c>
      <c r="H78" s="4">
        <v>0.87</v>
      </c>
      <c r="I78" s="4">
        <v>2.99</v>
      </c>
      <c r="J78" s="4">
        <v>0.9</v>
      </c>
      <c r="K78" s="4">
        <v>8.06</v>
      </c>
      <c r="L78" s="8">
        <f t="shared" si="38"/>
        <v>57.47126436781609</v>
      </c>
      <c r="M78" s="8">
        <f t="shared" si="39"/>
        <v>16.722408026755854</v>
      </c>
      <c r="N78" s="8">
        <f t="shared" si="40"/>
        <v>55.555555555555557</v>
      </c>
      <c r="O78" s="8">
        <f t="shared" si="41"/>
        <v>6.2034739454094288</v>
      </c>
    </row>
    <row r="79" spans="1:15">
      <c r="A79" s="6">
        <v>4</v>
      </c>
      <c r="B79" s="3">
        <v>2</v>
      </c>
      <c r="C79" s="4">
        <v>10.31</v>
      </c>
      <c r="D79" s="3">
        <f t="shared" si="36"/>
        <v>4</v>
      </c>
      <c r="E79" s="8">
        <f t="shared" si="35"/>
        <v>9.6993210475266718</v>
      </c>
      <c r="F79" s="8">
        <f t="shared" si="37"/>
        <v>16.420361247947454</v>
      </c>
      <c r="G79" s="4">
        <v>6.09</v>
      </c>
      <c r="H79" s="4">
        <v>1.58</v>
      </c>
      <c r="I79" s="4">
        <v>5.76</v>
      </c>
      <c r="J79" s="4">
        <v>1.61</v>
      </c>
      <c r="K79" s="4">
        <v>15.77</v>
      </c>
      <c r="L79" s="54">
        <f t="shared" si="38"/>
        <v>63.291139240506325</v>
      </c>
      <c r="M79" s="54">
        <f t="shared" si="39"/>
        <v>17.361111111111111</v>
      </c>
      <c r="N79" s="8">
        <f t="shared" si="40"/>
        <v>62.11180124223602</v>
      </c>
      <c r="O79" s="8">
        <f t="shared" si="41"/>
        <v>6.3411540900443892</v>
      </c>
    </row>
    <row r="80" spans="1:15">
      <c r="A80" s="6">
        <v>5</v>
      </c>
      <c r="B80" s="3">
        <v>4</v>
      </c>
      <c r="C80" s="4">
        <v>20</v>
      </c>
      <c r="D80" s="3">
        <f t="shared" si="36"/>
        <v>5</v>
      </c>
      <c r="E80" s="8">
        <f t="shared" si="35"/>
        <v>10</v>
      </c>
      <c r="F80" s="8">
        <f t="shared" si="37"/>
        <v>16.666666666666664</v>
      </c>
      <c r="G80" s="4">
        <v>12</v>
      </c>
      <c r="H80" s="4">
        <v>2.97</v>
      </c>
      <c r="I80" s="4">
        <v>11.4</v>
      </c>
      <c r="J80" s="4">
        <v>3.03</v>
      </c>
      <c r="K80" s="4">
        <v>31.06</v>
      </c>
      <c r="L80" s="8">
        <f t="shared" si="38"/>
        <v>67.340067340067336</v>
      </c>
      <c r="M80" s="8">
        <f t="shared" si="39"/>
        <v>17.543859649122805</v>
      </c>
      <c r="N80" s="8">
        <f t="shared" si="40"/>
        <v>66.006600660065999</v>
      </c>
      <c r="O80" s="8">
        <f t="shared" si="41"/>
        <v>6.4391500321957507</v>
      </c>
    </row>
    <row r="81" spans="1:15">
      <c r="A81" s="6">
        <v>6</v>
      </c>
      <c r="B81" s="3">
        <v>8</v>
      </c>
      <c r="C81" s="4">
        <v>38.17</v>
      </c>
      <c r="D81" s="3">
        <f t="shared" si="36"/>
        <v>6</v>
      </c>
      <c r="E81" s="8">
        <f t="shared" si="35"/>
        <v>10.47943411055803</v>
      </c>
      <c r="F81" s="8">
        <f t="shared" si="37"/>
        <v>16.842105263157894</v>
      </c>
      <c r="G81" s="4">
        <v>23.75</v>
      </c>
      <c r="H81" s="4">
        <v>5.8</v>
      </c>
      <c r="I81" s="4">
        <v>22.47</v>
      </c>
      <c r="J81" s="4">
        <v>5.85</v>
      </c>
      <c r="K81" s="4">
        <v>61.73</v>
      </c>
      <c r="L81" s="8">
        <f t="shared" si="38"/>
        <v>68.965517241379317</v>
      </c>
      <c r="M81" s="8">
        <f t="shared" si="39"/>
        <v>17.801513128615934</v>
      </c>
      <c r="N81" s="8">
        <f t="shared" si="40"/>
        <v>68.376068376068375</v>
      </c>
      <c r="O81" s="8">
        <f t="shared" si="41"/>
        <v>6.4798315243803666</v>
      </c>
    </row>
    <row r="82" spans="1:15">
      <c r="A82" s="6">
        <v>7</v>
      </c>
      <c r="B82" s="3">
        <v>16</v>
      </c>
      <c r="C82" s="4">
        <v>74.069999999999993</v>
      </c>
      <c r="D82" s="3">
        <f t="shared" si="36"/>
        <v>7</v>
      </c>
      <c r="E82" s="8">
        <f t="shared" si="35"/>
        <v>10.800594032671798</v>
      </c>
      <c r="F82" s="8">
        <f t="shared" si="37"/>
        <v>16.881198565098121</v>
      </c>
      <c r="G82" s="4">
        <v>47.39</v>
      </c>
      <c r="H82" s="4">
        <v>11.36</v>
      </c>
      <c r="I82" s="4">
        <v>44.84</v>
      </c>
      <c r="J82" s="4">
        <v>11.45</v>
      </c>
      <c r="K82" s="4">
        <v>123.46</v>
      </c>
      <c r="L82" s="8">
        <f t="shared" si="38"/>
        <v>70.422535211267615</v>
      </c>
      <c r="M82" s="8">
        <f t="shared" si="39"/>
        <v>17.841213202497769</v>
      </c>
      <c r="N82" s="8">
        <f t="shared" si="40"/>
        <v>69.86899563318778</v>
      </c>
      <c r="O82" s="8">
        <f t="shared" si="41"/>
        <v>6.4798315243803666</v>
      </c>
    </row>
    <row r="83" spans="1:15">
      <c r="M83" s="55" t="s">
        <v>188</v>
      </c>
    </row>
    <row r="84" spans="1:15">
      <c r="L84" s="59" t="s">
        <v>273</v>
      </c>
    </row>
    <row r="85" spans="1:15">
      <c r="L85" s="59" t="s">
        <v>217</v>
      </c>
    </row>
    <row r="86" spans="1:15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7"/>
      <c r="N86" s="7"/>
    </row>
    <row r="87" spans="1:15">
      <c r="A87" s="15"/>
      <c r="B87" s="16"/>
      <c r="C87" s="64"/>
      <c r="D87" s="16"/>
      <c r="E87" s="18"/>
      <c r="F87" s="18"/>
      <c r="G87" s="17"/>
      <c r="H87" s="17"/>
      <c r="I87" s="17"/>
      <c r="J87" s="18"/>
      <c r="K87" s="17"/>
      <c r="L87" s="64"/>
      <c r="M87" s="7"/>
      <c r="N87" s="7"/>
    </row>
    <row r="88" spans="1:15">
      <c r="A88" s="15"/>
      <c r="B88" s="16"/>
      <c r="C88" s="17"/>
      <c r="D88" s="16"/>
      <c r="E88" s="18"/>
      <c r="F88" s="18"/>
      <c r="G88" s="17"/>
      <c r="H88" s="17"/>
      <c r="I88" s="17"/>
      <c r="J88" s="18"/>
      <c r="K88" s="17"/>
      <c r="L88" s="17"/>
      <c r="M88" s="7"/>
      <c r="N88" s="7"/>
    </row>
    <row r="89" spans="1:15">
      <c r="A89" s="15"/>
      <c r="B89" s="16"/>
      <c r="C89" s="17"/>
      <c r="D89" s="16"/>
      <c r="E89" s="18"/>
      <c r="F89" s="18"/>
      <c r="G89" s="17"/>
      <c r="H89" s="17"/>
      <c r="I89" s="17"/>
      <c r="J89" s="18"/>
      <c r="K89" s="17"/>
      <c r="L89" s="17"/>
      <c r="M89" s="7"/>
      <c r="N89" s="7"/>
    </row>
    <row r="90" spans="1:15">
      <c r="A90" s="15"/>
      <c r="B90" s="16"/>
      <c r="C90" s="66"/>
      <c r="D90" s="16"/>
      <c r="E90" s="18"/>
      <c r="F90" s="18"/>
      <c r="G90" s="17"/>
      <c r="H90" s="17"/>
      <c r="I90" s="64"/>
      <c r="J90" s="18"/>
      <c r="K90" s="17"/>
      <c r="L90" s="66"/>
      <c r="M90" s="7"/>
      <c r="N90" s="7"/>
    </row>
    <row r="91" spans="1:15">
      <c r="A91" s="15"/>
      <c r="B91" s="16"/>
      <c r="C91" s="17"/>
      <c r="D91" s="16"/>
      <c r="E91" s="18"/>
      <c r="F91" s="18"/>
      <c r="G91" s="17"/>
      <c r="H91" s="17"/>
      <c r="I91" s="17"/>
      <c r="J91" s="18"/>
      <c r="K91" s="17"/>
      <c r="L91" s="17"/>
      <c r="M91" s="7"/>
      <c r="N91" s="7"/>
    </row>
    <row r="92" spans="1:15">
      <c r="A92" s="15"/>
      <c r="B92" s="16"/>
      <c r="C92" s="17"/>
      <c r="D92" s="16"/>
      <c r="E92" s="18"/>
      <c r="F92" s="18"/>
      <c r="G92" s="17"/>
      <c r="H92" s="17"/>
      <c r="I92" s="17"/>
      <c r="J92" s="18"/>
      <c r="K92" s="17"/>
      <c r="L92" s="17"/>
      <c r="M92" s="7"/>
      <c r="N92" s="7"/>
    </row>
    <row r="93" spans="1:15">
      <c r="A93" s="15"/>
      <c r="B93" s="16"/>
      <c r="C93" s="17"/>
      <c r="D93" s="16"/>
      <c r="E93" s="18"/>
      <c r="F93" s="18"/>
      <c r="G93" s="17"/>
      <c r="H93" s="17"/>
      <c r="I93" s="17"/>
      <c r="J93" s="18"/>
      <c r="K93" s="17"/>
      <c r="L93" s="17"/>
      <c r="M93" s="7"/>
      <c r="N93" s="7"/>
    </row>
    <row r="94" spans="1: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1: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1:13">
      <c r="A97" s="7"/>
      <c r="B97" s="7"/>
      <c r="C97" s="25"/>
      <c r="D97" s="11"/>
      <c r="E97" s="63"/>
      <c r="F97" s="25"/>
      <c r="G97" s="7"/>
      <c r="H97" s="7"/>
      <c r="I97" s="7"/>
      <c r="J97" s="7"/>
      <c r="K97" s="7"/>
      <c r="L97" s="7"/>
      <c r="M97" s="7"/>
    </row>
    <row r="98" spans="1:1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1:13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7"/>
    </row>
    <row r="100" spans="1:13">
      <c r="A100" s="15"/>
      <c r="B100" s="16"/>
      <c r="C100" s="17"/>
      <c r="D100" s="16"/>
      <c r="E100" s="18"/>
      <c r="F100" s="18"/>
      <c r="G100" s="17"/>
      <c r="H100" s="17"/>
      <c r="I100" s="17"/>
      <c r="J100" s="18"/>
      <c r="K100" s="17"/>
      <c r="L100" s="17"/>
      <c r="M100" s="7"/>
    </row>
    <row r="101" spans="1:13">
      <c r="A101" s="15"/>
      <c r="B101" s="16"/>
      <c r="C101" s="17"/>
      <c r="D101" s="16"/>
      <c r="E101" s="18"/>
      <c r="F101" s="18"/>
      <c r="G101" s="17"/>
      <c r="H101" s="17"/>
      <c r="I101" s="17"/>
      <c r="J101" s="18"/>
      <c r="K101" s="17"/>
      <c r="L101" s="17"/>
      <c r="M101" s="7"/>
    </row>
    <row r="102" spans="1:13">
      <c r="A102" s="15"/>
      <c r="B102" s="16"/>
      <c r="C102" s="17"/>
      <c r="D102" s="16"/>
      <c r="E102" s="18"/>
      <c r="F102" s="18"/>
      <c r="G102" s="17"/>
      <c r="H102" s="17"/>
      <c r="I102" s="17"/>
      <c r="J102" s="18"/>
      <c r="K102" s="17"/>
      <c r="L102" s="17"/>
      <c r="M102" s="7"/>
    </row>
    <row r="103" spans="1:13">
      <c r="A103" s="15"/>
      <c r="B103" s="16"/>
      <c r="C103" s="17"/>
      <c r="D103" s="16"/>
      <c r="E103" s="18"/>
      <c r="F103" s="18"/>
      <c r="G103" s="17"/>
      <c r="H103" s="17"/>
      <c r="I103" s="17"/>
      <c r="J103" s="18"/>
      <c r="K103" s="17"/>
      <c r="L103" s="17"/>
      <c r="M103" s="7"/>
    </row>
    <row r="104" spans="1:13">
      <c r="A104" s="15"/>
      <c r="B104" s="16"/>
      <c r="C104" s="17"/>
      <c r="D104" s="16"/>
      <c r="E104" s="18"/>
      <c r="F104" s="18"/>
      <c r="G104" s="17"/>
      <c r="H104" s="17"/>
      <c r="I104" s="17"/>
      <c r="J104" s="18"/>
      <c r="K104" s="17"/>
      <c r="L104" s="17"/>
      <c r="M104" s="7"/>
    </row>
    <row r="105" spans="1:13">
      <c r="A105" s="15"/>
      <c r="B105" s="16"/>
      <c r="C105" s="17"/>
      <c r="D105" s="16"/>
      <c r="E105" s="18"/>
      <c r="F105" s="18"/>
      <c r="G105" s="17"/>
      <c r="H105" s="17"/>
      <c r="I105" s="17"/>
      <c r="J105" s="18"/>
      <c r="K105" s="17"/>
      <c r="L105" s="17"/>
      <c r="M105" s="7"/>
    </row>
    <row r="106" spans="1:13">
      <c r="A106" s="15"/>
      <c r="B106" s="16"/>
      <c r="C106" s="17"/>
      <c r="D106" s="16"/>
      <c r="E106" s="18"/>
      <c r="F106" s="18"/>
      <c r="G106" s="17"/>
      <c r="H106" s="17"/>
      <c r="I106" s="17"/>
      <c r="J106" s="18"/>
      <c r="K106" s="17"/>
      <c r="L106" s="17"/>
      <c r="M106" s="7"/>
    </row>
    <row r="107" spans="1:13">
      <c r="C107" t="s">
        <v>100</v>
      </c>
    </row>
    <row r="110" spans="1:13">
      <c r="A110" s="7"/>
      <c r="B110" s="7"/>
      <c r="C110" s="25"/>
      <c r="D110" s="11"/>
      <c r="E110" s="63"/>
      <c r="F110" s="25"/>
      <c r="G110" s="7"/>
      <c r="H110" s="7"/>
      <c r="I110" s="7"/>
      <c r="J110" s="7"/>
    </row>
    <row r="111" spans="1:13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3">
      <c r="A112" s="12"/>
      <c r="B112" s="13"/>
      <c r="C112" s="13"/>
      <c r="D112" s="13"/>
      <c r="E112" s="13"/>
      <c r="F112" s="13"/>
      <c r="G112" s="13"/>
      <c r="H112" s="13"/>
      <c r="I112" s="13"/>
      <c r="J112" s="7"/>
    </row>
    <row r="113" spans="1:10">
      <c r="A113" s="15"/>
      <c r="B113" s="16"/>
      <c r="C113" s="65"/>
      <c r="D113" s="16"/>
      <c r="E113" s="18"/>
      <c r="F113" s="18"/>
      <c r="G113" s="17"/>
      <c r="H113" s="64"/>
      <c r="I113" s="18"/>
      <c r="J113" s="7"/>
    </row>
    <row r="114" spans="1:10">
      <c r="A114" s="15"/>
      <c r="B114" s="16"/>
      <c r="C114" s="17"/>
      <c r="D114" s="16"/>
      <c r="E114" s="18"/>
      <c r="F114" s="18"/>
      <c r="G114" s="17"/>
      <c r="H114" s="17"/>
      <c r="I114" s="18"/>
      <c r="J114" s="7"/>
    </row>
    <row r="115" spans="1:10">
      <c r="A115" s="15"/>
      <c r="B115" s="16"/>
      <c r="C115" s="17"/>
      <c r="D115" s="16"/>
      <c r="E115" s="18"/>
      <c r="F115" s="18"/>
      <c r="G115" s="17"/>
      <c r="H115" s="17"/>
      <c r="I115" s="18"/>
      <c r="J115" s="7"/>
    </row>
    <row r="116" spans="1:10">
      <c r="A116" s="15"/>
      <c r="B116" s="16"/>
      <c r="C116" s="17"/>
      <c r="D116" s="16"/>
      <c r="E116" s="18"/>
      <c r="F116" s="18"/>
      <c r="G116" s="17"/>
      <c r="H116" s="66"/>
      <c r="I116" s="18"/>
      <c r="J116" s="7"/>
    </row>
    <row r="117" spans="1:10">
      <c r="A117" s="15"/>
      <c r="B117" s="16"/>
      <c r="C117" s="17"/>
      <c r="D117" s="16"/>
      <c r="E117" s="18"/>
      <c r="F117" s="18"/>
      <c r="G117" s="17"/>
      <c r="H117" s="17"/>
      <c r="I117" s="18"/>
      <c r="J117" s="7"/>
    </row>
    <row r="118" spans="1:10">
      <c r="A118" s="15"/>
      <c r="B118" s="16"/>
      <c r="C118" s="17"/>
      <c r="D118" s="16"/>
      <c r="E118" s="18"/>
      <c r="F118" s="18"/>
      <c r="G118" s="17"/>
      <c r="H118" s="17"/>
      <c r="I118" s="18"/>
      <c r="J118" s="7"/>
    </row>
    <row r="119" spans="1:10">
      <c r="A119" s="15"/>
      <c r="B119" s="16"/>
      <c r="C119" s="17"/>
      <c r="D119" s="16"/>
      <c r="E119" s="18"/>
      <c r="F119" s="18"/>
      <c r="G119" s="17"/>
      <c r="H119" s="17"/>
      <c r="I119" s="18"/>
      <c r="J119" s="7"/>
    </row>
    <row r="123" spans="1:10">
      <c r="A123" s="7"/>
      <c r="B123" s="7"/>
      <c r="C123" s="25"/>
      <c r="D123" s="11"/>
      <c r="E123" s="63"/>
      <c r="F123" s="25"/>
      <c r="G123" s="7"/>
    </row>
    <row r="124" spans="1:10">
      <c r="A124" s="7"/>
      <c r="B124" s="7"/>
      <c r="C124" s="7"/>
      <c r="D124" s="7"/>
      <c r="E124" s="7"/>
      <c r="F124" s="7"/>
      <c r="G124" s="7"/>
    </row>
    <row r="125" spans="1:10">
      <c r="A125" s="12"/>
      <c r="B125" s="13"/>
      <c r="C125" s="13"/>
      <c r="D125" s="13"/>
      <c r="E125" s="13"/>
      <c r="F125" s="13"/>
      <c r="G125" s="13"/>
    </row>
    <row r="126" spans="1:10">
      <c r="A126" s="15"/>
      <c r="B126" s="16"/>
      <c r="C126" s="17"/>
      <c r="D126" s="16"/>
      <c r="E126" s="18"/>
      <c r="F126" s="18"/>
      <c r="G126" s="17"/>
    </row>
    <row r="127" spans="1:10">
      <c r="A127" s="15"/>
      <c r="B127" s="16"/>
      <c r="C127" s="17"/>
      <c r="D127" s="16"/>
      <c r="E127" s="18"/>
      <c r="F127" s="18"/>
      <c r="G127" s="17"/>
    </row>
    <row r="128" spans="1:10">
      <c r="A128" s="15"/>
      <c r="B128" s="16"/>
      <c r="C128" s="17"/>
      <c r="D128" s="16"/>
      <c r="E128" s="18"/>
      <c r="F128" s="18"/>
      <c r="G128" s="17"/>
    </row>
    <row r="129" spans="1:7">
      <c r="A129" s="15"/>
      <c r="B129" s="16"/>
      <c r="C129" s="17"/>
      <c r="D129" s="16"/>
      <c r="E129" s="18"/>
      <c r="F129" s="18"/>
      <c r="G129" s="17"/>
    </row>
    <row r="130" spans="1:7">
      <c r="A130" s="15"/>
      <c r="B130" s="16"/>
      <c r="C130" s="17"/>
      <c r="D130" s="16"/>
      <c r="E130" s="18"/>
      <c r="F130" s="18"/>
      <c r="G130" s="17"/>
    </row>
    <row r="131" spans="1:7">
      <c r="A131" s="15"/>
      <c r="B131" s="16"/>
      <c r="C131" s="17"/>
      <c r="D131" s="16"/>
      <c r="E131" s="18"/>
      <c r="F131" s="18"/>
      <c r="G131" s="17"/>
    </row>
    <row r="132" spans="1:7">
      <c r="A132" s="15"/>
      <c r="B132" s="16"/>
      <c r="C132" s="17"/>
      <c r="D132" s="16"/>
      <c r="E132" s="18"/>
      <c r="F132" s="18"/>
      <c r="G132" s="17"/>
    </row>
    <row r="133" spans="1:7">
      <c r="A133" s="7"/>
      <c r="B133" s="7"/>
      <c r="C133" s="7"/>
      <c r="D133" s="7"/>
      <c r="E133" s="7"/>
      <c r="F133" s="7"/>
      <c r="G133" s="7"/>
    </row>
  </sheetData>
  <mergeCells count="1">
    <mergeCell ref="A28:H2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topLeftCell="A19" workbookViewId="0">
      <selection activeCell="B31" sqref="B3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102</v>
      </c>
      <c r="D1" s="5" t="s">
        <v>45</v>
      </c>
      <c r="E1" s="19" t="s">
        <v>103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104</v>
      </c>
      <c r="D3" s="2" t="s">
        <v>6</v>
      </c>
      <c r="E3" s="2" t="s">
        <v>105</v>
      </c>
      <c r="F3" s="2" t="s">
        <v>106</v>
      </c>
      <c r="G3" s="2" t="s">
        <v>107</v>
      </c>
      <c r="H3" s="2" t="s">
        <v>108</v>
      </c>
      <c r="I3" s="2" t="s">
        <v>101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109</v>
      </c>
      <c r="N11" t="s">
        <v>67</v>
      </c>
      <c r="O11" t="s">
        <v>72</v>
      </c>
    </row>
    <row r="14" spans="1:15" ht="40.5">
      <c r="C14" s="10" t="s">
        <v>110</v>
      </c>
      <c r="D14" s="5" t="s">
        <v>54</v>
      </c>
      <c r="E14" s="19" t="s">
        <v>103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104</v>
      </c>
      <c r="D16" s="2" t="s">
        <v>6</v>
      </c>
      <c r="E16" s="2" t="s">
        <v>105</v>
      </c>
      <c r="F16" s="2" t="s">
        <v>106</v>
      </c>
      <c r="G16" s="2" t="s">
        <v>107</v>
      </c>
      <c r="H16" s="2" t="s">
        <v>108</v>
      </c>
      <c r="I16" s="2" t="s">
        <v>101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111</v>
      </c>
      <c r="N24" t="s">
        <v>67</v>
      </c>
      <c r="O24" t="s">
        <v>68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46"/>
      <c r="B28" s="47"/>
      <c r="C28" s="47"/>
      <c r="D28" s="47"/>
      <c r="E28" s="47"/>
      <c r="F28" s="47"/>
      <c r="G28" s="47"/>
    </row>
    <row r="29" spans="1:15" ht="194.25" customHeight="1">
      <c r="A29" s="81" t="s">
        <v>112</v>
      </c>
      <c r="B29" s="81"/>
      <c r="C29" s="81"/>
      <c r="D29" s="81"/>
      <c r="E29" s="81"/>
      <c r="F29" s="81"/>
      <c r="G29" s="81"/>
      <c r="H29" s="81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6"/>
  <sheetViews>
    <sheetView workbookViewId="0">
      <selection activeCell="H7" sqref="H7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11.25" customWidth="1"/>
  </cols>
  <sheetData>
    <row r="1" spans="1:14" ht="40.5">
      <c r="C1" s="10" t="s">
        <v>113</v>
      </c>
      <c r="D1" s="5" t="s">
        <v>45</v>
      </c>
      <c r="E1" s="19" t="s">
        <v>114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115</v>
      </c>
      <c r="D3" s="2" t="s">
        <v>6</v>
      </c>
      <c r="E3" s="2" t="s">
        <v>116</v>
      </c>
      <c r="F3" s="2" t="s">
        <v>117</v>
      </c>
      <c r="G3" s="2" t="s">
        <v>118</v>
      </c>
      <c r="H3" s="36" t="s">
        <v>119</v>
      </c>
      <c r="I3" s="36" t="s">
        <v>120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113.63636363636364</v>
      </c>
      <c r="G4" s="4">
        <v>0.11</v>
      </c>
      <c r="H4" s="38">
        <v>4</v>
      </c>
      <c r="I4" s="38">
        <v>8</v>
      </c>
    </row>
    <row r="5" spans="1:14">
      <c r="A5" s="6">
        <v>2</v>
      </c>
      <c r="B5" s="3">
        <v>0.5</v>
      </c>
      <c r="C5" s="4">
        <v>0.15</v>
      </c>
      <c r="D5" s="3">
        <f t="shared" ref="D5:D10" si="1">LOG(B5)/LOG(2)+3</f>
        <v>2</v>
      </c>
      <c r="E5" s="8">
        <f t="shared" si="0"/>
        <v>166.66666666666669</v>
      </c>
      <c r="F5" s="8">
        <f t="shared" ref="F5:F10" si="2">B5/G5*50</f>
        <v>147.05882352941174</v>
      </c>
      <c r="G5" s="4">
        <v>0.17</v>
      </c>
      <c r="H5" s="38">
        <v>8</v>
      </c>
      <c r="I5" s="38">
        <v>16</v>
      </c>
    </row>
    <row r="6" spans="1:14">
      <c r="A6" s="6">
        <v>3</v>
      </c>
      <c r="B6" s="3">
        <v>1</v>
      </c>
      <c r="C6" s="4">
        <v>0.26</v>
      </c>
      <c r="D6" s="3">
        <f t="shared" si="1"/>
        <v>3</v>
      </c>
      <c r="E6" s="8">
        <f t="shared" si="0"/>
        <v>192.30769230769229</v>
      </c>
      <c r="F6" s="8">
        <f t="shared" si="2"/>
        <v>172.41379310344828</v>
      </c>
      <c r="G6" s="4">
        <v>0.28999999999999998</v>
      </c>
      <c r="H6" s="38">
        <v>16</v>
      </c>
      <c r="I6" s="38">
        <v>32</v>
      </c>
    </row>
    <row r="7" spans="1:14">
      <c r="A7" s="6">
        <v>4</v>
      </c>
      <c r="B7" s="3">
        <v>2</v>
      </c>
      <c r="C7" s="4">
        <v>0.51</v>
      </c>
      <c r="D7" s="3">
        <f t="shared" si="1"/>
        <v>4</v>
      </c>
      <c r="E7" s="8">
        <f t="shared" si="0"/>
        <v>196.07843137254901</v>
      </c>
      <c r="F7" s="8">
        <f t="shared" si="2"/>
        <v>172.41379310344828</v>
      </c>
      <c r="G7" s="4">
        <v>0.57999999999999996</v>
      </c>
      <c r="H7" s="38">
        <v>32</v>
      </c>
      <c r="I7" s="38">
        <v>64</v>
      </c>
    </row>
    <row r="8" spans="1:14">
      <c r="A8" s="6">
        <v>5</v>
      </c>
      <c r="B8" s="3">
        <v>4</v>
      </c>
      <c r="C8" s="4">
        <v>0.96</v>
      </c>
      <c r="D8" s="3">
        <f t="shared" si="1"/>
        <v>5</v>
      </c>
      <c r="E8" s="8">
        <f t="shared" si="0"/>
        <v>208.33333333333334</v>
      </c>
      <c r="F8" s="8">
        <f t="shared" si="2"/>
        <v>186.9158878504673</v>
      </c>
      <c r="G8" s="4">
        <v>1.07</v>
      </c>
      <c r="H8" s="38">
        <v>64</v>
      </c>
      <c r="I8" s="38">
        <v>128</v>
      </c>
    </row>
    <row r="9" spans="1:14">
      <c r="A9" s="6">
        <v>6</v>
      </c>
      <c r="B9" s="3">
        <v>8</v>
      </c>
      <c r="C9" s="4">
        <v>1.86</v>
      </c>
      <c r="D9" s="3">
        <f t="shared" si="1"/>
        <v>6</v>
      </c>
      <c r="E9" s="8">
        <f t="shared" si="0"/>
        <v>215.05376344086019</v>
      </c>
      <c r="F9" s="8">
        <f t="shared" si="2"/>
        <v>194.17475728155341</v>
      </c>
      <c r="G9" s="4">
        <v>2.06</v>
      </c>
      <c r="H9" s="38">
        <v>128</v>
      </c>
      <c r="I9" s="38">
        <v>256</v>
      </c>
    </row>
    <row r="10" spans="1:14">
      <c r="A10" s="6">
        <v>7</v>
      </c>
      <c r="B10" s="3">
        <v>16</v>
      </c>
      <c r="C10" s="4">
        <v>3.64</v>
      </c>
      <c r="D10" s="3">
        <f t="shared" si="1"/>
        <v>7</v>
      </c>
      <c r="E10" s="8">
        <f t="shared" si="0"/>
        <v>219.78021978021977</v>
      </c>
      <c r="F10" s="8">
        <f t="shared" si="2"/>
        <v>197.04433497536948</v>
      </c>
      <c r="G10" s="4">
        <v>4.0599999999999996</v>
      </c>
      <c r="H10" s="38">
        <v>256</v>
      </c>
      <c r="I10" s="38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121</v>
      </c>
      <c r="M11" t="s">
        <v>67</v>
      </c>
      <c r="N11" t="s">
        <v>72</v>
      </c>
    </row>
    <row r="15" spans="1:14" ht="40.5">
      <c r="C15" s="10" t="s">
        <v>122</v>
      </c>
      <c r="D15" s="5" t="s">
        <v>54</v>
      </c>
      <c r="E15" s="19" t="s">
        <v>114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115</v>
      </c>
      <c r="D17" s="2" t="s">
        <v>6</v>
      </c>
      <c r="E17" s="2" t="s">
        <v>116</v>
      </c>
      <c r="F17" s="2" t="s">
        <v>117</v>
      </c>
      <c r="G17" s="2" t="s">
        <v>118</v>
      </c>
      <c r="H17" s="36" t="s">
        <v>119</v>
      </c>
      <c r="I17" s="36" t="s">
        <v>120</v>
      </c>
    </row>
    <row r="18" spans="1:14">
      <c r="A18" s="6">
        <v>1</v>
      </c>
      <c r="B18" s="3">
        <v>0.25</v>
      </c>
      <c r="C18" s="39">
        <v>0.45</v>
      </c>
      <c r="D18" s="3">
        <f>LOG(B18)/LOG(2)+3</f>
        <v>1</v>
      </c>
      <c r="E18" s="8">
        <f t="shared" ref="E18:E24" si="3">B18/C18*50</f>
        <v>27.777777777777779</v>
      </c>
      <c r="F18" s="8">
        <f>B18/G18*50</f>
        <v>34.722222222222221</v>
      </c>
      <c r="G18" s="4">
        <v>0.36</v>
      </c>
      <c r="H18" s="38">
        <v>4</v>
      </c>
      <c r="I18" s="38">
        <v>8</v>
      </c>
    </row>
    <row r="19" spans="1:14">
      <c r="A19" s="6">
        <v>2</v>
      </c>
      <c r="B19" s="3">
        <v>0.5</v>
      </c>
      <c r="C19" s="39">
        <v>0.63</v>
      </c>
      <c r="D19" s="3">
        <f t="shared" ref="D19:D24" si="4">LOG(B19)/LOG(2)+3</f>
        <v>2</v>
      </c>
      <c r="E19" s="8">
        <f t="shared" si="3"/>
        <v>39.682539682539684</v>
      </c>
      <c r="F19" s="8">
        <f t="shared" ref="F19:F24" si="5">B19/G19*50</f>
        <v>46.296296296296291</v>
      </c>
      <c r="G19" s="4">
        <v>0.54</v>
      </c>
      <c r="H19" s="38">
        <v>8</v>
      </c>
      <c r="I19" s="38">
        <v>16</v>
      </c>
    </row>
    <row r="20" spans="1:14">
      <c r="A20" s="6">
        <v>3</v>
      </c>
      <c r="B20" s="3">
        <v>1</v>
      </c>
      <c r="C20" s="39">
        <v>1.01</v>
      </c>
      <c r="D20" s="3">
        <f t="shared" si="4"/>
        <v>3</v>
      </c>
      <c r="E20" s="8">
        <f t="shared" si="3"/>
        <v>49.504950495049506</v>
      </c>
      <c r="F20" s="8">
        <f t="shared" si="5"/>
        <v>55.555555555555557</v>
      </c>
      <c r="G20" s="39">
        <v>0.9</v>
      </c>
      <c r="H20" s="38">
        <v>16</v>
      </c>
      <c r="I20" s="38">
        <v>32</v>
      </c>
    </row>
    <row r="21" spans="1:14">
      <c r="A21" s="6">
        <v>4</v>
      </c>
      <c r="B21" s="3">
        <v>2</v>
      </c>
      <c r="C21" s="39">
        <v>1.74</v>
      </c>
      <c r="D21" s="3">
        <f t="shared" si="4"/>
        <v>4</v>
      </c>
      <c r="E21" s="8">
        <f t="shared" si="3"/>
        <v>57.47126436781609</v>
      </c>
      <c r="F21" s="8">
        <f t="shared" si="5"/>
        <v>62.5</v>
      </c>
      <c r="G21" s="39">
        <v>1.6</v>
      </c>
      <c r="H21" s="38">
        <v>32</v>
      </c>
      <c r="I21" s="38">
        <v>64</v>
      </c>
    </row>
    <row r="22" spans="1:14">
      <c r="A22" s="6">
        <v>5</v>
      </c>
      <c r="B22" s="3">
        <v>4</v>
      </c>
      <c r="C22" s="39">
        <v>3.22</v>
      </c>
      <c r="D22" s="3">
        <f t="shared" si="4"/>
        <v>5</v>
      </c>
      <c r="E22" s="8">
        <f t="shared" si="3"/>
        <v>62.11180124223602</v>
      </c>
      <c r="F22" s="8">
        <f t="shared" si="5"/>
        <v>66.225165562913915</v>
      </c>
      <c r="G22" s="4">
        <v>3.02</v>
      </c>
      <c r="H22" s="38">
        <v>64</v>
      </c>
      <c r="I22" s="38">
        <v>128</v>
      </c>
    </row>
    <row r="23" spans="1:14">
      <c r="A23" s="6">
        <v>6</v>
      </c>
      <c r="B23" s="3">
        <v>8</v>
      </c>
      <c r="C23" s="39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67.114093959731548</v>
      </c>
      <c r="G23" s="4">
        <v>5.96</v>
      </c>
      <c r="H23" s="38">
        <v>128</v>
      </c>
      <c r="I23" s="38">
        <v>256</v>
      </c>
    </row>
    <row r="24" spans="1:14">
      <c r="A24" s="6">
        <v>7</v>
      </c>
      <c r="B24" s="3">
        <v>16</v>
      </c>
      <c r="C24" s="40">
        <v>11.9</v>
      </c>
      <c r="D24" s="3">
        <f t="shared" si="4"/>
        <v>7</v>
      </c>
      <c r="E24" s="8">
        <f t="shared" si="3"/>
        <v>67.22689075630251</v>
      </c>
      <c r="F24" s="8">
        <f t="shared" si="5"/>
        <v>69.565217391304344</v>
      </c>
      <c r="G24" s="4">
        <v>11.5</v>
      </c>
      <c r="H24" s="38">
        <v>256</v>
      </c>
      <c r="I24" s="38">
        <v>512</v>
      </c>
    </row>
    <row r="25" spans="1:14">
      <c r="L25" t="s">
        <v>123</v>
      </c>
      <c r="M25" t="s">
        <v>67</v>
      </c>
      <c r="N25" t="s">
        <v>68</v>
      </c>
    </row>
    <row r="28" spans="1:14" ht="96.75" customHeight="1">
      <c r="A28" s="78" t="s">
        <v>124</v>
      </c>
      <c r="B28" s="79"/>
      <c r="C28" s="79"/>
      <c r="D28" s="79"/>
      <c r="E28" s="79"/>
      <c r="F28" s="79"/>
      <c r="G28" s="79"/>
      <c r="H28" s="79"/>
    </row>
    <row r="32" spans="1:14" ht="40.5">
      <c r="C32" s="10" t="s">
        <v>125</v>
      </c>
      <c r="D32" s="5" t="s">
        <v>45</v>
      </c>
      <c r="E32" s="19" t="s">
        <v>126</v>
      </c>
      <c r="F32" s="25"/>
      <c r="G32" s="7"/>
    </row>
    <row r="33" spans="1:14">
      <c r="F33" s="7"/>
      <c r="G33" s="7"/>
    </row>
    <row r="34" spans="1:14" ht="27">
      <c r="A34" s="1" t="s">
        <v>3</v>
      </c>
      <c r="B34" s="2" t="s">
        <v>4</v>
      </c>
      <c r="C34" s="2" t="s">
        <v>127</v>
      </c>
      <c r="D34" s="2" t="s">
        <v>6</v>
      </c>
      <c r="E34" s="2" t="s">
        <v>128</v>
      </c>
      <c r="F34" s="2" t="s">
        <v>129</v>
      </c>
      <c r="G34" s="2" t="s">
        <v>130</v>
      </c>
      <c r="H34" s="2" t="s">
        <v>117</v>
      </c>
      <c r="I34" s="2" t="s">
        <v>118</v>
      </c>
    </row>
    <row r="35" spans="1:14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104.16666666666667</v>
      </c>
      <c r="G35" s="4">
        <v>0.12</v>
      </c>
      <c r="H35" s="8">
        <f>B35/I35*50</f>
        <v>113.63636363636364</v>
      </c>
      <c r="I35" s="4">
        <v>0.11</v>
      </c>
    </row>
    <row r="36" spans="1:14">
      <c r="A36" s="6">
        <v>2</v>
      </c>
      <c r="B36" s="3">
        <v>0.5</v>
      </c>
      <c r="C36" s="4">
        <v>0.15</v>
      </c>
      <c r="D36" s="3">
        <f t="shared" ref="D36:D41" si="7">LOG(B36)/LOG(2)+3</f>
        <v>2</v>
      </c>
      <c r="E36" s="8">
        <f t="shared" si="6"/>
        <v>166.66666666666669</v>
      </c>
      <c r="F36" s="8">
        <f t="shared" ref="F36:F41" si="8">B36/G36*50</f>
        <v>125</v>
      </c>
      <c r="G36" s="4">
        <v>0.2</v>
      </c>
      <c r="H36" s="8">
        <f t="shared" ref="H36:H41" si="9">B36/I36*50</f>
        <v>147.05882352941174</v>
      </c>
      <c r="I36" s="4">
        <v>0.17</v>
      </c>
    </row>
    <row r="37" spans="1:14">
      <c r="A37" s="6">
        <v>3</v>
      </c>
      <c r="B37" s="3">
        <v>1</v>
      </c>
      <c r="C37" s="4">
        <v>0.26</v>
      </c>
      <c r="D37" s="3">
        <f t="shared" si="7"/>
        <v>3</v>
      </c>
      <c r="E37" s="8">
        <f t="shared" si="6"/>
        <v>192.30769230769229</v>
      </c>
      <c r="F37" s="8">
        <f t="shared" si="8"/>
        <v>138.88888888888889</v>
      </c>
      <c r="G37" s="4">
        <v>0.36</v>
      </c>
      <c r="H37" s="8">
        <f t="shared" si="9"/>
        <v>172.41379310344828</v>
      </c>
      <c r="I37" s="4">
        <v>0.28999999999999998</v>
      </c>
    </row>
    <row r="38" spans="1:14">
      <c r="A38" s="6">
        <v>4</v>
      </c>
      <c r="B38" s="3">
        <v>2</v>
      </c>
      <c r="C38" s="4">
        <v>0.51</v>
      </c>
      <c r="D38" s="3">
        <f t="shared" si="7"/>
        <v>4</v>
      </c>
      <c r="E38" s="8">
        <f t="shared" si="6"/>
        <v>196.07843137254901</v>
      </c>
      <c r="F38" s="8">
        <f t="shared" si="8"/>
        <v>142.85714285714286</v>
      </c>
      <c r="G38" s="4">
        <v>0.7</v>
      </c>
      <c r="H38" s="8">
        <f t="shared" si="9"/>
        <v>172.41379310344828</v>
      </c>
      <c r="I38" s="4">
        <v>0.57999999999999996</v>
      </c>
    </row>
    <row r="39" spans="1:14">
      <c r="A39" s="6">
        <v>5</v>
      </c>
      <c r="B39" s="3">
        <v>4</v>
      </c>
      <c r="C39" s="4">
        <v>0.96</v>
      </c>
      <c r="D39" s="3">
        <f t="shared" si="7"/>
        <v>5</v>
      </c>
      <c r="E39" s="8">
        <f t="shared" si="6"/>
        <v>208.33333333333334</v>
      </c>
      <c r="F39" s="8">
        <f t="shared" si="8"/>
        <v>150.37593984962405</v>
      </c>
      <c r="G39" s="4">
        <v>1.33</v>
      </c>
      <c r="H39" s="8">
        <f t="shared" si="9"/>
        <v>186.9158878504673</v>
      </c>
      <c r="I39" s="4">
        <v>1.07</v>
      </c>
    </row>
    <row r="40" spans="1:14">
      <c r="A40" s="6">
        <v>6</v>
      </c>
      <c r="B40" s="3">
        <v>8</v>
      </c>
      <c r="C40" s="4">
        <v>1.86</v>
      </c>
      <c r="D40" s="3">
        <f t="shared" si="7"/>
        <v>6</v>
      </c>
      <c r="E40" s="8">
        <f t="shared" si="6"/>
        <v>215.05376344086019</v>
      </c>
      <c r="F40" s="8">
        <f t="shared" si="8"/>
        <v>155.64202334630352</v>
      </c>
      <c r="G40" s="4">
        <v>2.57</v>
      </c>
      <c r="H40" s="8">
        <f t="shared" si="9"/>
        <v>194.17475728155341</v>
      </c>
      <c r="I40" s="4">
        <v>2.06</v>
      </c>
    </row>
    <row r="41" spans="1:14">
      <c r="A41" s="6">
        <v>7</v>
      </c>
      <c r="B41" s="3">
        <v>16</v>
      </c>
      <c r="C41" s="4">
        <v>3.64</v>
      </c>
      <c r="D41" s="3">
        <f t="shared" si="7"/>
        <v>7</v>
      </c>
      <c r="E41" s="8">
        <f t="shared" si="6"/>
        <v>219.78021978021977</v>
      </c>
      <c r="F41" s="8">
        <f t="shared" si="8"/>
        <v>158.41584158415841</v>
      </c>
      <c r="G41" s="4">
        <v>5.05</v>
      </c>
      <c r="H41" s="8">
        <f t="shared" si="9"/>
        <v>197.04433497536948</v>
      </c>
      <c r="I41" s="4">
        <v>4.0599999999999996</v>
      </c>
    </row>
    <row r="42" spans="1:14">
      <c r="A42" s="15"/>
      <c r="B42" s="16"/>
      <c r="C42" s="17"/>
      <c r="D42" s="16"/>
      <c r="E42" s="18"/>
      <c r="F42" s="18"/>
      <c r="G42" s="17"/>
      <c r="L42" t="s">
        <v>131</v>
      </c>
      <c r="M42" t="s">
        <v>67</v>
      </c>
      <c r="N42" t="s">
        <v>72</v>
      </c>
    </row>
    <row r="46" spans="1:14" ht="40.5">
      <c r="C46" s="10" t="s">
        <v>122</v>
      </c>
      <c r="D46" s="5" t="s">
        <v>54</v>
      </c>
      <c r="E46" s="19" t="s">
        <v>126</v>
      </c>
      <c r="F46" s="25"/>
      <c r="G46" s="7"/>
    </row>
    <row r="47" spans="1:14">
      <c r="F47" s="7"/>
      <c r="G47" s="7"/>
    </row>
    <row r="48" spans="1:14" ht="27">
      <c r="A48" s="1" t="s">
        <v>3</v>
      </c>
      <c r="B48" s="2" t="s">
        <v>4</v>
      </c>
      <c r="C48" s="2" t="s">
        <v>127</v>
      </c>
      <c r="D48" s="2" t="s">
        <v>6</v>
      </c>
      <c r="E48" s="2" t="s">
        <v>128</v>
      </c>
      <c r="F48" s="2" t="s">
        <v>129</v>
      </c>
      <c r="G48" s="2" t="s">
        <v>130</v>
      </c>
      <c r="H48" s="2" t="s">
        <v>132</v>
      </c>
      <c r="I48" s="2" t="s">
        <v>133</v>
      </c>
    </row>
    <row r="49" spans="1:14">
      <c r="A49" s="6">
        <v>1</v>
      </c>
      <c r="B49" s="3">
        <v>0.25</v>
      </c>
      <c r="C49" s="39">
        <v>0.45</v>
      </c>
      <c r="D49" s="3">
        <f>LOG(B49)/LOG(2)+3</f>
        <v>1</v>
      </c>
      <c r="E49" s="8">
        <f t="shared" ref="E49:E55" si="10">B49/C49*50</f>
        <v>27.777777777777779</v>
      </c>
      <c r="F49" s="8">
        <f>B49/G49*50</f>
        <v>34.722222222222221</v>
      </c>
      <c r="G49" s="4">
        <v>0.36</v>
      </c>
      <c r="H49" s="8">
        <f>B49/I49*50</f>
        <v>34.722222222222221</v>
      </c>
      <c r="I49" s="4">
        <v>0.36</v>
      </c>
    </row>
    <row r="50" spans="1:14">
      <c r="A50" s="6">
        <v>2</v>
      </c>
      <c r="B50" s="3">
        <v>0.5</v>
      </c>
      <c r="C50" s="39">
        <v>0.63</v>
      </c>
      <c r="D50" s="3">
        <f t="shared" ref="D50:D55" si="11">LOG(B50)/LOG(2)+3</f>
        <v>2</v>
      </c>
      <c r="E50" s="8">
        <f t="shared" si="10"/>
        <v>39.682539682539684</v>
      </c>
      <c r="F50" s="8">
        <f t="shared" ref="F50:F55" si="12">B50/G50*50</f>
        <v>45.454545454545453</v>
      </c>
      <c r="G50" s="4">
        <v>0.55000000000000004</v>
      </c>
      <c r="H50" s="8">
        <f t="shared" ref="H50:H55" si="13">B50/I50*50</f>
        <v>46.296296296296291</v>
      </c>
      <c r="I50" s="4">
        <v>0.54</v>
      </c>
    </row>
    <row r="51" spans="1:14">
      <c r="A51" s="6">
        <v>3</v>
      </c>
      <c r="B51" s="3">
        <v>1</v>
      </c>
      <c r="C51" s="39">
        <v>1.01</v>
      </c>
      <c r="D51" s="3">
        <f t="shared" si="11"/>
        <v>3</v>
      </c>
      <c r="E51" s="8">
        <f t="shared" si="10"/>
        <v>49.504950495049506</v>
      </c>
      <c r="F51" s="8">
        <f t="shared" si="12"/>
        <v>53.191489361702125</v>
      </c>
      <c r="G51" s="4">
        <v>0.94</v>
      </c>
      <c r="H51" s="8">
        <f t="shared" si="13"/>
        <v>55.555555555555557</v>
      </c>
      <c r="I51" s="39">
        <v>0.9</v>
      </c>
    </row>
    <row r="52" spans="1:14">
      <c r="A52" s="6">
        <v>4</v>
      </c>
      <c r="B52" s="3">
        <v>2</v>
      </c>
      <c r="C52" s="39">
        <v>1.74</v>
      </c>
      <c r="D52" s="3">
        <f t="shared" si="11"/>
        <v>4</v>
      </c>
      <c r="E52" s="8">
        <f t="shared" si="10"/>
        <v>57.47126436781609</v>
      </c>
      <c r="F52" s="8">
        <f t="shared" si="12"/>
        <v>58.479532163742689</v>
      </c>
      <c r="G52" s="4">
        <v>1.71</v>
      </c>
      <c r="H52" s="8">
        <f t="shared" si="13"/>
        <v>62.5</v>
      </c>
      <c r="I52" s="39">
        <v>1.6</v>
      </c>
    </row>
    <row r="53" spans="1:14">
      <c r="A53" s="6">
        <v>5</v>
      </c>
      <c r="B53" s="3">
        <v>4</v>
      </c>
      <c r="C53" s="39">
        <v>3.22</v>
      </c>
      <c r="D53" s="3">
        <f t="shared" si="11"/>
        <v>5</v>
      </c>
      <c r="E53" s="8">
        <f t="shared" si="10"/>
        <v>62.11180124223602</v>
      </c>
      <c r="F53" s="8">
        <f t="shared" si="12"/>
        <v>59.523809523809526</v>
      </c>
      <c r="G53" s="4">
        <v>3.36</v>
      </c>
      <c r="H53" s="8">
        <f t="shared" si="13"/>
        <v>66.225165562913915</v>
      </c>
      <c r="I53" s="4">
        <v>3.02</v>
      </c>
    </row>
    <row r="54" spans="1:14">
      <c r="A54" s="6">
        <v>6</v>
      </c>
      <c r="B54" s="3">
        <v>8</v>
      </c>
      <c r="C54" s="39">
        <v>6.1</v>
      </c>
      <c r="D54" s="3">
        <f t="shared" si="11"/>
        <v>6</v>
      </c>
      <c r="E54" s="8">
        <f t="shared" si="10"/>
        <v>65.573770491803288</v>
      </c>
      <c r="F54" s="8">
        <f t="shared" si="12"/>
        <v>62.99212598425197</v>
      </c>
      <c r="G54" s="4">
        <v>6.35</v>
      </c>
      <c r="H54" s="8">
        <f t="shared" si="13"/>
        <v>67.114093959731548</v>
      </c>
      <c r="I54" s="4">
        <v>5.96</v>
      </c>
    </row>
    <row r="55" spans="1:14">
      <c r="A55" s="6">
        <v>7</v>
      </c>
      <c r="B55" s="3">
        <v>16</v>
      </c>
      <c r="C55" s="40">
        <v>11.9</v>
      </c>
      <c r="D55" s="3">
        <f t="shared" si="11"/>
        <v>7</v>
      </c>
      <c r="E55" s="8">
        <f t="shared" si="10"/>
        <v>67.22689075630251</v>
      </c>
      <c r="F55" s="8">
        <f t="shared" si="12"/>
        <v>63.492063492063487</v>
      </c>
      <c r="G55" s="4">
        <v>12.6</v>
      </c>
      <c r="H55" s="8">
        <f t="shared" si="13"/>
        <v>69.565217391304344</v>
      </c>
      <c r="I55" s="4">
        <v>11.5</v>
      </c>
    </row>
    <row r="56" spans="1:14">
      <c r="A56" s="7"/>
      <c r="B56" s="7"/>
      <c r="C56" s="7"/>
      <c r="D56" s="7"/>
      <c r="E56" s="7"/>
      <c r="F56" s="7"/>
      <c r="G56" s="7"/>
      <c r="L56" t="s">
        <v>134</v>
      </c>
      <c r="M56" t="s">
        <v>67</v>
      </c>
      <c r="N56" t="s">
        <v>68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9.问题规模与时间效率的关系-节约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2012-11-06T03:59:42Z</dcterms:modified>
</cp:coreProperties>
</file>