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7500" windowHeight="5220" firstSheet="5" activeTab="6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节约" sheetId="12" r:id="rId9"/>
    <sheet name="10.VisualProfiler&amp;OccupancyCalc" sheetId="9" r:id="rId10"/>
  </sheets>
  <calcPr calcId="125725"/>
</workbook>
</file>

<file path=xl/calcChain.xml><?xml version="1.0" encoding="utf-8"?>
<calcChain xmlns="http://schemas.openxmlformats.org/spreadsheetml/2006/main">
  <c r="H50" i="12"/>
  <c r="H51"/>
  <c r="H52"/>
  <c r="H53"/>
  <c r="H54"/>
  <c r="H55"/>
  <c r="H49"/>
  <c r="H36"/>
  <c r="H37"/>
  <c r="H38"/>
  <c r="H39"/>
  <c r="H40"/>
  <c r="H41"/>
  <c r="H35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I114" i="6"/>
  <c r="I115"/>
  <c r="I116"/>
  <c r="I117"/>
  <c r="I118"/>
  <c r="I119"/>
  <c r="I113"/>
  <c r="J106"/>
  <c r="J105"/>
  <c r="J104"/>
  <c r="J103"/>
  <c r="J102"/>
  <c r="J101"/>
  <c r="J100"/>
  <c r="J88"/>
  <c r="J89"/>
  <c r="J90"/>
  <c r="J91"/>
  <c r="J92"/>
  <c r="J93"/>
  <c r="J87"/>
  <c r="F132"/>
  <c r="E132"/>
  <c r="D132"/>
  <c r="F131"/>
  <c r="E131"/>
  <c r="D131"/>
  <c r="F130"/>
  <c r="E130"/>
  <c r="D130"/>
  <c r="F129"/>
  <c r="E129"/>
  <c r="D129"/>
  <c r="F128"/>
  <c r="E128"/>
  <c r="D128"/>
  <c r="F127"/>
  <c r="E127"/>
  <c r="D127"/>
  <c r="F126"/>
  <c r="E126"/>
  <c r="D126"/>
  <c r="F119"/>
  <c r="E119"/>
  <c r="D119"/>
  <c r="F118"/>
  <c r="E118"/>
  <c r="D118"/>
  <c r="F117"/>
  <c r="E117"/>
  <c r="D117"/>
  <c r="F116"/>
  <c r="E116"/>
  <c r="D116"/>
  <c r="F115"/>
  <c r="E115"/>
  <c r="D115"/>
  <c r="F114"/>
  <c r="E114"/>
  <c r="D114"/>
  <c r="F113"/>
  <c r="E113"/>
  <c r="D113"/>
  <c r="F106"/>
  <c r="E106"/>
  <c r="D106"/>
  <c r="F105"/>
  <c r="E105"/>
  <c r="D105"/>
  <c r="F104"/>
  <c r="E104"/>
  <c r="D104"/>
  <c r="F103"/>
  <c r="E103"/>
  <c r="D103"/>
  <c r="F102"/>
  <c r="E102"/>
  <c r="D102"/>
  <c r="F101"/>
  <c r="E101"/>
  <c r="D101"/>
  <c r="F100"/>
  <c r="E100"/>
  <c r="D100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0" l="1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 i="1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E27" i="9"/>
  <c r="J27"/>
  <c r="K27"/>
  <c r="G27"/>
  <c r="H27" s="1"/>
  <c r="C27"/>
  <c r="J26"/>
  <c r="G26"/>
  <c r="E26"/>
  <c r="K26" s="1"/>
  <c r="C26"/>
  <c r="J25"/>
  <c r="G25"/>
  <c r="E25"/>
  <c r="C25"/>
  <c r="J24"/>
  <c r="G24"/>
  <c r="E24"/>
  <c r="H24" s="1"/>
  <c r="K24"/>
  <c r="C24"/>
  <c r="J23"/>
  <c r="K23" s="1"/>
  <c r="G23"/>
  <c r="E23"/>
  <c r="C23"/>
  <c r="J22"/>
  <c r="E22"/>
  <c r="G22"/>
  <c r="C22"/>
  <c r="J21"/>
  <c r="K21" s="1"/>
  <c r="G21"/>
  <c r="E21"/>
  <c r="C21"/>
  <c r="E5"/>
  <c r="J5"/>
  <c r="K5"/>
  <c r="E6"/>
  <c r="K6" s="1"/>
  <c r="J6"/>
  <c r="E7"/>
  <c r="J7"/>
  <c r="E8"/>
  <c r="K8" s="1"/>
  <c r="J8"/>
  <c r="E9"/>
  <c r="J9"/>
  <c r="E10"/>
  <c r="K10" s="1"/>
  <c r="J10"/>
  <c r="E4"/>
  <c r="K4" s="1"/>
  <c r="J4"/>
  <c r="G5"/>
  <c r="G6"/>
  <c r="G7"/>
  <c r="H7"/>
  <c r="G8"/>
  <c r="H8" s="1"/>
  <c r="G9"/>
  <c r="H9" s="1"/>
  <c r="G10"/>
  <c r="G4"/>
  <c r="C5"/>
  <c r="C6"/>
  <c r="C7"/>
  <c r="C8"/>
  <c r="C9"/>
  <c r="C10"/>
  <c r="C4"/>
  <c r="H23"/>
  <c r="H21"/>
  <c r="H26"/>
  <c r="H10" i="8"/>
  <c r="H9"/>
  <c r="H8"/>
  <c r="H7"/>
  <c r="H6"/>
  <c r="H5"/>
  <c r="H4"/>
  <c r="H18"/>
  <c r="H19"/>
  <c r="H20"/>
  <c r="H21"/>
  <c r="H22"/>
  <c r="H23"/>
  <c r="H17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7" i="9" l="1"/>
  <c r="H6"/>
  <c r="H5"/>
  <c r="K25"/>
  <c r="H25"/>
  <c r="H4"/>
  <c r="K9"/>
  <c r="K22"/>
  <c r="H10"/>
  <c r="H22"/>
</calcChain>
</file>

<file path=xl/sharedStrings.xml><?xml version="1.0" encoding="utf-8"?>
<sst xmlns="http://schemas.openxmlformats.org/spreadsheetml/2006/main" count="507" uniqueCount="218">
  <si>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</si>
  <si>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</si>
  <si>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</si>
  <si>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</si>
  <si>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</si>
  <si>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</si>
  <si>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</si>
  <si>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</si>
  <si>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</si>
  <si>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</si>
  <si>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</si>
  <si>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</si>
  <si>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</si>
  <si>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</si>
  <si>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</si>
  <si>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</si>
  <si>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</si>
  <si>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</si>
  <si>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</si>
  <si>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</si>
  <si>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</si>
  <si>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</si>
  <si>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</si>
  <si>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</si>
  <si>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</si>
  <si>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</si>
  <si>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</si>
  <si>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</si>
  <si>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</si>
  <si>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</si>
  <si>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</si>
  <si>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</si>
  <si>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</si>
  <si>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</si>
  <si>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</si>
  <si>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</si>
  <si>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</si>
  <si>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</si>
  <si>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</si>
  <si>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</si>
  <si>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</si>
  <si>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</si>
  <si>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</si>
  <si>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</si>
  <si>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</si>
  <si>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</si>
  <si>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</si>
  <si>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</si>
  <si>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</si>
  <si>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</si>
  <si>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</si>
  <si>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</si>
  <si>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</si>
  <si>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>表5.1</t>
    <phoneticPr fontId="7" type="noConversion"/>
  </si>
  <si>
    <t>拆分
VS
不拆分</t>
    <phoneticPr fontId="7" type="noConversion"/>
  </si>
  <si>
    <t>warp读取
同一个值</t>
    <phoneticPr fontId="7" type="noConversion"/>
  </si>
  <si>
    <t>时间(ms)
拆分</t>
    <phoneticPr fontId="7" type="noConversion"/>
  </si>
  <si>
    <t>拆分</t>
    <phoneticPr fontId="7" type="noConversion"/>
  </si>
  <si>
    <t>非拆分</t>
    <phoneticPr fontId="7" type="noConversion"/>
  </si>
  <si>
    <t>时间(ms)
VS 非拆分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</si>
  <si>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</si>
  <si>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</si>
  <si>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</si>
  <si>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</si>
  <si>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</si>
  <si>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x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</si>
  <si>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</si>
  <si>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</si>
  <si>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</si>
  <si>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排序
VS
非排序</t>
    <phoneticPr fontId="7" type="noConversion"/>
  </si>
  <si>
    <t>时间(ms)
排序</t>
    <phoneticPr fontId="7" type="noConversion"/>
  </si>
  <si>
    <t>排序</t>
    <phoneticPr fontId="7" type="noConversion"/>
  </si>
  <si>
    <t>非排序</t>
    <phoneticPr fontId="7" type="noConversion"/>
  </si>
  <si>
    <t>时间(ms)
VS 非排序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</si>
  <si>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</si>
  <si>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</si>
  <si>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</si>
  <si>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</si>
  <si>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交替
VS
非交替</t>
    <phoneticPr fontId="7" type="noConversion"/>
  </si>
  <si>
    <t>warp读取
相邻值</t>
    <phoneticPr fontId="7" type="noConversion"/>
  </si>
  <si>
    <t>时间(ms)
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</si>
  <si>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</si>
  <si>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</si>
  <si>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</si>
  <si>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</si>
  <si>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</si>
  <si>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</si>
  <si>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</si>
  <si>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表6.1</t>
  </si>
  <si>
    <t>常量
VS
非常量</t>
    <phoneticPr fontId="7" type="noConversion"/>
  </si>
  <si>
    <t>时间(ms)
常量</t>
    <phoneticPr fontId="7" type="noConversion"/>
  </si>
  <si>
    <t>常量</t>
    <phoneticPr fontId="7" type="noConversion"/>
  </si>
  <si>
    <t>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</si>
  <si>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</si>
  <si>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</si>
  <si>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</si>
  <si>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</si>
  <si>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</si>
  <si>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</si>
  <si>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</si>
  <si>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</si>
  <si>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</si>
  <si>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</si>
  <si>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</si>
  <si>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</si>
  <si>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</si>
  <si>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</si>
  <si>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</si>
  <si>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</si>
  <si>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</si>
  <si>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</si>
  <si>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</si>
  <si>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</si>
  <si>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</si>
  <si>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表7.3</t>
    <phoneticPr fontId="7" type="noConversion"/>
  </si>
  <si>
    <t>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</si>
  <si>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</si>
  <si>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</si>
  <si>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</si>
  <si>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时间(ms)
VS 不广播</t>
    <phoneticPr fontId="7" type="noConversion"/>
  </si>
  <si>
    <t>表7.4</t>
    <phoneticPr fontId="7" type="noConversion"/>
  </si>
  <si>
    <t>表7.5</t>
    <phoneticPr fontId="7" type="noConversion"/>
  </si>
  <si>
    <t>相邻
VS
不相邻</t>
    <phoneticPr fontId="7" type="noConversion"/>
  </si>
  <si>
    <t>时间(ms)
相邻</t>
    <phoneticPr fontId="7" type="noConversion"/>
  </si>
  <si>
    <t>相邻</t>
    <phoneticPr fontId="7" type="noConversion"/>
  </si>
  <si>
    <t>不相邻</t>
    <phoneticPr fontId="7" type="noConversion"/>
  </si>
  <si>
    <t>时间(ms)
VS 不相邻</t>
    <phoneticPr fontId="7" type="noConversion"/>
  </si>
  <si>
    <t>表7.6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</si>
  <si>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</si>
  <si>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</si>
  <si>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</si>
  <si>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</si>
  <si>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</si>
  <si>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</si>
  <si>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</si>
  <si>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</si>
  <si>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</si>
  <si>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</si>
  <si>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表9.1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</si>
  <si>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</si>
  <si>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</si>
  <si>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</si>
  <si>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</si>
  <si>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</si>
  <si>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</si>
  <si>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</si>
  <si>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</si>
  <si>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</si>
  <si>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</si>
  <si>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</si>
  <si>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</si>
  <si>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</si>
  <si>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</si>
  <si>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</si>
  <si>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</si>
  <si>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</si>
  <si>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</si>
  <si>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</si>
  <si>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</si>
  <si>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</si>
  <si>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线程数目</t>
  </si>
  <si>
    <t>寄存器个数</t>
  </si>
  <si>
    <t>共享存储器</t>
  </si>
  <si>
    <t>显存读
效率</t>
  </si>
  <si>
    <t>显存写
效率</t>
  </si>
  <si>
    <t>表7.7</t>
    <phoneticPr fontId="7" type="noConversion"/>
  </si>
  <si>
    <t>GPU: gtx670</t>
    <phoneticPr fontId="7" type="noConversion"/>
  </si>
  <si>
    <t>拆分广播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</si>
  <si>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</si>
  <si>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</si>
  <si>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</si>
  <si>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表7.8</t>
    <phoneticPr fontId="7" type="noConversion"/>
  </si>
  <si>
    <t>表7.9</t>
    <phoneticPr fontId="7" type="noConversion"/>
  </si>
  <si>
    <t>拆分相邻
VS
不相邻</t>
    <phoneticPr fontId="7" type="noConversion"/>
  </si>
  <si>
    <t>表7.10</t>
    <phoneticPr fontId="7" type="noConversion"/>
  </si>
  <si>
    <t>时间(ms)
float4
拆分</t>
    <phoneticPr fontId="7" type="noConversion"/>
  </si>
  <si>
    <t>时间(ms)
3float4
不拆分</t>
    <phoneticPr fontId="7" type="noConversion"/>
  </si>
  <si>
    <t>时间(ms)
16float1
拆分
不广播</t>
    <phoneticPr fontId="7" type="noConversion"/>
  </si>
  <si>
    <t>时间(ms)
12float1
拆分
不广播</t>
    <phoneticPr fontId="7" type="noConversion"/>
  </si>
  <si>
    <t>时间(ms)
16float1
拆分
广播</t>
    <phoneticPr fontId="7" type="noConversion"/>
  </si>
  <si>
    <t>gts250</t>
    <phoneticPr fontId="7" type="noConversion"/>
  </si>
  <si>
    <t>内显存
带宽</t>
    <phoneticPr fontId="7" type="noConversion"/>
  </si>
  <si>
    <t>并行block
每个SM</t>
    <phoneticPr fontId="7" type="noConversion"/>
  </si>
  <si>
    <t>GPU
占用率</t>
    <phoneticPr fontId="7" type="noConversion"/>
  </si>
  <si>
    <t>块数
MP个数*2</t>
    <phoneticPr fontId="7" type="noConversion"/>
  </si>
  <si>
    <t>gtx670</t>
    <phoneticPr fontId="7" type="noConversion"/>
  </si>
  <si>
    <t>同12</t>
    <phoneticPr fontId="7" type="noConversion"/>
  </si>
  <si>
    <t>不拆分</t>
    <phoneticPr fontId="7" type="noConversion"/>
  </si>
  <si>
    <t>不交替</t>
    <phoneticPr fontId="7" type="noConversion"/>
  </si>
  <si>
    <t>时间(ms)
VS 不交替</t>
    <phoneticPr fontId="7" type="noConversion"/>
  </si>
  <si>
    <t>x</t>
    <phoneticPr fontId="7" type="noConversion"/>
  </si>
  <si>
    <t>同广播</t>
    <phoneticPr fontId="7" type="noConversion"/>
  </si>
  <si>
    <t>不交替
不广播</t>
    <phoneticPr fontId="7" type="noConversion"/>
  </si>
  <si>
    <t>表9.3</t>
    <phoneticPr fontId="7" type="noConversion"/>
  </si>
  <si>
    <t>预处理
VS
不处理</t>
    <phoneticPr fontId="7" type="noConversion"/>
  </si>
  <si>
    <t>时间(ms)
预处理</t>
    <phoneticPr fontId="7" type="noConversion"/>
  </si>
  <si>
    <t>预处理</t>
  </si>
  <si>
    <t>不处理</t>
    <phoneticPr fontId="7" type="noConversion"/>
  </si>
  <si>
    <t>时间(ms)
VS 不处理</t>
    <phoneticPr fontId="7" type="noConversion"/>
  </si>
  <si>
    <t>图9.3</t>
    <phoneticPr fontId="7" type="noConversion"/>
  </si>
  <si>
    <t>图9.4</t>
    <phoneticPr fontId="7" type="noConversion"/>
  </si>
  <si>
    <t>换时间</t>
    <phoneticPr fontId="7" type="noConversion"/>
  </si>
  <si>
    <t>时间(ms)
VS 换时间</t>
    <phoneticPr fontId="7" type="noConversion"/>
  </si>
  <si>
    <t>节约
VS
不节约</t>
    <phoneticPr fontId="7" type="noConversion"/>
  </si>
  <si>
    <t>时间(ms)
节约</t>
    <phoneticPr fontId="7" type="noConversion"/>
  </si>
  <si>
    <t>时间(ms)
VS 不节约</t>
    <phoneticPr fontId="7" type="noConversion"/>
  </si>
  <si>
    <t>不节约</t>
  </si>
  <si>
    <t>节约</t>
    <phoneticPr fontId="7" type="noConversion"/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</si>
  <si>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3）时间效率，共享与非共享对比，效率翻倍提升。定量：167:108=1.5，63:17=3.7， 
提升50%（gtx670）、270%（gts250）； 
4）时间效率，结构体不拆分时，广播与交替，效率几乎不变。定量：x:x=1，60:63=0.95，提升0%（gtx670）、-5%（gts250）；
5）时间效率，彻底拆分结构体，效率轻微提升。定量：175:167=1.05，61:61=1，提升0%(gts250)、5%（gtx670）。
6）时间效率，彻底拆分结构体，广播与不广播相比，效率轻微提升。定量：200:175=1.14，54:61=0.89，提升-11%(gts250)、14%（gtx670）。交替类似。
7）时间效率，GPU VS CPU = 167:10=17，63:12=5.3， 
提升1600%（gtx670）、430%（gts250）；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</si>
  <si>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2）时间效率，多元素交替与单元素，效率翻倍提升。定量：185:159=1.16，63:25=2.5， 
提升16%（gtx670）、150%（gts250）；
3）时间效率，多元素不交替与单元素，效率严重下滑。定量：15:158=0.1，17:25=0.7，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5）时间效率，GPU单元素，效率翻倍提升，GPU VS CPU = 185:10=19，25:12=2.1， 
提升1800%（gtx670）、110%（gts250）；</t>
    <phoneticPr fontId="7" type="noConversion"/>
  </si>
  <si>
    <t>GPU显存节约 结论： 
1）时间效率，与问题规模弱相关，问题规模变化，时间效率以7%(gtx670)9%(gts250)的增速缓慢提升； 
2）时间效率，节约显存与不节约，效率轻微提升。定量：196:172=1.14，58:63=0.92， 
提升12%（gtx670）、-8%（gts250）； 
3）时间效率，GPU VS CPU = 196:10=20，63:12=5.3， 
提升1900%（gtx670）、430%（gts250）；</t>
    <phoneticPr fontId="7" type="noConversion"/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</si>
  <si>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3）时间效率，常量与非常量对比，常量显存效率显著下降。定量：25:102=0.2，10:17=0.6， 
提升-80%（gtx670）、-40%（gts250）； 
4）时间效率，GPU与CPU对比，效率小幅提升。定量：GPU VS CPU = 25:10=2.5，10:12=0.8， 
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</si>
  <si>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 max=10）、300%（i7 870 max=12）；</t>
    <phoneticPr fontId="7" type="noConversion"/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</si>
  <si>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  max=4）、50%（i7 870 max=3）；</t>
    <phoneticPr fontId="7" type="noConversion"/>
  </si>
  <si>
    <t>备注：CUDA对CU调用CPP代码的编译效率不如CPP调用，454ms vs 300 ms = 1.5，312ms vs 286ms = 1.1, 效率降低50%（gts250）、10%（gtx670），为了避免误差确保CPU测试环境不含CUDA；</t>
    <phoneticPr fontId="7" type="noConversion"/>
  </si>
  <si>
    <t xml:space="preserve"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 max=34）、-70%（gts250 max=12）； 
4）时间效率，当前 vs 最初CPU单线程 =34:4=8.5， 3.4:3=1.1，
提升750%（gtx670 max=34）、10%（gts250 max=12）；
5）时间效率，当前 vs 最初CPU多线程 结果同3）；
</t>
    <phoneticPr fontId="7" type="noConversion"/>
  </si>
  <si>
    <t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 max=102）、40%（gts250 max=17）；
5）时间效率，当前 vs 最初CPU单线程 =102:4=25， 17:3=6，
提升2400%（gtx670 max=102）、500%（gts250 max=17）；</t>
    <phoneticPr fontId="7" type="noConversion"/>
  </si>
  <si>
    <t>GPU 矩阵结构体拆分 结论： 
1）时间效率，与问题规模弱相关，问题规模变化，时间效率以3%的增速缓慢提升； 
2）时间效率，在都是结构体拆分的条件下，与GPU性能有关，'gtx670'  vs 'gts250' = 164:17=10， 前者是后者的10倍； 
3）时间效率，拆分与不拆分对比，效率小幅度提升。定量：108:12=9，16.3:16.7=0.98， 
提升800%（gtx670）、-2%（gts250）；
4）时间效率，排序与非排序对比，效率小幅度提升。定量：164:125=1.3，11.7:16.3=0.7， 
提升30%（gtx670）、-30%（gts250）； 
5）时间效率，交替与非交替对比，效率小幅度提升。定量：152:125=1.2，16.9:16.3=1.04， 
前者提升20%（gtx670）、4%（gts250）；
6）时间效率，当前 vs CPU多线程，效率翻倍提升。定量：GPU VS CPU = 164:10=16，17:12=1.4， 前者提升1500%（gtx670）、40%（gts250）；
7）时间效率，当前 vs CPU单线程，效率翻倍提升。定量：GPU VS CPU = 164:4=25，17:3=6， 前者提升4000%（gtx670 max=164）、400%（gts250 max=17）；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</si>
</sst>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0.0"/>
    <numFmt numFmtId="177" formatCode="0.00_ "/>
    <numFmt numFmtId="178" formatCode="0.0_ "/>
    <numFmt numFmtId="179" formatCode="0.00;_ᴇ"/>
  </numFmts>
  <fonts count="10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right"/>
    </xf>
    <xf numFmtId="179" fontId="4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indent="1"/>
    </xf>
    <xf numFmtId="178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95019392"/>
        <c:axId val="95021312"/>
      </c:lineChart>
      <c:catAx>
        <c:axId val="95019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5021312"/>
        <c:crosses val="autoZero"/>
        <c:auto val="1"/>
        <c:lblAlgn val="ctr"/>
        <c:lblOffset val="100"/>
      </c:catAx>
      <c:valAx>
        <c:axId val="95021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50193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97143424"/>
        <c:axId val="97170176"/>
      </c:lineChart>
      <c:catAx>
        <c:axId val="97143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7170176"/>
        <c:crosses val="autoZero"/>
        <c:auto val="1"/>
        <c:lblAlgn val="ctr"/>
        <c:lblOffset val="100"/>
      </c:catAx>
      <c:valAx>
        <c:axId val="97170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71434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97187712"/>
        <c:axId val="97193984"/>
      </c:lineChart>
      <c:catAx>
        <c:axId val="97187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7193984"/>
        <c:crosses val="autoZero"/>
        <c:auto val="1"/>
        <c:lblAlgn val="ctr"/>
        <c:lblOffset val="100"/>
      </c:catAx>
      <c:valAx>
        <c:axId val="97193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71877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15.151515151515152</c:v>
                </c:pt>
                <c:pt idx="2">
                  <c:v>16.077170418006432</c:v>
                </c:pt>
                <c:pt idx="3">
                  <c:v>16.863406408094438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17.582417582417584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非交替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97231616"/>
        <c:axId val="97233536"/>
      </c:lineChart>
      <c:catAx>
        <c:axId val="97231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7233536"/>
        <c:crosses val="autoZero"/>
        <c:auto val="1"/>
        <c:lblAlgn val="ctr"/>
        <c:lblOffset val="100"/>
      </c:catAx>
      <c:valAx>
        <c:axId val="97233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72316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97304576"/>
        <c:axId val="97306496"/>
      </c:lineChart>
      <c:catAx>
        <c:axId val="97304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7306496"/>
        <c:crosses val="autoZero"/>
        <c:auto val="1"/>
        <c:lblAlgn val="ctr"/>
        <c:lblOffset val="100"/>
      </c:catAx>
      <c:valAx>
        <c:axId val="97306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73045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97332224"/>
        <c:axId val="97338496"/>
      </c:lineChart>
      <c:catAx>
        <c:axId val="97332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7338496"/>
        <c:crosses val="autoZero"/>
        <c:auto val="1"/>
        <c:lblAlgn val="ctr"/>
        <c:lblOffset val="100"/>
      </c:catAx>
      <c:valAx>
        <c:axId val="97338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73322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98775040"/>
        <c:axId val="98776960"/>
      </c:lineChart>
      <c:catAx>
        <c:axId val="987750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76960"/>
        <c:crosses val="autoZero"/>
        <c:auto val="1"/>
        <c:lblAlgn val="ctr"/>
        <c:lblOffset val="100"/>
      </c:catAx>
      <c:valAx>
        <c:axId val="987769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98835456"/>
        <c:axId val="98858112"/>
      </c:lineChart>
      <c:catAx>
        <c:axId val="9883545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58112"/>
        <c:crosses val="autoZero"/>
        <c:auto val="1"/>
        <c:lblAlgn val="ctr"/>
        <c:lblOffset val="100"/>
      </c:catAx>
      <c:valAx>
        <c:axId val="988581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98878592"/>
        <c:axId val="98880512"/>
      </c:lineChart>
      <c:catAx>
        <c:axId val="98878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98880512"/>
        <c:crosses val="autoZero"/>
        <c:auto val="1"/>
        <c:lblAlgn val="ctr"/>
        <c:lblOffset val="100"/>
      </c:catAx>
      <c:valAx>
        <c:axId val="98880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  <c:layout/>
        </c:title>
        <c:numFmt formatCode="0.00_ " sourceLinked="1"/>
        <c:tickLblPos val="nextTo"/>
        <c:crossAx val="988785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98633600"/>
        <c:axId val="98643968"/>
      </c:lineChart>
      <c:catAx>
        <c:axId val="986336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3968"/>
        <c:crosses val="autoZero"/>
        <c:auto val="1"/>
        <c:lblAlgn val="ctr"/>
        <c:lblOffset val="100"/>
      </c:catAx>
      <c:valAx>
        <c:axId val="986439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98894976"/>
        <c:axId val="98896896"/>
      </c:lineChart>
      <c:catAx>
        <c:axId val="988949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96896"/>
        <c:crosses val="autoZero"/>
        <c:auto val="1"/>
        <c:lblAlgn val="ctr"/>
        <c:lblOffset val="100"/>
      </c:catAx>
      <c:valAx>
        <c:axId val="988968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95321472"/>
        <c:axId val="95335936"/>
      </c:lineChart>
      <c:catAx>
        <c:axId val="95321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5335936"/>
        <c:crosses val="autoZero"/>
        <c:auto val="1"/>
        <c:lblAlgn val="ctr"/>
        <c:lblOffset val="100"/>
      </c:catAx>
      <c:valAx>
        <c:axId val="95335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53214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'7.问题规模与时间效率的关系-共享'!$E$86</c:f>
              <c:strCache>
                <c:ptCount val="1"/>
                <c:pt idx="0">
                  <c:v>广播</c:v>
                </c:pt>
              </c:strCache>
            </c:strRef>
          </c:tx>
          <c:dLbls>
            <c:dLblPos val="t"/>
            <c:showVal val="1"/>
          </c:dLbls>
          <c:val>
            <c:numRef>
              <c:f>'7.问题规模与时间效率的关系-共享'!$E$87:$E$93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'7.问题规模与时间效率的关系-共享'!$F$86</c:f>
              <c:strCache>
                <c:ptCount val="1"/>
                <c:pt idx="0">
                  <c:v>不广播</c:v>
                </c:pt>
              </c:strCache>
            </c:strRef>
          </c:tx>
          <c:dLbls>
            <c:dLblPos val="ctr"/>
            <c:showVal val="1"/>
          </c:dLbls>
          <c:val>
            <c:numRef>
              <c:f>'7.问题规模与时间效率的关系-共享'!$F$87:$F$93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'7.问题规模与时间效率的关系-共享'!$J$86</c:f>
              <c:strCache>
                <c:ptCount val="1"/>
                <c:pt idx="0">
                  <c:v>不拆分</c:v>
                </c:pt>
              </c:strCache>
            </c:strRef>
          </c:tx>
          <c:dLbls>
            <c:dLblPos val="b"/>
            <c:showVal val="1"/>
          </c:dLbls>
          <c:val>
            <c:numRef>
              <c:f>'7.问题规模与时间效率的关系-共享'!$J$87:$J$93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</c:ser>
        <c:marker val="1"/>
        <c:axId val="98951552"/>
        <c:axId val="98953088"/>
      </c:lineChart>
      <c:catAx>
        <c:axId val="98951552"/>
        <c:scaling>
          <c:orientation val="minMax"/>
        </c:scaling>
        <c:axPos val="b"/>
        <c:tickLblPos val="nextTo"/>
        <c:crossAx val="98953088"/>
        <c:crosses val="autoZero"/>
        <c:auto val="1"/>
        <c:lblAlgn val="ctr"/>
        <c:lblOffset val="100"/>
      </c:catAx>
      <c:valAx>
        <c:axId val="98953088"/>
        <c:scaling>
          <c:orientation val="minMax"/>
        </c:scaling>
        <c:axPos val="l"/>
        <c:majorGridlines/>
        <c:numFmt formatCode="0.0" sourceLinked="1"/>
        <c:tickLblPos val="nextTo"/>
        <c:crossAx val="989515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'7.问题规模与时间效率的关系-共享'!$E$99</c:f>
              <c:strCache>
                <c:ptCount val="1"/>
                <c:pt idx="0">
                  <c:v>广播</c:v>
                </c:pt>
              </c:strCache>
            </c:strRef>
          </c:tx>
          <c:dLbls>
            <c:dLblPos val="b"/>
            <c:showVal val="1"/>
          </c:dLbls>
          <c:val>
            <c:numRef>
              <c:f>'7.问题规模与时间效率的关系-共享'!$E$100:$E$106</c:f>
              <c:numCache>
                <c:formatCode>0.0</c:formatCode>
                <c:ptCount val="7"/>
                <c:pt idx="0">
                  <c:v>30.487804878048781</c:v>
                </c:pt>
                <c:pt idx="1">
                  <c:v>41.666666666666671</c:v>
                </c:pt>
                <c:pt idx="2">
                  <c:v>48.076923076923073</c:v>
                </c:pt>
                <c:pt idx="3">
                  <c:v>54.347826086956516</c:v>
                </c:pt>
                <c:pt idx="4">
                  <c:v>60.790273556231</c:v>
                </c:pt>
                <c:pt idx="5">
                  <c:v>63.492063492063487</c:v>
                </c:pt>
                <c:pt idx="6">
                  <c:v>66.722268557130931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'7.问题规模与时间效率的关系-共享'!$F$99</c:f>
              <c:strCache>
                <c:ptCount val="1"/>
                <c:pt idx="0">
                  <c:v>不广播</c:v>
                </c:pt>
              </c:strCache>
            </c:strRef>
          </c:tx>
          <c:val>
            <c:numRef>
              <c:f>'7.问题规模与时间效率的关系-共享'!$F$100:$F$106</c:f>
              <c:numCache>
                <c:formatCode>0.0</c:formatCode>
                <c:ptCount val="7"/>
                <c:pt idx="0">
                  <c:v>33.783783783783782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60.975609756097562</c:v>
                </c:pt>
                <c:pt idx="4">
                  <c:v>65.359477124183002</c:v>
                </c:pt>
                <c:pt idx="5">
                  <c:v>68.493150684931507</c:v>
                </c:pt>
                <c:pt idx="6">
                  <c:v>68.965517241379317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'7.问题规模与时间效率的关系-共享'!$J$99</c:f>
              <c:strCache>
                <c:ptCount val="1"/>
                <c:pt idx="0">
                  <c:v>不拆分</c:v>
                </c:pt>
              </c:strCache>
            </c:strRef>
          </c:tx>
          <c:dLbls>
            <c:dLblPos val="t"/>
            <c:showVal val="1"/>
          </c:dLbls>
          <c:val>
            <c:numRef>
              <c:f>'7.问题规模与时间效率的关系-共享'!$J$100:$J$106</c:f>
              <c:numCache>
                <c:formatCode>0.0</c:formatCode>
                <c:ptCount val="7"/>
                <c:pt idx="0">
                  <c:v>39.0625</c:v>
                </c:pt>
                <c:pt idx="1">
                  <c:v>48.076923076923073</c:v>
                </c:pt>
                <c:pt idx="2">
                  <c:v>54.945054945054942</c:v>
                </c:pt>
                <c:pt idx="3">
                  <c:v>60.606060606060609</c:v>
                </c:pt>
                <c:pt idx="4">
                  <c:v>64.724919093851142</c:v>
                </c:pt>
                <c:pt idx="5">
                  <c:v>66.555740432612325</c:v>
                </c:pt>
                <c:pt idx="6">
                  <c:v>68.085106382978722</c:v>
                </c:pt>
              </c:numCache>
            </c:numRef>
          </c:val>
        </c:ser>
        <c:marker val="1"/>
        <c:axId val="99298688"/>
        <c:axId val="99304576"/>
      </c:lineChart>
      <c:catAx>
        <c:axId val="99298688"/>
        <c:scaling>
          <c:orientation val="minMax"/>
        </c:scaling>
        <c:axPos val="b"/>
        <c:tickLblPos val="nextTo"/>
        <c:crossAx val="99304576"/>
        <c:crosses val="autoZero"/>
        <c:auto val="1"/>
        <c:lblAlgn val="ctr"/>
        <c:lblOffset val="100"/>
      </c:catAx>
      <c:valAx>
        <c:axId val="99304576"/>
        <c:scaling>
          <c:orientation val="minMax"/>
        </c:scaling>
        <c:axPos val="l"/>
        <c:majorGridlines/>
        <c:numFmt formatCode="0.0" sourceLinked="1"/>
        <c:tickLblPos val="nextTo"/>
        <c:crossAx val="99298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'7.问题规模与时间效率的关系-共享'!$E$112</c:f>
              <c:strCache>
                <c:ptCount val="1"/>
                <c:pt idx="0">
                  <c:v>交替</c:v>
                </c:pt>
              </c:strCache>
            </c:strRef>
          </c:tx>
          <c:dLbls>
            <c:delete val="1"/>
          </c:dLbls>
          <c:val>
            <c:numRef>
              <c:f>'7.问题规模与时间效率的关系-共享'!$E$113:$E$119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206.18556701030931</c:v>
                </c:pt>
                <c:pt idx="5">
                  <c:v>212.7659574468085</c:v>
                </c:pt>
                <c:pt idx="6">
                  <c:v>218.57923497267757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'7.问题规模与时间效率的关系-共享'!$F$112</c:f>
              <c:strCache>
                <c:ptCount val="1"/>
                <c:pt idx="0">
                  <c:v>不交替
不广播</c:v>
                </c:pt>
              </c:strCache>
            </c:strRef>
          </c:tx>
          <c:dLbls>
            <c:dLblPos val="b"/>
            <c:showVal val="1"/>
          </c:dLbls>
          <c:val>
            <c:numRef>
              <c:f>'7.问题规模与时间效率的关系-共享'!$F$113:$F$119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'7.问题规模与时间效率的关系-共享'!$I$112</c:f>
              <c:strCache>
                <c:ptCount val="1"/>
                <c:pt idx="0">
                  <c:v>广播</c:v>
                </c:pt>
              </c:strCache>
            </c:strRef>
          </c:tx>
          <c:dLbls>
            <c:dLblPos val="t"/>
            <c:showVal val="1"/>
          </c:dLbls>
          <c:val>
            <c:numRef>
              <c:f>'7.问题规模与时间效率的关系-共享'!$I$113:$I$119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</c:ser>
        <c:dLbls>
          <c:showVal val="1"/>
        </c:dLbls>
        <c:marker val="1"/>
        <c:axId val="99351168"/>
        <c:axId val="99361152"/>
      </c:lineChart>
      <c:catAx>
        <c:axId val="99351168"/>
        <c:scaling>
          <c:orientation val="minMax"/>
        </c:scaling>
        <c:axPos val="b"/>
        <c:majorTickMark val="none"/>
        <c:tickLblPos val="nextTo"/>
        <c:spPr>
          <a:ln w="9525">
            <a:noFill/>
          </a:ln>
        </c:spPr>
        <c:crossAx val="99361152"/>
        <c:crosses val="autoZero"/>
        <c:auto val="1"/>
        <c:lblAlgn val="ctr"/>
        <c:lblOffset val="100"/>
      </c:catAx>
      <c:valAx>
        <c:axId val="99361152"/>
        <c:scaling>
          <c:orientation val="minMax"/>
        </c:scaling>
        <c:delete val="1"/>
        <c:axPos val="l"/>
        <c:numFmt formatCode="0.0" sourceLinked="1"/>
        <c:tickLblPos val="none"/>
        <c:crossAx val="9935116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100741120"/>
        <c:axId val="100743040"/>
      </c:lineChart>
      <c:catAx>
        <c:axId val="1007411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43040"/>
        <c:crosses val="autoZero"/>
        <c:auto val="1"/>
        <c:lblAlgn val="ctr"/>
        <c:lblOffset val="100"/>
      </c:catAx>
      <c:valAx>
        <c:axId val="1007430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25E-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2349E-17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169E-2"/>
                  <c:y val="-5.00000000000000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411E-2"/>
                  <c:y val="-7.2222222222222396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802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00880768"/>
        <c:axId val="100882688"/>
      </c:lineChart>
      <c:catAx>
        <c:axId val="1008807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882688"/>
        <c:crosses val="autoZero"/>
        <c:auto val="1"/>
        <c:lblAlgn val="ctr"/>
        <c:lblOffset val="100"/>
      </c:catAx>
      <c:valAx>
        <c:axId val="100882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8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'9.问题规模与时间效率的关系-节约'!$E$17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'9.问题规模与时间效率的关系-节约'!$E$18:$E$24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'9.问题规模与时间效率的关系-节约'!$F$17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18005760"/>
        <c:axId val="118007680"/>
      </c:lineChart>
      <c:catAx>
        <c:axId val="1180057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07680"/>
        <c:crosses val="autoZero"/>
        <c:auto val="1"/>
        <c:lblAlgn val="ctr"/>
        <c:lblOffset val="100"/>
      </c:catAx>
      <c:valAx>
        <c:axId val="118007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'9.问题规模与时间效率的关系-节约'!$E$4:$E$10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'9.问题规模与时间效率的关系-节约'!$F$4:$F$10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18184960"/>
        <c:axId val="118195328"/>
      </c:lineChart>
      <c:catAx>
        <c:axId val="1181849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95328"/>
        <c:crosses val="autoZero"/>
        <c:auto val="1"/>
        <c:lblAlgn val="ctr"/>
        <c:lblOffset val="100"/>
      </c:catAx>
      <c:valAx>
        <c:axId val="1181953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8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'9.问题规模与时间效率的关系-节约'!$E$34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'9.问题规模与时间效率的关系-节约'!$E$35:$E$41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'9.问题规模与时间效率的关系-节约'!$F$34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'9.问题规模与时间效率的关系-节约'!$F$35:$F$41</c:f>
              <c:numCache>
                <c:formatCode>0.0</c:formatCode>
                <c:ptCount val="7"/>
                <c:pt idx="0">
                  <c:v>104.16666666666667</c:v>
                </c:pt>
                <c:pt idx="1">
                  <c:v>125</c:v>
                </c:pt>
                <c:pt idx="2">
                  <c:v>138.88888888888889</c:v>
                </c:pt>
                <c:pt idx="3">
                  <c:v>142.85714285714286</c:v>
                </c:pt>
                <c:pt idx="4">
                  <c:v>150.37593984962405</c:v>
                </c:pt>
                <c:pt idx="5">
                  <c:v>155.64202334630352</c:v>
                </c:pt>
                <c:pt idx="6">
                  <c:v>158.41584158415841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'9.问题规模与时间效率的关系-节约'!$H$34</c:f>
              <c:strCache>
                <c:ptCount val="1"/>
                <c:pt idx="0">
                  <c:v>不节约</c:v>
                </c:pt>
              </c:strCache>
            </c:strRef>
          </c:tx>
          <c:val>
            <c:numRef>
              <c:f>'9.问题规模与时间效率的关系-节约'!$H$35:$H$41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18238592"/>
        <c:axId val="118257152"/>
      </c:lineChart>
      <c:catAx>
        <c:axId val="1182385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57152"/>
        <c:crosses val="autoZero"/>
        <c:auto val="1"/>
        <c:lblAlgn val="ctr"/>
        <c:lblOffset val="100"/>
      </c:catAx>
      <c:valAx>
        <c:axId val="118257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'9.问题规模与时间效率的关系-节约'!$E$48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'9.问题规模与时间效率的关系-节约'!$E$49:$E$55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'9.问题规模与时间效率的关系-节约'!$F$48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'9.问题规模与时间效率的关系-节约'!$F$49:$F$55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'9.问题规模与时间效率的关系-节约'!$H$48</c:f>
              <c:strCache>
                <c:ptCount val="1"/>
                <c:pt idx="0">
                  <c:v>换时间</c:v>
                </c:pt>
              </c:strCache>
            </c:strRef>
          </c:tx>
          <c:val>
            <c:numRef>
              <c:f>'9.问题规模与时间效率的关系-节约'!$H$49:$H$55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18378496"/>
        <c:axId val="118380416"/>
      </c:lineChart>
      <c:catAx>
        <c:axId val="1183784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80416"/>
        <c:crosses val="autoZero"/>
        <c:auto val="1"/>
        <c:lblAlgn val="ctr"/>
        <c:lblOffset val="100"/>
      </c:catAx>
      <c:valAx>
        <c:axId val="1183804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18069504"/>
        <c:axId val="118079488"/>
      </c:lineChart>
      <c:catAx>
        <c:axId val="118069504"/>
        <c:scaling>
          <c:orientation val="minMax"/>
        </c:scaling>
        <c:axPos val="b"/>
        <c:majorTickMark val="none"/>
        <c:tickLblPos val="nextTo"/>
        <c:crossAx val="118079488"/>
        <c:crosses val="autoZero"/>
        <c:auto val="1"/>
        <c:lblAlgn val="ctr"/>
        <c:lblOffset val="100"/>
      </c:catAx>
      <c:valAx>
        <c:axId val="118079488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11806950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dLbls>
          <c:showVal val="1"/>
        </c:dLbls>
        <c:marker val="1"/>
        <c:axId val="95378432"/>
        <c:axId val="95437952"/>
      </c:lineChart>
      <c:catAx>
        <c:axId val="95378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5437952"/>
        <c:crosses val="autoZero"/>
        <c:auto val="1"/>
        <c:lblAlgn val="ctr"/>
        <c:lblOffset val="100"/>
      </c:catAx>
      <c:valAx>
        <c:axId val="95437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53784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18444800"/>
        <c:axId val="118446336"/>
      </c:lineChart>
      <c:catAx>
        <c:axId val="118444800"/>
        <c:scaling>
          <c:orientation val="minMax"/>
        </c:scaling>
        <c:axPos val="b"/>
        <c:majorTickMark val="none"/>
        <c:tickLblPos val="nextTo"/>
        <c:crossAx val="118446336"/>
        <c:crosses val="autoZero"/>
        <c:auto val="1"/>
        <c:lblAlgn val="ctr"/>
        <c:lblOffset val="100"/>
      </c:catAx>
      <c:valAx>
        <c:axId val="118446336"/>
        <c:scaling>
          <c:orientation val="minMax"/>
        </c:scaling>
        <c:delete val="1"/>
        <c:axPos val="l"/>
        <c:numFmt formatCode="0.0" sourceLinked="1"/>
        <c:tickLblPos val="none"/>
        <c:crossAx val="11844480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'10.VisualProfiler&amp;OccupancyCalc'!$K$4:$K$10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118467584"/>
        <c:axId val="118485760"/>
      </c:lineChart>
      <c:catAx>
        <c:axId val="118467584"/>
        <c:scaling>
          <c:orientation val="minMax"/>
        </c:scaling>
        <c:axPos val="b"/>
        <c:majorTickMark val="none"/>
        <c:tickLblPos val="nextTo"/>
        <c:crossAx val="118485760"/>
        <c:crosses val="autoZero"/>
        <c:auto val="1"/>
        <c:lblAlgn val="ctr"/>
        <c:lblOffset val="100"/>
      </c:catAx>
      <c:valAx>
        <c:axId val="118485760"/>
        <c:scaling>
          <c:orientation val="minMax"/>
        </c:scaling>
        <c:delete val="1"/>
        <c:axPos val="l"/>
        <c:numFmt formatCode="0.0_ " sourceLinked="1"/>
        <c:tickLblPos val="none"/>
        <c:crossAx val="11846758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'10.VisualProfiler&amp;OccupancyCalc'!$K$21:$K$27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</c:ser>
        <c:dLbls>
          <c:showVal val="1"/>
        </c:dLbls>
        <c:marker val="1"/>
        <c:axId val="118507008"/>
        <c:axId val="118508544"/>
      </c:lineChart>
      <c:catAx>
        <c:axId val="118507008"/>
        <c:scaling>
          <c:orientation val="minMax"/>
        </c:scaling>
        <c:axPos val="b"/>
        <c:majorTickMark val="none"/>
        <c:tickLblPos val="nextTo"/>
        <c:crossAx val="118508544"/>
        <c:crosses val="autoZero"/>
        <c:auto val="1"/>
        <c:lblAlgn val="ctr"/>
        <c:lblOffset val="100"/>
      </c:catAx>
      <c:valAx>
        <c:axId val="118508544"/>
        <c:scaling>
          <c:orientation val="minMax"/>
        </c:scaling>
        <c:delete val="1"/>
        <c:axPos val="l"/>
        <c:numFmt formatCode="0.0_ " sourceLinked="1"/>
        <c:tickLblPos val="none"/>
        <c:crossAx val="118507008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95471872"/>
        <c:axId val="95482240"/>
      </c:lineChart>
      <c:catAx>
        <c:axId val="95471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5482240"/>
        <c:crosses val="autoZero"/>
        <c:auto val="1"/>
        <c:lblAlgn val="ctr"/>
        <c:lblOffset val="100"/>
      </c:catAx>
      <c:valAx>
        <c:axId val="95482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54718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95598464"/>
        <c:axId val="95608832"/>
      </c:lineChart>
      <c:catAx>
        <c:axId val="95598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5608832"/>
        <c:crosses val="autoZero"/>
        <c:auto val="1"/>
        <c:lblAlgn val="ctr"/>
        <c:lblOffset val="100"/>
      </c:catAx>
      <c:valAx>
        <c:axId val="95608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55984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95515776"/>
        <c:axId val="95517696"/>
      </c:lineChart>
      <c:catAx>
        <c:axId val="95515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5517696"/>
        <c:crosses val="autoZero"/>
        <c:auto val="1"/>
        <c:lblAlgn val="ctr"/>
        <c:lblOffset val="100"/>
      </c:catAx>
      <c:valAx>
        <c:axId val="95517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55157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95687424"/>
        <c:axId val="95689344"/>
      </c:lineChart>
      <c:catAx>
        <c:axId val="95687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5689344"/>
        <c:crosses val="autoZero"/>
        <c:auto val="1"/>
        <c:lblAlgn val="ctr"/>
        <c:lblOffset val="100"/>
      </c:catAx>
      <c:valAx>
        <c:axId val="95689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56874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95727616"/>
        <c:axId val="95729536"/>
      </c:lineChart>
      <c:catAx>
        <c:axId val="95727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5729536"/>
        <c:crosses val="autoZero"/>
        <c:auto val="1"/>
        <c:lblAlgn val="ctr"/>
        <c:lblOffset val="100"/>
      </c:catAx>
      <c:valAx>
        <c:axId val="95729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57276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9.9206349206349209</c:v>
                </c:pt>
                <c:pt idx="1">
                  <c:v>10.593220338983052</c:v>
                </c:pt>
                <c:pt idx="2">
                  <c:v>11.389521640091118</c:v>
                </c:pt>
                <c:pt idx="3">
                  <c:v>11.668611435239207</c:v>
                </c:pt>
                <c:pt idx="4">
                  <c:v>11.834319526627219</c:v>
                </c:pt>
                <c:pt idx="5">
                  <c:v>11.869436201780415</c:v>
                </c:pt>
                <c:pt idx="6">
                  <c:v>11.994002998500749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95784320"/>
        <c:axId val="95798784"/>
      </c:lineChart>
      <c:catAx>
        <c:axId val="95784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5798784"/>
        <c:crosses val="autoZero"/>
        <c:auto val="1"/>
        <c:lblAlgn val="ctr"/>
        <c:lblOffset val="100"/>
      </c:catAx>
      <c:valAx>
        <c:axId val="95798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57843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18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333375</xdr:rowOff>
    </xdr:from>
    <xdr:to>
      <xdr:col>18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161925</xdr:rowOff>
    </xdr:from>
    <xdr:to>
      <xdr:col>25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17</xdr:row>
      <xdr:rowOff>342900</xdr:rowOff>
    </xdr:from>
    <xdr:to>
      <xdr:col>25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295275</xdr:rowOff>
    </xdr:from>
    <xdr:to>
      <xdr:col>17</xdr:col>
      <xdr:colOff>76200</xdr:colOff>
      <xdr:row>36</xdr:row>
      <xdr:rowOff>9525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276225</xdr:rowOff>
    </xdr:from>
    <xdr:to>
      <xdr:col>17</xdr:col>
      <xdr:colOff>85725</xdr:colOff>
      <xdr:row>48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</xdr:row>
      <xdr:rowOff>285750</xdr:rowOff>
    </xdr:from>
    <xdr:to>
      <xdr:col>17</xdr:col>
      <xdr:colOff>76200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67</xdr:row>
      <xdr:rowOff>295275</xdr:rowOff>
    </xdr:from>
    <xdr:to>
      <xdr:col>17</xdr:col>
      <xdr:colOff>85725</xdr:colOff>
      <xdr:row>75</xdr:row>
      <xdr:rowOff>9525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</xdr:row>
      <xdr:rowOff>123825</xdr:rowOff>
    </xdr:from>
    <xdr:to>
      <xdr:col>16</xdr:col>
      <xdr:colOff>85725</xdr:colOff>
      <xdr:row>10</xdr:row>
      <xdr:rowOff>9525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14</xdr:row>
      <xdr:rowOff>114300</xdr:rowOff>
    </xdr:from>
    <xdr:to>
      <xdr:col>16</xdr:col>
      <xdr:colOff>85725</xdr:colOff>
      <xdr:row>23</xdr:row>
      <xdr:rowOff>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16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16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81</xdr:row>
      <xdr:rowOff>152400</xdr:rowOff>
    </xdr:from>
    <xdr:to>
      <xdr:col>19</xdr:col>
      <xdr:colOff>457200</xdr:colOff>
      <xdr:row>92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94</xdr:row>
      <xdr:rowOff>161925</xdr:rowOff>
    </xdr:from>
    <xdr:to>
      <xdr:col>19</xdr:col>
      <xdr:colOff>457200</xdr:colOff>
      <xdr:row>105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180975</xdr:colOff>
      <xdr:row>107</xdr:row>
      <xdr:rowOff>142875</xdr:rowOff>
    </xdr:from>
    <xdr:to>
      <xdr:col>16</xdr:col>
      <xdr:colOff>228600</xdr:colOff>
      <xdr:row>120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31</xdr:row>
      <xdr:rowOff>123825</xdr:rowOff>
    </xdr:from>
    <xdr:to>
      <xdr:col>17</xdr:col>
      <xdr:colOff>361950</xdr:colOff>
      <xdr:row>41</xdr:row>
      <xdr:rowOff>9525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45</xdr:row>
      <xdr:rowOff>114300</xdr:rowOff>
    </xdr:from>
    <xdr:to>
      <xdr:col>17</xdr:col>
      <xdr:colOff>381000</xdr:colOff>
      <xdr:row>55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opLeftCell="A19" workbookViewId="0">
      <selection activeCell="B30" sqref="B30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 t="shared" ref="F4:F10" si="0"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1">LOG(B5)/LOG(2)+3</f>
        <v>2</v>
      </c>
      <c r="E5" s="8">
        <f t="shared" ref="E5:E10" si="2">B5/C5*50</f>
        <v>2.7777777777777777</v>
      </c>
      <c r="F5" s="8">
        <f t="shared" si="0"/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1"/>
        <v>3</v>
      </c>
      <c r="E6" s="8">
        <f t="shared" si="2"/>
        <v>2.9411764705882351</v>
      </c>
      <c r="F6" s="8">
        <f t="shared" si="0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1"/>
        <v>4</v>
      </c>
      <c r="E7" s="8">
        <f t="shared" si="2"/>
        <v>2.8571428571428572</v>
      </c>
      <c r="F7" s="8">
        <f t="shared" si="0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1"/>
        <v>5</v>
      </c>
      <c r="E8" s="8">
        <f t="shared" si="2"/>
        <v>2.8985507246376812</v>
      </c>
      <c r="F8" s="8">
        <f t="shared" si="0"/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1"/>
        <v>6</v>
      </c>
      <c r="E9" s="8">
        <f t="shared" si="2"/>
        <v>2.9197080291970803</v>
      </c>
      <c r="F9" s="8">
        <f t="shared" si="0"/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1"/>
        <v>7</v>
      </c>
      <c r="E10" s="8">
        <f t="shared" si="2"/>
        <v>2.9629629629629632</v>
      </c>
      <c r="F10" s="8">
        <f t="shared" si="0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3.4</v>
      </c>
      <c r="D18" s="3">
        <f>LOG(B18)/LOG(2)+3</f>
        <v>1</v>
      </c>
      <c r="E18" s="8">
        <f t="shared" ref="E18:E24" si="3">B18/C18*50</f>
        <v>3.6764705882352944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6.8</v>
      </c>
      <c r="D19" s="3">
        <f t="shared" ref="D19:D24" si="4">LOG(B19)/LOG(2)+3</f>
        <v>2</v>
      </c>
      <c r="E19" s="8">
        <f t="shared" si="3"/>
        <v>3.6764705882352944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13.6</v>
      </c>
      <c r="D20" s="3">
        <f t="shared" si="4"/>
        <v>3</v>
      </c>
      <c r="E20" s="8">
        <f t="shared" si="3"/>
        <v>3.6764705882352944</v>
      </c>
      <c r="F20" s="8">
        <f t="shared" si="5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27</v>
      </c>
      <c r="D21" s="3">
        <f t="shared" si="4"/>
        <v>4</v>
      </c>
      <c r="E21" s="8">
        <f t="shared" si="3"/>
        <v>3.7037037037037033</v>
      </c>
      <c r="F21" s="8">
        <f t="shared" si="5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54</v>
      </c>
      <c r="D22" s="3">
        <f t="shared" si="4"/>
        <v>5</v>
      </c>
      <c r="E22" s="8">
        <f t="shared" si="3"/>
        <v>3.7037037037037033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108</v>
      </c>
      <c r="D23" s="3">
        <f t="shared" si="4"/>
        <v>6</v>
      </c>
      <c r="E23" s="8">
        <f t="shared" si="3"/>
        <v>3.7037037037037033</v>
      </c>
      <c r="F23" s="8">
        <f t="shared" si="5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213</v>
      </c>
      <c r="D24" s="3">
        <f t="shared" si="4"/>
        <v>7</v>
      </c>
      <c r="E24" s="8">
        <f t="shared" si="3"/>
        <v>3.755868544600939</v>
      </c>
      <c r="F24" s="8">
        <f t="shared" si="5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47" t="s">
        <v>213</v>
      </c>
      <c r="B29" s="48"/>
      <c r="C29" s="48"/>
      <c r="D29" s="48"/>
      <c r="E29" s="48"/>
      <c r="F29" s="48"/>
      <c r="G29" s="48"/>
    </row>
    <row r="31" spans="1:14" ht="48.75" customHeight="1">
      <c r="A31" s="47" t="s">
        <v>17</v>
      </c>
      <c r="B31" s="48"/>
      <c r="C31" s="48"/>
      <c r="D31" s="48"/>
      <c r="E31" s="48"/>
      <c r="F31" s="48"/>
      <c r="G31" s="48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46"/>
  <sheetViews>
    <sheetView workbookViewId="0">
      <selection activeCell="G43" sqref="G43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12" customWidth="1"/>
    <col min="9" max="10" width="10.125" customWidth="1"/>
    <col min="11" max="11" width="9.875" customWidth="1"/>
    <col min="12" max="12" width="9" customWidth="1"/>
  </cols>
  <sheetData>
    <row r="1" spans="1:17" ht="27">
      <c r="C1" s="10" t="s">
        <v>138</v>
      </c>
      <c r="D1" s="5" t="s">
        <v>86</v>
      </c>
      <c r="E1" s="5" t="s">
        <v>144</v>
      </c>
      <c r="F1" s="19" t="s">
        <v>145</v>
      </c>
    </row>
    <row r="3" spans="1:17" ht="40.5">
      <c r="A3" s="1" t="s">
        <v>3</v>
      </c>
      <c r="B3" s="2" t="s">
        <v>4</v>
      </c>
      <c r="C3" s="2" t="s">
        <v>6</v>
      </c>
      <c r="D3" s="2" t="s">
        <v>146</v>
      </c>
      <c r="E3" s="2" t="s">
        <v>147</v>
      </c>
      <c r="F3" s="2" t="s">
        <v>148</v>
      </c>
      <c r="G3" s="2" t="s">
        <v>149</v>
      </c>
      <c r="H3" s="36" t="s">
        <v>150</v>
      </c>
      <c r="I3" s="2" t="s">
        <v>151</v>
      </c>
      <c r="J3" s="2" t="s">
        <v>152</v>
      </c>
      <c r="K3" s="36" t="s">
        <v>153</v>
      </c>
      <c r="L3" s="36" t="s">
        <v>154</v>
      </c>
    </row>
    <row r="4" spans="1:17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8">
        <f>B4/I4*50</f>
        <v>3.125</v>
      </c>
      <c r="K4" s="37">
        <f>E4/J4</f>
        <v>12.5</v>
      </c>
      <c r="L4" s="38">
        <v>8</v>
      </c>
    </row>
    <row r="5" spans="1:17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8">
        <f t="shared" ref="J5:J10" si="4">B5/I5*50</f>
        <v>2.7777777777777777</v>
      </c>
      <c r="K5" s="37">
        <f t="shared" ref="K5:K10" si="5">E5/J5</f>
        <v>17.647058823529409</v>
      </c>
      <c r="L5" s="38">
        <v>16</v>
      </c>
    </row>
    <row r="6" spans="1:17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8">
        <f t="shared" si="4"/>
        <v>2.9411764705882351</v>
      </c>
      <c r="K6" s="37">
        <f t="shared" si="5"/>
        <v>19.31818181818182</v>
      </c>
      <c r="L6" s="38">
        <v>32</v>
      </c>
    </row>
    <row r="7" spans="1:17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8">
        <f t="shared" si="4"/>
        <v>2.8571428571428572</v>
      </c>
      <c r="K7" s="37">
        <f t="shared" si="5"/>
        <v>21.875</v>
      </c>
      <c r="L7" s="38">
        <v>64</v>
      </c>
    </row>
    <row r="8" spans="1:17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8">
        <f t="shared" si="4"/>
        <v>2.8985507246376812</v>
      </c>
      <c r="K8" s="37">
        <f t="shared" si="5"/>
        <v>21.5625</v>
      </c>
      <c r="L8" s="38">
        <v>128</v>
      </c>
    </row>
    <row r="9" spans="1:17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8">
        <f t="shared" si="4"/>
        <v>2.9197080291970803</v>
      </c>
      <c r="K9" s="37">
        <f t="shared" si="5"/>
        <v>22.459016393442624</v>
      </c>
      <c r="L9" s="38">
        <v>256</v>
      </c>
    </row>
    <row r="10" spans="1:17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8">
        <f t="shared" si="4"/>
        <v>2.9629629629629632</v>
      </c>
      <c r="K10" s="37">
        <f t="shared" si="5"/>
        <v>22.499999999999996</v>
      </c>
      <c r="L10" s="38">
        <v>512</v>
      </c>
    </row>
    <row r="16" spans="1:17" ht="27">
      <c r="O16" t="s">
        <v>141</v>
      </c>
      <c r="P16" s="26" t="s">
        <v>155</v>
      </c>
      <c r="Q16" s="26" t="s">
        <v>156</v>
      </c>
    </row>
    <row r="18" spans="1:12" ht="27">
      <c r="C18" s="10" t="s">
        <v>142</v>
      </c>
      <c r="D18" s="5" t="s">
        <v>64</v>
      </c>
      <c r="E18" s="5" t="s">
        <v>157</v>
      </c>
      <c r="F18" s="19" t="s">
        <v>145</v>
      </c>
    </row>
    <row r="20" spans="1:12" ht="40.5">
      <c r="A20" s="1" t="s">
        <v>3</v>
      </c>
      <c r="B20" s="2" t="s">
        <v>4</v>
      </c>
      <c r="C20" s="2" t="s">
        <v>6</v>
      </c>
      <c r="D20" s="2" t="s">
        <v>146</v>
      </c>
      <c r="E20" s="2" t="s">
        <v>147</v>
      </c>
      <c r="F20" s="2" t="s">
        <v>148</v>
      </c>
      <c r="G20" s="2" t="s">
        <v>149</v>
      </c>
      <c r="H20" s="36" t="s">
        <v>150</v>
      </c>
      <c r="I20" s="2" t="s">
        <v>151</v>
      </c>
      <c r="J20" s="2" t="s">
        <v>152</v>
      </c>
      <c r="K20" s="36" t="s">
        <v>153</v>
      </c>
      <c r="L20" s="36" t="s">
        <v>154</v>
      </c>
    </row>
    <row r="21" spans="1:12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8">
        <f>B21/I21*50</f>
        <v>3.6764705882352944</v>
      </c>
      <c r="K21" s="37">
        <f>E21/J21</f>
        <v>34</v>
      </c>
      <c r="L21" s="38">
        <v>8</v>
      </c>
    </row>
    <row r="22" spans="1:12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8">
        <f t="shared" ref="J22:J27" si="10">B22/I22*50</f>
        <v>3.6764705882352944</v>
      </c>
      <c r="K22" s="37">
        <f t="shared" ref="K22:K27" si="11">E22/J22</f>
        <v>42.5</v>
      </c>
      <c r="L22" s="38">
        <v>16</v>
      </c>
    </row>
    <row r="23" spans="1:12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8">
        <f t="shared" si="10"/>
        <v>3.6764705882352944</v>
      </c>
      <c r="K23" s="37">
        <f t="shared" si="11"/>
        <v>48.571428571428562</v>
      </c>
      <c r="L23" s="38">
        <v>32</v>
      </c>
    </row>
    <row r="24" spans="1:12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8">
        <f t="shared" si="10"/>
        <v>3.7037037037037033</v>
      </c>
      <c r="K24" s="37">
        <f t="shared" si="11"/>
        <v>51.923076923076927</v>
      </c>
      <c r="L24" s="38">
        <v>64</v>
      </c>
    </row>
    <row r="25" spans="1:12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8">
        <f t="shared" si="10"/>
        <v>3.7037037037037033</v>
      </c>
      <c r="K25" s="37">
        <f t="shared" si="11"/>
        <v>54.000000000000007</v>
      </c>
      <c r="L25" s="38">
        <v>128</v>
      </c>
    </row>
    <row r="26" spans="1:12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8">
        <f t="shared" si="10"/>
        <v>3.7037037037037033</v>
      </c>
      <c r="K26" s="37">
        <f t="shared" si="11"/>
        <v>55.102040816326543</v>
      </c>
      <c r="L26" s="38">
        <v>256</v>
      </c>
    </row>
    <row r="27" spans="1:12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8">
        <f t="shared" si="10"/>
        <v>3.755868544600939</v>
      </c>
      <c r="K27" s="37">
        <f t="shared" si="11"/>
        <v>55.181347150259072</v>
      </c>
      <c r="L27" s="38">
        <v>512</v>
      </c>
    </row>
    <row r="33" spans="1:17" ht="27">
      <c r="O33" t="s">
        <v>143</v>
      </c>
      <c r="P33" s="26" t="s">
        <v>155</v>
      </c>
      <c r="Q33" s="26" t="s">
        <v>158</v>
      </c>
    </row>
    <row r="36" spans="1:17">
      <c r="C36" t="s">
        <v>159</v>
      </c>
      <c r="F36" t="s">
        <v>180</v>
      </c>
    </row>
    <row r="38" spans="1:17" ht="27">
      <c r="A38" s="1" t="s">
        <v>3</v>
      </c>
      <c r="B38" s="2" t="s">
        <v>160</v>
      </c>
      <c r="C38" s="2" t="s">
        <v>161</v>
      </c>
      <c r="D38" s="2" t="s">
        <v>162</v>
      </c>
      <c r="E38" s="2" t="s">
        <v>181</v>
      </c>
      <c r="F38" s="2" t="s">
        <v>163</v>
      </c>
      <c r="G38" s="2" t="s">
        <v>164</v>
      </c>
      <c r="H38" s="2" t="s">
        <v>182</v>
      </c>
      <c r="I38" s="2" t="s">
        <v>183</v>
      </c>
      <c r="J38" s="2" t="s">
        <v>184</v>
      </c>
    </row>
    <row r="39" spans="1:17">
      <c r="A39">
        <v>1</v>
      </c>
      <c r="B39">
        <v>256</v>
      </c>
      <c r="C39">
        <v>10</v>
      </c>
      <c r="D39">
        <v>4840</v>
      </c>
      <c r="E39">
        <v>0.9</v>
      </c>
      <c r="F39" s="42">
        <v>0.97</v>
      </c>
      <c r="G39" s="41">
        <v>1</v>
      </c>
      <c r="H39">
        <v>3</v>
      </c>
      <c r="I39" s="41">
        <v>1</v>
      </c>
    </row>
    <row r="43" spans="1:17">
      <c r="C43" t="s">
        <v>159</v>
      </c>
      <c r="F43" t="s">
        <v>185</v>
      </c>
    </row>
    <row r="45" spans="1:17" ht="27">
      <c r="A45" s="1" t="s">
        <v>3</v>
      </c>
      <c r="B45" s="2" t="s">
        <v>160</v>
      </c>
      <c r="C45" s="2" t="s">
        <v>161</v>
      </c>
      <c r="D45" s="2" t="s">
        <v>162</v>
      </c>
      <c r="E45" s="2" t="s">
        <v>181</v>
      </c>
      <c r="F45" s="2" t="s">
        <v>163</v>
      </c>
      <c r="G45" s="2" t="s">
        <v>164</v>
      </c>
      <c r="H45" s="2" t="s">
        <v>182</v>
      </c>
      <c r="I45" s="2" t="s">
        <v>183</v>
      </c>
      <c r="J45" s="2" t="s">
        <v>184</v>
      </c>
    </row>
    <row r="46" spans="1:17">
      <c r="A46">
        <v>1</v>
      </c>
      <c r="B46">
        <v>256</v>
      </c>
      <c r="C46">
        <v>10</v>
      </c>
      <c r="D46">
        <v>4840</v>
      </c>
      <c r="E46">
        <v>0.9</v>
      </c>
      <c r="F46" s="42">
        <v>0.97</v>
      </c>
      <c r="G46" s="41">
        <v>1</v>
      </c>
      <c r="H46">
        <v>3</v>
      </c>
      <c r="I46" s="41">
        <v>1</v>
      </c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topLeftCell="A19" workbookViewId="0">
      <selection activeCell="E32" sqref="E32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18</v>
      </c>
      <c r="D1" s="5" t="s">
        <v>14</v>
      </c>
      <c r="E1" s="19" t="s">
        <v>19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20</v>
      </c>
      <c r="D3" s="2" t="s">
        <v>6</v>
      </c>
      <c r="E3" s="2" t="s">
        <v>21</v>
      </c>
      <c r="F3" s="2" t="s">
        <v>22</v>
      </c>
      <c r="G3" s="2" t="s">
        <v>23</v>
      </c>
    </row>
    <row r="4" spans="1:14">
      <c r="A4" s="6">
        <v>1</v>
      </c>
      <c r="B4" s="3">
        <v>0.25</v>
      </c>
      <c r="C4" s="4">
        <v>0.8</v>
      </c>
      <c r="D4" s="3">
        <f t="shared" ref="D4:D10" si="0">LOG(B4)/LOG(2)+3</f>
        <v>1</v>
      </c>
      <c r="E4" s="8">
        <f t="shared" ref="E4:E10" si="1">B4/C4*50</f>
        <v>15.625</v>
      </c>
      <c r="F4" s="8">
        <f>B4/G4*50</f>
        <v>3.6764705882352944</v>
      </c>
      <c r="G4" s="4">
        <v>3.4</v>
      </c>
    </row>
    <row r="5" spans="1:14">
      <c r="A5" s="6">
        <v>2</v>
      </c>
      <c r="B5" s="3">
        <v>0.5</v>
      </c>
      <c r="C5" s="4">
        <v>2.1</v>
      </c>
      <c r="D5" s="3">
        <f t="shared" si="0"/>
        <v>2</v>
      </c>
      <c r="E5" s="8">
        <f t="shared" si="1"/>
        <v>11.904761904761903</v>
      </c>
      <c r="F5" s="8">
        <f t="shared" ref="F5:F10" si="2">B5/G5*50</f>
        <v>3.6764705882352944</v>
      </c>
      <c r="G5" s="4">
        <v>6.8</v>
      </c>
    </row>
    <row r="6" spans="1:14">
      <c r="A6" s="6">
        <v>3</v>
      </c>
      <c r="B6" s="3">
        <v>1</v>
      </c>
      <c r="C6" s="4">
        <v>5</v>
      </c>
      <c r="D6" s="3">
        <f t="shared" si="0"/>
        <v>3</v>
      </c>
      <c r="E6" s="8">
        <f t="shared" si="1"/>
        <v>10</v>
      </c>
      <c r="F6" s="8">
        <f t="shared" si="2"/>
        <v>3.6764705882352944</v>
      </c>
      <c r="G6" s="4">
        <v>13.6</v>
      </c>
    </row>
    <row r="7" spans="1:14">
      <c r="A7" s="6">
        <v>4</v>
      </c>
      <c r="B7" s="3">
        <v>2</v>
      </c>
      <c r="C7" s="4">
        <v>9.6</v>
      </c>
      <c r="D7" s="3">
        <f t="shared" si="0"/>
        <v>4</v>
      </c>
      <c r="E7" s="8">
        <f t="shared" si="1"/>
        <v>10.416666666666668</v>
      </c>
      <c r="F7" s="8">
        <f t="shared" si="2"/>
        <v>3.7037037037037033</v>
      </c>
      <c r="G7" s="4">
        <v>27</v>
      </c>
    </row>
    <row r="8" spans="1:14">
      <c r="A8" s="6">
        <v>5</v>
      </c>
      <c r="B8" s="3">
        <v>4</v>
      </c>
      <c r="C8" s="4">
        <v>19</v>
      </c>
      <c r="D8" s="3">
        <f t="shared" si="0"/>
        <v>5</v>
      </c>
      <c r="E8" s="8">
        <f t="shared" si="1"/>
        <v>10.526315789473683</v>
      </c>
      <c r="F8" s="8">
        <f t="shared" si="2"/>
        <v>3.7037037037037033</v>
      </c>
      <c r="G8" s="4">
        <v>54</v>
      </c>
    </row>
    <row r="9" spans="1:14">
      <c r="A9" s="6">
        <v>6</v>
      </c>
      <c r="B9" s="3">
        <v>8</v>
      </c>
      <c r="C9" s="4">
        <v>39</v>
      </c>
      <c r="D9" s="3">
        <f t="shared" si="0"/>
        <v>6</v>
      </c>
      <c r="E9" s="8">
        <f t="shared" si="1"/>
        <v>10.256410256410255</v>
      </c>
      <c r="F9" s="8">
        <f t="shared" si="2"/>
        <v>3.7037037037037033</v>
      </c>
      <c r="G9" s="4">
        <v>108</v>
      </c>
    </row>
    <row r="10" spans="1:14">
      <c r="A10" s="6">
        <v>7</v>
      </c>
      <c r="B10" s="3">
        <v>16</v>
      </c>
      <c r="C10" s="4">
        <v>75</v>
      </c>
      <c r="D10" s="3">
        <f t="shared" si="0"/>
        <v>7</v>
      </c>
      <c r="E10" s="8">
        <f t="shared" si="1"/>
        <v>10.666666666666668</v>
      </c>
      <c r="F10" s="8">
        <f t="shared" si="2"/>
        <v>3.755868544600939</v>
      </c>
      <c r="G10" s="4">
        <v>213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24</v>
      </c>
      <c r="M12" t="s">
        <v>11</v>
      </c>
      <c r="N12" t="s">
        <v>16</v>
      </c>
    </row>
    <row r="14" spans="1:14">
      <c r="L14" s="10"/>
    </row>
    <row r="15" spans="1:14" ht="40.5">
      <c r="C15" s="10" t="s">
        <v>25</v>
      </c>
      <c r="D15" s="5" t="s">
        <v>1</v>
      </c>
      <c r="E15" s="19" t="s">
        <v>19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26</v>
      </c>
      <c r="C17" s="2" t="s">
        <v>20</v>
      </c>
      <c r="D17" s="2" t="s">
        <v>6</v>
      </c>
      <c r="E17" s="2" t="s">
        <v>21</v>
      </c>
      <c r="F17" s="2" t="s">
        <v>22</v>
      </c>
      <c r="G17" s="2" t="s">
        <v>23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3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4">LOG(B19)/LOG(2)+3</f>
        <v>2</v>
      </c>
      <c r="E19" s="8">
        <f t="shared" si="3"/>
        <v>12.5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4"/>
        <v>3</v>
      </c>
      <c r="E20" s="8">
        <f t="shared" si="3"/>
        <v>10</v>
      </c>
      <c r="F20" s="8">
        <f t="shared" si="5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4"/>
        <v>4</v>
      </c>
      <c r="E21" s="8">
        <f t="shared" si="3"/>
        <v>11.111111111111111</v>
      </c>
      <c r="F21" s="8">
        <f t="shared" si="5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4"/>
        <v>5</v>
      </c>
      <c r="E22" s="8">
        <f t="shared" si="3"/>
        <v>11.76470588235294</v>
      </c>
      <c r="F22" s="8">
        <f t="shared" si="5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4"/>
        <v>6</v>
      </c>
      <c r="E23" s="8">
        <f t="shared" si="3"/>
        <v>12.121212121212121</v>
      </c>
      <c r="F23" s="8">
        <f t="shared" si="5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4"/>
        <v>7</v>
      </c>
      <c r="E24" s="8">
        <f t="shared" si="3"/>
        <v>12.307692307692308</v>
      </c>
      <c r="F24" s="8">
        <f t="shared" si="5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27</v>
      </c>
      <c r="M26" t="s">
        <v>11</v>
      </c>
      <c r="N26" t="s">
        <v>12</v>
      </c>
    </row>
    <row r="29" spans="1:14" ht="116.25" customHeight="1">
      <c r="A29" s="47" t="s">
        <v>212</v>
      </c>
      <c r="B29" s="48"/>
      <c r="C29" s="48"/>
      <c r="D29" s="48"/>
      <c r="E29" s="48"/>
      <c r="F29" s="48"/>
      <c r="G29" s="48"/>
      <c r="H29" s="48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1"/>
  <sheetViews>
    <sheetView topLeftCell="A34" workbookViewId="0">
      <selection activeCell="D34" sqref="D34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28</v>
      </c>
      <c r="D1" s="5" t="s">
        <v>29</v>
      </c>
      <c r="E1" s="19" t="s">
        <v>30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31</v>
      </c>
      <c r="D3" s="2" t="s">
        <v>6</v>
      </c>
      <c r="E3" s="2" t="s">
        <v>32</v>
      </c>
      <c r="F3" s="2" t="s">
        <v>11</v>
      </c>
      <c r="G3" s="2" t="s">
        <v>33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11.904761904761903</v>
      </c>
      <c r="G5" s="4">
        <v>2.1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10.416666666666668</v>
      </c>
      <c r="G7" s="4">
        <v>9.6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10.526315789473683</v>
      </c>
      <c r="G8" s="4">
        <v>19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10.256410256410255</v>
      </c>
      <c r="G9" s="4">
        <v>39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34</v>
      </c>
      <c r="M12" t="s">
        <v>32</v>
      </c>
      <c r="N12" t="s">
        <v>35</v>
      </c>
    </row>
    <row r="15" spans="1:14" ht="54">
      <c r="C15" s="10" t="s">
        <v>36</v>
      </c>
      <c r="D15" s="5" t="s">
        <v>37</v>
      </c>
      <c r="E15" s="19" t="s">
        <v>30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26</v>
      </c>
      <c r="C17" s="2" t="s">
        <v>31</v>
      </c>
      <c r="D17" s="2" t="s">
        <v>6</v>
      </c>
      <c r="E17" s="2" t="s">
        <v>32</v>
      </c>
      <c r="F17" s="2" t="s">
        <v>11</v>
      </c>
      <c r="G17" s="2" t="s">
        <v>33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38</v>
      </c>
      <c r="M25" t="s">
        <v>32</v>
      </c>
      <c r="N25" t="s">
        <v>39</v>
      </c>
    </row>
    <row r="29" spans="1:14" ht="136.5" customHeight="1">
      <c r="A29" s="47" t="s">
        <v>215</v>
      </c>
      <c r="B29" s="48"/>
      <c r="C29" s="48"/>
      <c r="D29" s="48"/>
      <c r="E29" s="48"/>
      <c r="F29" s="48"/>
      <c r="G29" s="48"/>
      <c r="H29" s="48"/>
    </row>
    <row r="31" spans="1:14" ht="39" customHeight="1">
      <c r="A31" s="51" t="s">
        <v>214</v>
      </c>
      <c r="B31" s="51"/>
      <c r="C31" s="51"/>
      <c r="D31" s="51"/>
      <c r="E31" s="51"/>
      <c r="F31" s="51"/>
      <c r="G31" s="51"/>
      <c r="H31" s="51"/>
    </row>
  </sheetData>
  <mergeCells count="2">
    <mergeCell ref="A29:H29"/>
    <mergeCell ref="A31:H31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F30" sqref="F30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40</v>
      </c>
      <c r="D1" s="5" t="s">
        <v>41</v>
      </c>
      <c r="E1" s="19" t="s">
        <v>42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43</v>
      </c>
      <c r="D3" s="2" t="s">
        <v>6</v>
      </c>
      <c r="E3" s="2" t="s">
        <v>44</v>
      </c>
      <c r="F3" s="2" t="s">
        <v>45</v>
      </c>
      <c r="G3" s="2" t="s">
        <v>46</v>
      </c>
    </row>
    <row r="4" spans="1:14">
      <c r="A4" s="6">
        <v>1</v>
      </c>
      <c r="B4" s="3">
        <v>0.25</v>
      </c>
      <c r="C4" s="4">
        <v>0.13</v>
      </c>
      <c r="D4" s="3">
        <f t="shared" ref="D4:D10" si="0">LOG(B4)/LOG(2)+3</f>
        <v>1</v>
      </c>
      <c r="E4" s="8">
        <f t="shared" ref="E4:E10" si="1">B4/C4*50</f>
        <v>96.153846153846146</v>
      </c>
      <c r="F4" s="8">
        <f t="shared" ref="F4:F10" si="2"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si="0"/>
        <v>2</v>
      </c>
      <c r="E5" s="8">
        <f t="shared" si="1"/>
        <v>100</v>
      </c>
      <c r="F5" s="8">
        <f t="shared" si="2"/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0"/>
        <v>3</v>
      </c>
      <c r="E6" s="8">
        <f t="shared" si="1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0"/>
        <v>4</v>
      </c>
      <c r="E7" s="8">
        <f t="shared" si="1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0"/>
        <v>5</v>
      </c>
      <c r="E8" s="8">
        <f t="shared" si="1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0"/>
        <v>6</v>
      </c>
      <c r="E9" s="8">
        <f t="shared" si="1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0"/>
        <v>7</v>
      </c>
      <c r="E10" s="8">
        <f t="shared" si="1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47</v>
      </c>
      <c r="M12" t="s">
        <v>32</v>
      </c>
      <c r="N12" t="s">
        <v>48</v>
      </c>
    </row>
    <row r="15" spans="1:14" ht="40.5">
      <c r="C15" s="10" t="s">
        <v>49</v>
      </c>
      <c r="D15" s="5" t="s">
        <v>50</v>
      </c>
      <c r="E15" s="19" t="s">
        <v>42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26</v>
      </c>
      <c r="C17" s="2" t="s">
        <v>51</v>
      </c>
      <c r="D17" s="2" t="s">
        <v>6</v>
      </c>
      <c r="E17" s="2" t="s">
        <v>44</v>
      </c>
      <c r="F17" s="2" t="s">
        <v>45</v>
      </c>
      <c r="G17" s="2" t="s">
        <v>46</v>
      </c>
    </row>
    <row r="18" spans="1:14">
      <c r="A18" s="6">
        <v>1</v>
      </c>
      <c r="B18" s="3">
        <v>0.25</v>
      </c>
      <c r="C18" s="4">
        <v>0.8</v>
      </c>
      <c r="D18" s="3">
        <f t="shared" ref="D18:D24" si="3">LOG(B18)/LOG(2)+3</f>
        <v>1</v>
      </c>
      <c r="E18" s="8">
        <f t="shared" ref="E18:E24" si="4">B18/C18*50</f>
        <v>15.625</v>
      </c>
      <c r="F18" s="8">
        <f t="shared" ref="F18:F24" si="5"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si="3"/>
        <v>2</v>
      </c>
      <c r="E19" s="8">
        <f t="shared" si="4"/>
        <v>16.666666666666664</v>
      </c>
      <c r="F19" s="8">
        <f t="shared" si="5"/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3"/>
        <v>3</v>
      </c>
      <c r="E20" s="8">
        <f t="shared" si="4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3"/>
        <v>4</v>
      </c>
      <c r="E21" s="8">
        <f t="shared" si="4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3"/>
        <v>6</v>
      </c>
      <c r="E23" s="8">
        <f t="shared" si="4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3"/>
        <v>7</v>
      </c>
      <c r="E24" s="8">
        <f t="shared" si="4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52</v>
      </c>
      <c r="M25" t="s">
        <v>32</v>
      </c>
      <c r="N25" t="s">
        <v>39</v>
      </c>
    </row>
    <row r="28" spans="1:14" ht="148.5" customHeight="1">
      <c r="A28" s="49" t="s">
        <v>216</v>
      </c>
      <c r="B28" s="50"/>
      <c r="C28" s="50"/>
      <c r="D28" s="50"/>
      <c r="E28" s="50"/>
      <c r="F28" s="50"/>
      <c r="G28" s="50"/>
      <c r="H28" s="50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73" workbookViewId="0">
      <selection activeCell="G10" sqref="G10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</cols>
  <sheetData>
    <row r="1" spans="1:13" ht="40.5">
      <c r="C1" s="10" t="s">
        <v>53</v>
      </c>
      <c r="D1" s="5" t="s">
        <v>50</v>
      </c>
      <c r="E1" s="19" t="s">
        <v>54</v>
      </c>
      <c r="F1" s="35" t="s">
        <v>55</v>
      </c>
      <c r="G1" s="25"/>
    </row>
    <row r="2" spans="1:13">
      <c r="F2" s="7"/>
      <c r="G2" s="7"/>
    </row>
    <row r="3" spans="1:13" ht="27">
      <c r="A3" s="1" t="s">
        <v>3</v>
      </c>
      <c r="B3" s="2" t="s">
        <v>26</v>
      </c>
      <c r="C3" s="2" t="s">
        <v>56</v>
      </c>
      <c r="D3" s="2" t="s">
        <v>6</v>
      </c>
      <c r="E3" s="2" t="s">
        <v>57</v>
      </c>
      <c r="F3" s="2" t="s">
        <v>58</v>
      </c>
      <c r="G3" s="2" t="s">
        <v>59</v>
      </c>
    </row>
    <row r="4" spans="1:13">
      <c r="A4" s="6">
        <v>1</v>
      </c>
      <c r="B4" s="3">
        <v>0.25</v>
      </c>
      <c r="C4" s="4">
        <v>0.94</v>
      </c>
      <c r="D4" s="3">
        <f t="shared" ref="D4:D10" si="0">LOG(B4)/LOG(2)+3</f>
        <v>1</v>
      </c>
      <c r="E4" s="8">
        <f t="shared" ref="E4:E10" si="1">B4/C4*50</f>
        <v>13.297872340425531</v>
      </c>
      <c r="F4" s="8">
        <f t="shared" ref="F4:F10" si="2">B4/G4*50</f>
        <v>15.625</v>
      </c>
      <c r="G4" s="4">
        <v>0.8</v>
      </c>
    </row>
    <row r="5" spans="1:13">
      <c r="A5" s="6">
        <v>2</v>
      </c>
      <c r="B5" s="3">
        <v>0.5</v>
      </c>
      <c r="C5" s="4">
        <v>1.69</v>
      </c>
      <c r="D5" s="3">
        <f t="shared" si="0"/>
        <v>2</v>
      </c>
      <c r="E5" s="8">
        <f t="shared" si="1"/>
        <v>14.792899408284024</v>
      </c>
      <c r="F5" s="8">
        <f t="shared" si="2"/>
        <v>16.666666666666664</v>
      </c>
      <c r="G5" s="4">
        <v>1.5</v>
      </c>
    </row>
    <row r="6" spans="1:13">
      <c r="A6" s="6">
        <v>3</v>
      </c>
      <c r="B6" s="3">
        <v>1</v>
      </c>
      <c r="C6" s="4">
        <v>3.16</v>
      </c>
      <c r="D6" s="3">
        <f t="shared" si="0"/>
        <v>3</v>
      </c>
      <c r="E6" s="8">
        <f t="shared" si="1"/>
        <v>15.822784810126581</v>
      </c>
      <c r="F6" s="8">
        <f t="shared" si="2"/>
        <v>16.666666666666664</v>
      </c>
      <c r="G6" s="4">
        <v>3</v>
      </c>
    </row>
    <row r="7" spans="1:13">
      <c r="A7" s="6">
        <v>4</v>
      </c>
      <c r="B7" s="3">
        <v>2</v>
      </c>
      <c r="C7" s="4">
        <v>6.15</v>
      </c>
      <c r="D7" s="3">
        <f t="shared" si="0"/>
        <v>4</v>
      </c>
      <c r="E7" s="8">
        <f t="shared" si="1"/>
        <v>16.260162601626014</v>
      </c>
      <c r="F7" s="8">
        <f t="shared" si="2"/>
        <v>16.666666666666664</v>
      </c>
      <c r="G7" s="4">
        <v>6</v>
      </c>
    </row>
    <row r="8" spans="1:13">
      <c r="A8" s="6">
        <v>5</v>
      </c>
      <c r="B8" s="3">
        <v>4</v>
      </c>
      <c r="C8" s="4">
        <v>12</v>
      </c>
      <c r="D8" s="3">
        <f t="shared" si="0"/>
        <v>5</v>
      </c>
      <c r="E8" s="8">
        <f t="shared" si="1"/>
        <v>16.666666666666664</v>
      </c>
      <c r="F8" s="8">
        <f t="shared" si="2"/>
        <v>16.666666666666664</v>
      </c>
      <c r="G8" s="4">
        <v>12</v>
      </c>
    </row>
    <row r="9" spans="1:13">
      <c r="A9" s="6">
        <v>6</v>
      </c>
      <c r="B9" s="3">
        <v>8</v>
      </c>
      <c r="C9" s="4">
        <v>24</v>
      </c>
      <c r="D9" s="3">
        <f t="shared" si="0"/>
        <v>6</v>
      </c>
      <c r="E9" s="8">
        <f t="shared" si="1"/>
        <v>16.666666666666664</v>
      </c>
      <c r="F9" s="8">
        <f t="shared" si="2"/>
        <v>17.391304347826086</v>
      </c>
      <c r="G9" s="4">
        <v>23</v>
      </c>
    </row>
    <row r="10" spans="1:13">
      <c r="A10" s="6">
        <v>7</v>
      </c>
      <c r="B10" s="3">
        <v>16</v>
      </c>
      <c r="C10" s="4">
        <v>47.4</v>
      </c>
      <c r="D10" s="3">
        <f t="shared" si="0"/>
        <v>7</v>
      </c>
      <c r="E10" s="8">
        <f t="shared" si="1"/>
        <v>16.877637130801688</v>
      </c>
      <c r="F10" s="8">
        <f t="shared" si="2"/>
        <v>17.391304347826086</v>
      </c>
      <c r="G10" s="4">
        <v>46</v>
      </c>
    </row>
    <row r="11" spans="1:13">
      <c r="K11" t="s">
        <v>60</v>
      </c>
      <c r="L11" t="s">
        <v>61</v>
      </c>
      <c r="M11" t="s">
        <v>62</v>
      </c>
    </row>
    <row r="14" spans="1:13" ht="40.5">
      <c r="C14" s="10" t="s">
        <v>63</v>
      </c>
      <c r="D14" s="5" t="s">
        <v>64</v>
      </c>
      <c r="E14" s="19" t="s">
        <v>54</v>
      </c>
      <c r="F14" s="35" t="s">
        <v>55</v>
      </c>
      <c r="G14" s="25" t="s">
        <v>65</v>
      </c>
    </row>
    <row r="15" spans="1:13">
      <c r="F15" s="7"/>
      <c r="G15" s="7"/>
    </row>
    <row r="16" spans="1:13" ht="27">
      <c r="A16" s="1" t="s">
        <v>3</v>
      </c>
      <c r="B16" s="2" t="s">
        <v>26</v>
      </c>
      <c r="C16" s="2" t="s">
        <v>56</v>
      </c>
      <c r="D16" s="2" t="s">
        <v>6</v>
      </c>
      <c r="E16" s="2" t="s">
        <v>57</v>
      </c>
      <c r="F16" s="2" t="s">
        <v>58</v>
      </c>
      <c r="G16" s="2" t="s">
        <v>59</v>
      </c>
    </row>
    <row r="17" spans="1:13">
      <c r="A17" s="6">
        <v>1</v>
      </c>
      <c r="B17" s="3">
        <v>0.25</v>
      </c>
      <c r="C17" s="4">
        <v>1.3</v>
      </c>
      <c r="D17" s="3">
        <f t="shared" ref="D17:D23" si="3">LOG(B17)/LOG(2)+3</f>
        <v>1</v>
      </c>
      <c r="E17" s="8">
        <f t="shared" ref="E17:E23" si="4">B17/C17*50</f>
        <v>9.615384615384615</v>
      </c>
      <c r="F17" s="8">
        <f t="shared" ref="F17:F23" si="5">B17/G17*50</f>
        <v>96.153846153846146</v>
      </c>
      <c r="G17" s="4">
        <v>0.13</v>
      </c>
    </row>
    <row r="18" spans="1:13">
      <c r="A18" s="6">
        <v>2</v>
      </c>
      <c r="B18" s="3">
        <v>0.5</v>
      </c>
      <c r="C18" s="4">
        <v>2.2999999999999998</v>
      </c>
      <c r="D18" s="3">
        <f t="shared" si="3"/>
        <v>2</v>
      </c>
      <c r="E18" s="8">
        <f t="shared" si="4"/>
        <v>10.869565217391305</v>
      </c>
      <c r="F18" s="8">
        <f t="shared" si="5"/>
        <v>100</v>
      </c>
      <c r="G18" s="4">
        <v>0.25</v>
      </c>
    </row>
    <row r="19" spans="1:13">
      <c r="A19" s="6">
        <v>3</v>
      </c>
      <c r="B19" s="3">
        <v>1</v>
      </c>
      <c r="C19" s="4">
        <v>4.4000000000000004</v>
      </c>
      <c r="D19" s="3">
        <f t="shared" si="3"/>
        <v>3</v>
      </c>
      <c r="E19" s="8">
        <f t="shared" si="4"/>
        <v>11.363636363636363</v>
      </c>
      <c r="F19" s="8">
        <f t="shared" si="5"/>
        <v>102.04081632653062</v>
      </c>
      <c r="G19" s="4">
        <v>0.49</v>
      </c>
    </row>
    <row r="20" spans="1:13">
      <c r="A20" s="6">
        <v>4</v>
      </c>
      <c r="B20" s="3">
        <v>2</v>
      </c>
      <c r="C20" s="4">
        <v>8.6999999999999993</v>
      </c>
      <c r="D20" s="3">
        <f t="shared" si="3"/>
        <v>4</v>
      </c>
      <c r="E20" s="8">
        <f t="shared" si="4"/>
        <v>11.494252873563219</v>
      </c>
      <c r="F20" s="8">
        <f t="shared" si="5"/>
        <v>107.5268817204301</v>
      </c>
      <c r="G20" s="4">
        <v>0.93</v>
      </c>
    </row>
    <row r="21" spans="1:13">
      <c r="A21" s="6">
        <v>5</v>
      </c>
      <c r="B21" s="3">
        <v>4</v>
      </c>
      <c r="C21" s="4">
        <v>17</v>
      </c>
      <c r="D21" s="3">
        <f t="shared" si="3"/>
        <v>5</v>
      </c>
      <c r="E21" s="8">
        <f t="shared" si="4"/>
        <v>11.76470588235294</v>
      </c>
      <c r="F21" s="8">
        <f t="shared" si="5"/>
        <v>111.11111111111111</v>
      </c>
      <c r="G21" s="4">
        <v>1.8</v>
      </c>
    </row>
    <row r="22" spans="1:13">
      <c r="A22" s="6">
        <v>6</v>
      </c>
      <c r="B22" s="3">
        <v>8</v>
      </c>
      <c r="C22" s="4">
        <v>34</v>
      </c>
      <c r="D22" s="3">
        <f t="shared" si="3"/>
        <v>6</v>
      </c>
      <c r="E22" s="8">
        <f t="shared" si="4"/>
        <v>11.76470588235294</v>
      </c>
      <c r="F22" s="8">
        <f t="shared" si="5"/>
        <v>111.11111111111111</v>
      </c>
      <c r="G22" s="4">
        <v>3.6</v>
      </c>
    </row>
    <row r="23" spans="1:13">
      <c r="A23" s="6">
        <v>7</v>
      </c>
      <c r="B23" s="3">
        <v>16</v>
      </c>
      <c r="C23" s="4">
        <v>67</v>
      </c>
      <c r="D23" s="3">
        <f t="shared" si="3"/>
        <v>7</v>
      </c>
      <c r="E23" s="8">
        <f t="shared" si="4"/>
        <v>11.940298507462686</v>
      </c>
      <c r="F23" s="8">
        <f t="shared" si="5"/>
        <v>112.67605633802818</v>
      </c>
      <c r="G23" s="4">
        <v>7.1</v>
      </c>
    </row>
    <row r="24" spans="1:13">
      <c r="K24" t="s">
        <v>66</v>
      </c>
      <c r="L24" t="s">
        <v>61</v>
      </c>
      <c r="M24" t="s">
        <v>67</v>
      </c>
    </row>
    <row r="27" spans="1:13" ht="40.5">
      <c r="C27" s="10" t="s">
        <v>68</v>
      </c>
      <c r="D27" s="5" t="s">
        <v>50</v>
      </c>
      <c r="E27" s="19" t="s">
        <v>69</v>
      </c>
      <c r="F27" s="35" t="s">
        <v>55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26</v>
      </c>
      <c r="C29" s="2" t="s">
        <v>70</v>
      </c>
      <c r="D29" s="2" t="s">
        <v>6</v>
      </c>
      <c r="E29" s="2" t="s">
        <v>71</v>
      </c>
      <c r="F29" s="2" t="s">
        <v>72</v>
      </c>
      <c r="G29" s="2" t="s">
        <v>73</v>
      </c>
    </row>
    <row r="30" spans="1:13">
      <c r="A30" s="6">
        <v>1</v>
      </c>
      <c r="B30" s="3">
        <v>0.25</v>
      </c>
      <c r="C30" s="4">
        <v>1.26</v>
      </c>
      <c r="D30" s="3">
        <f t="shared" ref="D30:D36" si="6">LOG(B30)/LOG(2)+3</f>
        <v>1</v>
      </c>
      <c r="E30" s="8">
        <f t="shared" ref="E30:E36" si="7">B30/C30*50</f>
        <v>9.9206349206349209</v>
      </c>
      <c r="F30" s="8">
        <f t="shared" ref="F30:F36" si="8">B30/G30*50</f>
        <v>13.297872340425531</v>
      </c>
      <c r="G30" s="4">
        <v>0.94</v>
      </c>
    </row>
    <row r="31" spans="1:13">
      <c r="A31" s="6">
        <v>2</v>
      </c>
      <c r="B31" s="3">
        <v>0.5</v>
      </c>
      <c r="C31" s="4">
        <v>2.36</v>
      </c>
      <c r="D31" s="3">
        <f t="shared" si="6"/>
        <v>2</v>
      </c>
      <c r="E31" s="8">
        <f t="shared" si="7"/>
        <v>10.593220338983052</v>
      </c>
      <c r="F31" s="8">
        <f t="shared" si="8"/>
        <v>14.792899408284024</v>
      </c>
      <c r="G31" s="4">
        <v>1.69</v>
      </c>
    </row>
    <row r="32" spans="1:13">
      <c r="A32" s="6">
        <v>3</v>
      </c>
      <c r="B32" s="3">
        <v>1</v>
      </c>
      <c r="C32" s="4">
        <v>4.3899999999999997</v>
      </c>
      <c r="D32" s="3">
        <f t="shared" si="6"/>
        <v>3</v>
      </c>
      <c r="E32" s="8">
        <f t="shared" si="7"/>
        <v>11.389521640091118</v>
      </c>
      <c r="F32" s="8">
        <f t="shared" si="8"/>
        <v>15.822784810126581</v>
      </c>
      <c r="G32" s="4">
        <v>3.16</v>
      </c>
    </row>
    <row r="33" spans="1:14">
      <c r="A33" s="6">
        <v>4</v>
      </c>
      <c r="B33" s="3">
        <v>2</v>
      </c>
      <c r="C33" s="4">
        <v>8.57</v>
      </c>
      <c r="D33" s="3">
        <f t="shared" si="6"/>
        <v>4</v>
      </c>
      <c r="E33" s="8">
        <f t="shared" si="7"/>
        <v>11.668611435239207</v>
      </c>
      <c r="F33" s="8">
        <f t="shared" si="8"/>
        <v>16.260162601626014</v>
      </c>
      <c r="G33" s="4">
        <v>6.15</v>
      </c>
    </row>
    <row r="34" spans="1:14">
      <c r="A34" s="6">
        <v>5</v>
      </c>
      <c r="B34" s="3">
        <v>4</v>
      </c>
      <c r="C34" s="4">
        <v>16.899999999999999</v>
      </c>
      <c r="D34" s="3">
        <f t="shared" si="6"/>
        <v>5</v>
      </c>
      <c r="E34" s="8">
        <f t="shared" si="7"/>
        <v>11.834319526627219</v>
      </c>
      <c r="F34" s="8">
        <f t="shared" si="8"/>
        <v>16.666666666666664</v>
      </c>
      <c r="G34" s="4">
        <v>12</v>
      </c>
    </row>
    <row r="35" spans="1:14">
      <c r="A35" s="6">
        <v>6</v>
      </c>
      <c r="B35" s="3">
        <v>8</v>
      </c>
      <c r="C35" s="4">
        <v>33.700000000000003</v>
      </c>
      <c r="D35" s="3">
        <f t="shared" si="6"/>
        <v>6</v>
      </c>
      <c r="E35" s="8">
        <f t="shared" si="7"/>
        <v>11.869436201780415</v>
      </c>
      <c r="F35" s="8">
        <f t="shared" si="8"/>
        <v>16.666666666666664</v>
      </c>
      <c r="G35" s="4">
        <v>24</v>
      </c>
    </row>
    <row r="36" spans="1:14">
      <c r="A36" s="6">
        <v>7</v>
      </c>
      <c r="B36" s="3">
        <v>16</v>
      </c>
      <c r="C36" s="4">
        <v>66.7</v>
      </c>
      <c r="D36" s="3">
        <f t="shared" si="6"/>
        <v>7</v>
      </c>
      <c r="E36" s="8">
        <f t="shared" si="7"/>
        <v>11.994002998500749</v>
      </c>
      <c r="F36" s="8">
        <f t="shared" si="8"/>
        <v>16.877637130801688</v>
      </c>
      <c r="G36" s="4">
        <v>47.4</v>
      </c>
    </row>
    <row r="37" spans="1:14">
      <c r="L37" t="s">
        <v>74</v>
      </c>
      <c r="M37" t="s">
        <v>61</v>
      </c>
      <c r="N37" t="s">
        <v>62</v>
      </c>
    </row>
    <row r="40" spans="1:14" ht="40.5">
      <c r="C40" s="10" t="s">
        <v>75</v>
      </c>
      <c r="D40" s="5" t="s">
        <v>64</v>
      </c>
      <c r="E40" s="19" t="s">
        <v>69</v>
      </c>
      <c r="F40" s="35" t="s">
        <v>55</v>
      </c>
      <c r="G40" s="25" t="s">
        <v>65</v>
      </c>
    </row>
    <row r="41" spans="1:14">
      <c r="F41" s="7"/>
      <c r="G41" s="7"/>
    </row>
    <row r="42" spans="1:14" ht="27">
      <c r="A42" s="1" t="s">
        <v>3</v>
      </c>
      <c r="B42" s="2" t="s">
        <v>26</v>
      </c>
      <c r="C42" s="2" t="s">
        <v>70</v>
      </c>
      <c r="D42" s="2" t="s">
        <v>6</v>
      </c>
      <c r="E42" s="2" t="s">
        <v>71</v>
      </c>
      <c r="F42" s="2" t="s">
        <v>72</v>
      </c>
      <c r="G42" s="2" t="s">
        <v>73</v>
      </c>
    </row>
    <row r="43" spans="1:14">
      <c r="A43" s="6">
        <v>1</v>
      </c>
      <c r="B43" s="3">
        <v>0.25</v>
      </c>
      <c r="C43" s="4">
        <v>0.12</v>
      </c>
      <c r="D43" s="3">
        <f t="shared" ref="D43:D49" si="9">LOG(B43)/LOG(2)+3</f>
        <v>1</v>
      </c>
      <c r="E43" s="8">
        <f t="shared" ref="E43:E49" si="10">B43/C43*50</f>
        <v>104.16666666666667</v>
      </c>
      <c r="F43" s="8">
        <f t="shared" ref="F43:F49" si="11">B43/G43*50</f>
        <v>89.285714285714278</v>
      </c>
      <c r="G43" s="4">
        <v>0.14000000000000001</v>
      </c>
    </row>
    <row r="44" spans="1:14">
      <c r="A44" s="6">
        <v>2</v>
      </c>
      <c r="B44" s="3">
        <v>0.5</v>
      </c>
      <c r="C44" s="4">
        <v>0.19</v>
      </c>
      <c r="D44" s="3">
        <f t="shared" si="9"/>
        <v>2</v>
      </c>
      <c r="E44" s="8">
        <f t="shared" si="10"/>
        <v>131.57894736842107</v>
      </c>
      <c r="F44" s="8">
        <f t="shared" si="11"/>
        <v>108.69565217391303</v>
      </c>
      <c r="G44" s="4">
        <v>0.23</v>
      </c>
    </row>
    <row r="45" spans="1:14">
      <c r="A45" s="6">
        <v>3</v>
      </c>
      <c r="B45" s="3">
        <v>1</v>
      </c>
      <c r="C45" s="4">
        <v>0.34</v>
      </c>
      <c r="D45" s="3">
        <f t="shared" si="9"/>
        <v>3</v>
      </c>
      <c r="E45" s="8">
        <f t="shared" si="10"/>
        <v>147.05882352941174</v>
      </c>
      <c r="F45" s="8">
        <f t="shared" si="11"/>
        <v>121.95121951219512</v>
      </c>
      <c r="G45" s="4">
        <v>0.41</v>
      </c>
    </row>
    <row r="46" spans="1:14">
      <c r="A46" s="6">
        <v>4</v>
      </c>
      <c r="B46" s="3">
        <v>2</v>
      </c>
      <c r="C46" s="4">
        <v>0.61</v>
      </c>
      <c r="D46" s="3">
        <f t="shared" si="9"/>
        <v>4</v>
      </c>
      <c r="E46" s="8">
        <f t="shared" si="10"/>
        <v>163.9344262295082</v>
      </c>
      <c r="F46" s="8">
        <f t="shared" si="11"/>
        <v>125</v>
      </c>
      <c r="G46" s="4">
        <v>0.8</v>
      </c>
    </row>
    <row r="47" spans="1:14">
      <c r="A47" s="6">
        <v>5</v>
      </c>
      <c r="B47" s="3">
        <v>4</v>
      </c>
      <c r="C47" s="4">
        <v>1.2</v>
      </c>
      <c r="D47" s="3">
        <f t="shared" si="9"/>
        <v>5</v>
      </c>
      <c r="E47" s="8">
        <f t="shared" si="10"/>
        <v>166.66666666666669</v>
      </c>
      <c r="F47" s="8">
        <f t="shared" si="11"/>
        <v>133.33333333333331</v>
      </c>
      <c r="G47" s="4">
        <v>1.5</v>
      </c>
    </row>
    <row r="48" spans="1:14">
      <c r="A48" s="6">
        <v>6</v>
      </c>
      <c r="B48" s="3">
        <v>8</v>
      </c>
      <c r="C48" s="4">
        <v>2.2999999999999998</v>
      </c>
      <c r="D48" s="3">
        <f t="shared" si="9"/>
        <v>6</v>
      </c>
      <c r="E48" s="8">
        <f t="shared" si="10"/>
        <v>173.91304347826087</v>
      </c>
      <c r="F48" s="8">
        <f t="shared" si="11"/>
        <v>137.93103448275863</v>
      </c>
      <c r="G48" s="4">
        <v>2.9</v>
      </c>
    </row>
    <row r="49" spans="1:14">
      <c r="A49" s="6">
        <v>7</v>
      </c>
      <c r="B49" s="3">
        <v>16</v>
      </c>
      <c r="C49" s="4">
        <v>4.5</v>
      </c>
      <c r="D49" s="3">
        <f t="shared" si="9"/>
        <v>7</v>
      </c>
      <c r="E49" s="8">
        <f t="shared" si="10"/>
        <v>177.77777777777777</v>
      </c>
      <c r="F49" s="8">
        <f t="shared" si="11"/>
        <v>140.35087719298244</v>
      </c>
      <c r="G49" s="4">
        <v>5.7</v>
      </c>
    </row>
    <row r="50" spans="1:14">
      <c r="L50" t="s">
        <v>76</v>
      </c>
      <c r="M50" t="s">
        <v>61</v>
      </c>
      <c r="N50" t="s">
        <v>67</v>
      </c>
    </row>
    <row r="53" spans="1:14" ht="40.5">
      <c r="C53" s="10" t="s">
        <v>77</v>
      </c>
      <c r="D53" s="5" t="s">
        <v>64</v>
      </c>
      <c r="E53" s="19" t="s">
        <v>78</v>
      </c>
      <c r="F53" s="35" t="s">
        <v>79</v>
      </c>
      <c r="G53" s="25" t="s">
        <v>65</v>
      </c>
    </row>
    <row r="54" spans="1:14">
      <c r="F54" s="7"/>
      <c r="G54" s="7"/>
    </row>
    <row r="55" spans="1:14" ht="27">
      <c r="A55" s="1" t="s">
        <v>3</v>
      </c>
      <c r="B55" s="2" t="s">
        <v>26</v>
      </c>
      <c r="C55" s="2" t="s">
        <v>80</v>
      </c>
      <c r="D55" s="2" t="s">
        <v>6</v>
      </c>
      <c r="E55" s="2" t="s">
        <v>81</v>
      </c>
      <c r="F55" s="2" t="s">
        <v>82</v>
      </c>
      <c r="G55" s="2" t="s">
        <v>83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2">LOG(B56)/LOG(2)+3</f>
        <v>1</v>
      </c>
      <c r="E56" s="8">
        <f t="shared" ref="E56:E62" si="13">B56/C56*50</f>
        <v>104.16666666666667</v>
      </c>
      <c r="F56" s="8">
        <f t="shared" ref="F56:F62" si="14">B56/G56*50</f>
        <v>89.285714285714278</v>
      </c>
      <c r="G56" s="4">
        <v>0.14000000000000001</v>
      </c>
    </row>
    <row r="57" spans="1:14">
      <c r="A57" s="6">
        <v>2</v>
      </c>
      <c r="B57" s="3">
        <v>0.5</v>
      </c>
      <c r="C57" s="4">
        <v>0.19</v>
      </c>
      <c r="D57" s="3">
        <f t="shared" si="12"/>
        <v>2</v>
      </c>
      <c r="E57" s="8">
        <f t="shared" si="13"/>
        <v>131.57894736842107</v>
      </c>
      <c r="F57" s="8">
        <f t="shared" si="14"/>
        <v>108.69565217391303</v>
      </c>
      <c r="G57" s="4">
        <v>0.23</v>
      </c>
    </row>
    <row r="58" spans="1:14">
      <c r="A58" s="6">
        <v>3</v>
      </c>
      <c r="B58" s="3">
        <v>1</v>
      </c>
      <c r="C58" s="4">
        <v>0.35</v>
      </c>
      <c r="D58" s="3">
        <f t="shared" si="12"/>
        <v>3</v>
      </c>
      <c r="E58" s="8">
        <f t="shared" si="13"/>
        <v>142.85714285714286</v>
      </c>
      <c r="F58" s="8">
        <f t="shared" si="14"/>
        <v>121.95121951219512</v>
      </c>
      <c r="G58" s="4">
        <v>0.41</v>
      </c>
    </row>
    <row r="59" spans="1:14">
      <c r="A59" s="6">
        <v>4</v>
      </c>
      <c r="B59" s="3">
        <v>2</v>
      </c>
      <c r="C59" s="4">
        <v>0.66</v>
      </c>
      <c r="D59" s="3">
        <f t="shared" si="12"/>
        <v>4</v>
      </c>
      <c r="E59" s="8">
        <f t="shared" si="13"/>
        <v>151.5151515151515</v>
      </c>
      <c r="F59" s="8">
        <f t="shared" si="14"/>
        <v>125</v>
      </c>
      <c r="G59" s="4">
        <v>0.8</v>
      </c>
    </row>
    <row r="60" spans="1:14">
      <c r="A60" s="6">
        <v>5</v>
      </c>
      <c r="B60" s="3">
        <v>4</v>
      </c>
      <c r="C60" s="4">
        <v>1.3</v>
      </c>
      <c r="D60" s="3">
        <f t="shared" si="12"/>
        <v>5</v>
      </c>
      <c r="E60" s="8">
        <f t="shared" si="13"/>
        <v>153.84615384615384</v>
      </c>
      <c r="F60" s="8">
        <f t="shared" si="14"/>
        <v>133.33333333333331</v>
      </c>
      <c r="G60" s="4">
        <v>1.5</v>
      </c>
    </row>
    <row r="61" spans="1:14">
      <c r="A61" s="6">
        <v>6</v>
      </c>
      <c r="B61" s="3">
        <v>8</v>
      </c>
      <c r="C61" s="4">
        <v>2.6</v>
      </c>
      <c r="D61" s="3">
        <f t="shared" si="12"/>
        <v>6</v>
      </c>
      <c r="E61" s="8">
        <f t="shared" si="13"/>
        <v>153.84615384615384</v>
      </c>
      <c r="F61" s="8">
        <f t="shared" si="14"/>
        <v>137.93103448275863</v>
      </c>
      <c r="G61" s="4">
        <v>2.9</v>
      </c>
    </row>
    <row r="62" spans="1:14">
      <c r="A62" s="6">
        <v>7</v>
      </c>
      <c r="B62" s="3">
        <v>16</v>
      </c>
      <c r="C62" s="4">
        <v>5.2</v>
      </c>
      <c r="D62" s="3">
        <f t="shared" si="12"/>
        <v>7</v>
      </c>
      <c r="E62" s="8">
        <f t="shared" si="13"/>
        <v>153.84615384615384</v>
      </c>
      <c r="F62" s="8">
        <f t="shared" si="14"/>
        <v>140.35087719298244</v>
      </c>
      <c r="G62" s="4">
        <v>5.7</v>
      </c>
    </row>
    <row r="63" spans="1:14">
      <c r="L63" t="s">
        <v>84</v>
      </c>
      <c r="M63" t="s">
        <v>61</v>
      </c>
      <c r="N63" t="s">
        <v>67</v>
      </c>
    </row>
    <row r="66" spans="1:14" ht="40.5">
      <c r="C66" s="10" t="s">
        <v>85</v>
      </c>
      <c r="D66" s="5" t="s">
        <v>86</v>
      </c>
      <c r="E66" s="19" t="s">
        <v>78</v>
      </c>
      <c r="F66" s="35" t="s">
        <v>79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26</v>
      </c>
      <c r="C68" s="2" t="s">
        <v>80</v>
      </c>
      <c r="D68" s="2" t="s">
        <v>6</v>
      </c>
      <c r="E68" s="2" t="s">
        <v>81</v>
      </c>
      <c r="F68" s="2" t="s">
        <v>82</v>
      </c>
      <c r="G68" s="2" t="s">
        <v>83</v>
      </c>
    </row>
    <row r="69" spans="1:14">
      <c r="A69" s="6">
        <v>1</v>
      </c>
      <c r="B69" s="3">
        <v>0.25</v>
      </c>
      <c r="C69" s="4">
        <v>0.94</v>
      </c>
      <c r="D69" s="3">
        <f t="shared" ref="D69:D75" si="15">LOG(B69)/LOG(2)+3</f>
        <v>1</v>
      </c>
      <c r="E69" s="8">
        <f t="shared" ref="E69:E75" si="16">B69/C69*50</f>
        <v>13.297872340425531</v>
      </c>
      <c r="F69" s="8">
        <f t="shared" ref="F69:F75" si="17">B69/G69*50</f>
        <v>13.297872340425531</v>
      </c>
      <c r="G69" s="4">
        <v>0.94</v>
      </c>
    </row>
    <row r="70" spans="1:14">
      <c r="A70" s="6">
        <v>2</v>
      </c>
      <c r="B70" s="3">
        <v>0.5</v>
      </c>
      <c r="C70" s="4">
        <v>1.65</v>
      </c>
      <c r="D70" s="3">
        <f t="shared" si="15"/>
        <v>2</v>
      </c>
      <c r="E70" s="8">
        <f t="shared" si="16"/>
        <v>15.151515151515152</v>
      </c>
      <c r="F70" s="8">
        <f t="shared" si="17"/>
        <v>14.792899408284024</v>
      </c>
      <c r="G70" s="4">
        <v>1.69</v>
      </c>
    </row>
    <row r="71" spans="1:14">
      <c r="A71" s="6">
        <v>3</v>
      </c>
      <c r="B71" s="3">
        <v>1</v>
      </c>
      <c r="C71" s="4">
        <v>3.11</v>
      </c>
      <c r="D71" s="3">
        <f t="shared" si="15"/>
        <v>3</v>
      </c>
      <c r="E71" s="8">
        <f t="shared" si="16"/>
        <v>16.077170418006432</v>
      </c>
      <c r="F71" s="8">
        <f t="shared" si="17"/>
        <v>15.822784810126581</v>
      </c>
      <c r="G71" s="4">
        <v>3.16</v>
      </c>
    </row>
    <row r="72" spans="1:14">
      <c r="A72" s="6">
        <v>4</v>
      </c>
      <c r="B72" s="3">
        <v>2</v>
      </c>
      <c r="C72" s="4">
        <v>5.93</v>
      </c>
      <c r="D72" s="3">
        <f t="shared" si="15"/>
        <v>4</v>
      </c>
      <c r="E72" s="8">
        <f t="shared" si="16"/>
        <v>16.863406408094438</v>
      </c>
      <c r="F72" s="8">
        <f t="shared" si="17"/>
        <v>16.260162601626014</v>
      </c>
      <c r="G72" s="4">
        <v>6.15</v>
      </c>
    </row>
    <row r="73" spans="1:14">
      <c r="A73" s="6">
        <v>5</v>
      </c>
      <c r="B73" s="3">
        <v>4</v>
      </c>
      <c r="C73" s="4">
        <v>12</v>
      </c>
      <c r="D73" s="3">
        <f t="shared" si="15"/>
        <v>5</v>
      </c>
      <c r="E73" s="8">
        <f t="shared" si="16"/>
        <v>16.666666666666664</v>
      </c>
      <c r="F73" s="8">
        <f t="shared" si="17"/>
        <v>16.666666666666664</v>
      </c>
      <c r="G73" s="4">
        <v>12</v>
      </c>
    </row>
    <row r="74" spans="1:14">
      <c r="A74" s="6">
        <v>6</v>
      </c>
      <c r="B74" s="3">
        <v>8</v>
      </c>
      <c r="C74" s="4">
        <v>23</v>
      </c>
      <c r="D74" s="3">
        <f t="shared" si="15"/>
        <v>6</v>
      </c>
      <c r="E74" s="8">
        <f t="shared" si="16"/>
        <v>17.391304347826086</v>
      </c>
      <c r="F74" s="8">
        <f t="shared" si="17"/>
        <v>16.666666666666664</v>
      </c>
      <c r="G74" s="4">
        <v>24</v>
      </c>
    </row>
    <row r="75" spans="1:14">
      <c r="A75" s="6">
        <v>7</v>
      </c>
      <c r="B75" s="3">
        <v>16</v>
      </c>
      <c r="C75" s="4">
        <v>45.5</v>
      </c>
      <c r="D75" s="3">
        <f t="shared" si="15"/>
        <v>7</v>
      </c>
      <c r="E75" s="8">
        <f t="shared" si="16"/>
        <v>17.582417582417584</v>
      </c>
      <c r="F75" s="8">
        <f t="shared" si="17"/>
        <v>16.877637130801688</v>
      </c>
      <c r="G75" s="4">
        <v>47.4</v>
      </c>
    </row>
    <row r="76" spans="1:14">
      <c r="L76" t="s">
        <v>87</v>
      </c>
      <c r="M76" t="s">
        <v>61</v>
      </c>
      <c r="N76" t="s">
        <v>62</v>
      </c>
    </row>
    <row r="79" spans="1:14" ht="192" customHeight="1">
      <c r="A79" s="49" t="s">
        <v>217</v>
      </c>
      <c r="B79" s="50"/>
      <c r="C79" s="50"/>
      <c r="D79" s="50"/>
      <c r="E79" s="50"/>
      <c r="F79" s="50"/>
      <c r="G79" s="50"/>
      <c r="H79" s="50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topLeftCell="A34" workbookViewId="0">
      <selection activeCell="E41" sqref="E41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88</v>
      </c>
      <c r="D1" s="5" t="s">
        <v>41</v>
      </c>
      <c r="E1" s="19" t="s">
        <v>89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90</v>
      </c>
      <c r="D3" s="2" t="s">
        <v>6</v>
      </c>
      <c r="E3" s="2" t="s">
        <v>91</v>
      </c>
      <c r="F3" s="2" t="s">
        <v>92</v>
      </c>
      <c r="G3" s="2" t="s">
        <v>93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94</v>
      </c>
    </row>
    <row r="15" spans="1:12" ht="40.5">
      <c r="C15" s="10" t="s">
        <v>95</v>
      </c>
      <c r="D15" s="5" t="s">
        <v>50</v>
      </c>
      <c r="E15" s="19" t="s">
        <v>89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4</v>
      </c>
      <c r="C17" s="2" t="s">
        <v>90</v>
      </c>
      <c r="D17" s="2" t="s">
        <v>6</v>
      </c>
      <c r="E17" s="2" t="s">
        <v>91</v>
      </c>
      <c r="F17" s="2" t="s">
        <v>92</v>
      </c>
      <c r="G17" s="2" t="s">
        <v>93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96</v>
      </c>
    </row>
    <row r="27" spans="1:12" ht="27">
      <c r="C27" s="10" t="s">
        <v>97</v>
      </c>
      <c r="D27" s="26" t="s">
        <v>98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99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100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101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102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103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104</v>
      </c>
    </row>
    <row r="38" spans="1:15" ht="173.25" customHeight="1">
      <c r="A38" s="47" t="s">
        <v>211</v>
      </c>
      <c r="B38" s="48"/>
      <c r="C38" s="48"/>
      <c r="D38" s="48"/>
      <c r="E38" s="48"/>
      <c r="F38" s="48"/>
      <c r="G38" s="48"/>
      <c r="H38" s="48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2"/>
  <sheetViews>
    <sheetView tabSelected="1" topLeftCell="A28" workbookViewId="0">
      <selection activeCell="C30" sqref="C30"/>
    </sheetView>
  </sheetViews>
  <sheetFormatPr defaultRowHeight="13.5"/>
  <cols>
    <col min="2" max="2" width="12.625" customWidth="1"/>
    <col min="3" max="3" width="10.5" customWidth="1"/>
    <col min="4" max="4" width="12.125" customWidth="1"/>
    <col min="5" max="5" width="9.875" customWidth="1"/>
    <col min="7" max="7" width="11.5" customWidth="1"/>
    <col min="8" max="8" width="9.375" customWidth="1"/>
    <col min="9" max="9" width="10" customWidth="1"/>
    <col min="10" max="10" width="7.75" bestFit="1" customWidth="1"/>
    <col min="11" max="11" width="11.875" customWidth="1"/>
    <col min="12" max="12" width="11.5" customWidth="1"/>
  </cols>
  <sheetData>
    <row r="1" spans="1:15" ht="40.5">
      <c r="C1" s="10" t="s">
        <v>105</v>
      </c>
      <c r="D1" s="5" t="s">
        <v>41</v>
      </c>
      <c r="E1" s="19" t="s">
        <v>106</v>
      </c>
      <c r="F1" s="25"/>
      <c r="G1" s="7"/>
    </row>
    <row r="2" spans="1:15">
      <c r="F2" s="7"/>
      <c r="G2" s="7"/>
    </row>
    <row r="3" spans="1:15" ht="27">
      <c r="A3" s="1" t="s">
        <v>3</v>
      </c>
      <c r="B3" s="2" t="s">
        <v>4</v>
      </c>
      <c r="C3" s="2" t="s">
        <v>107</v>
      </c>
      <c r="D3" s="2" t="s">
        <v>6</v>
      </c>
      <c r="E3" s="2" t="s">
        <v>108</v>
      </c>
      <c r="F3" s="2" t="s">
        <v>109</v>
      </c>
      <c r="G3" s="2" t="s">
        <v>110</v>
      </c>
    </row>
    <row r="4" spans="1:15">
      <c r="A4" s="6">
        <v>1</v>
      </c>
      <c r="B4" s="3">
        <v>0.25</v>
      </c>
      <c r="C4" s="4">
        <v>0.11</v>
      </c>
      <c r="D4" s="3">
        <f>LOG(B4)/LOG(2)+3</f>
        <v>1</v>
      </c>
      <c r="E4" s="8">
        <f t="shared" ref="E4:E10" si="0">B4/C4*50</f>
        <v>113.63636363636364</v>
      </c>
      <c r="F4" s="8">
        <f>B4/G4*50</f>
        <v>96.153846153846146</v>
      </c>
      <c r="G4" s="4">
        <v>0.13</v>
      </c>
    </row>
    <row r="5" spans="1:15">
      <c r="A5" s="6">
        <v>2</v>
      </c>
      <c r="B5" s="3">
        <v>0.5</v>
      </c>
      <c r="C5" s="4">
        <v>0.17</v>
      </c>
      <c r="D5" s="3">
        <f t="shared" ref="D5:D10" si="1">LOG(B5)/LOG(2)+3</f>
        <v>2</v>
      </c>
      <c r="E5" s="8">
        <f t="shared" si="0"/>
        <v>147.05882352941174</v>
      </c>
      <c r="F5" s="8">
        <f t="shared" ref="F5:F10" si="2">B5/G5*50</f>
        <v>100</v>
      </c>
      <c r="G5" s="4">
        <v>0.25</v>
      </c>
    </row>
    <row r="6" spans="1:15">
      <c r="A6" s="6">
        <v>3</v>
      </c>
      <c r="B6" s="3">
        <v>1</v>
      </c>
      <c r="C6" s="4">
        <v>0.31</v>
      </c>
      <c r="D6" s="3">
        <f t="shared" si="1"/>
        <v>3</v>
      </c>
      <c r="E6" s="8">
        <f t="shared" si="0"/>
        <v>161.29032258064518</v>
      </c>
      <c r="F6" s="8">
        <f t="shared" si="2"/>
        <v>102.04081632653062</v>
      </c>
      <c r="G6" s="4">
        <v>0.49</v>
      </c>
    </row>
    <row r="7" spans="1:15">
      <c r="A7" s="6">
        <v>4</v>
      </c>
      <c r="B7" s="3">
        <v>2</v>
      </c>
      <c r="C7" s="44">
        <v>0.6</v>
      </c>
      <c r="D7" s="3">
        <f t="shared" si="1"/>
        <v>4</v>
      </c>
      <c r="E7" s="8">
        <f t="shared" si="0"/>
        <v>166.66666666666669</v>
      </c>
      <c r="F7" s="8">
        <f t="shared" si="2"/>
        <v>107.5268817204301</v>
      </c>
      <c r="G7" s="4">
        <v>0.93</v>
      </c>
    </row>
    <row r="8" spans="1:15">
      <c r="A8" s="6">
        <v>5</v>
      </c>
      <c r="B8" s="3">
        <v>4</v>
      </c>
      <c r="C8" s="4">
        <v>1.1299999999999999</v>
      </c>
      <c r="D8" s="3">
        <f t="shared" si="1"/>
        <v>5</v>
      </c>
      <c r="E8" s="8">
        <f t="shared" si="0"/>
        <v>176.99115044247787</v>
      </c>
      <c r="F8" s="8">
        <f t="shared" si="2"/>
        <v>111.11111111111111</v>
      </c>
      <c r="G8" s="4">
        <v>1.8</v>
      </c>
    </row>
    <row r="9" spans="1:15">
      <c r="A9" s="6">
        <v>6</v>
      </c>
      <c r="B9" s="3">
        <v>8</v>
      </c>
      <c r="C9" s="4">
        <v>2.1800000000000002</v>
      </c>
      <c r="D9" s="3">
        <f t="shared" si="1"/>
        <v>6</v>
      </c>
      <c r="E9" s="8">
        <f t="shared" si="0"/>
        <v>183.48623853211009</v>
      </c>
      <c r="F9" s="8">
        <f t="shared" si="2"/>
        <v>111.11111111111111</v>
      </c>
      <c r="G9" s="4">
        <v>3.6</v>
      </c>
    </row>
    <row r="10" spans="1:15">
      <c r="A10" s="6">
        <v>7</v>
      </c>
      <c r="B10" s="3">
        <v>16</v>
      </c>
      <c r="C10" s="4">
        <v>4.26</v>
      </c>
      <c r="D10" s="3">
        <f t="shared" si="1"/>
        <v>7</v>
      </c>
      <c r="E10" s="8">
        <f t="shared" si="0"/>
        <v>187.79342723004694</v>
      </c>
      <c r="F10" s="8">
        <f t="shared" si="2"/>
        <v>112.67605633802818</v>
      </c>
      <c r="G10" s="4">
        <v>7.1</v>
      </c>
    </row>
    <row r="11" spans="1:15">
      <c r="A11" s="15"/>
      <c r="B11" s="16"/>
      <c r="C11" s="17"/>
      <c r="D11" s="16"/>
      <c r="E11" s="18"/>
      <c r="F11" s="18"/>
      <c r="G11" s="17"/>
      <c r="M11" t="s">
        <v>111</v>
      </c>
      <c r="N11" t="s">
        <v>61</v>
      </c>
      <c r="O11" t="s">
        <v>67</v>
      </c>
    </row>
    <row r="15" spans="1:15" ht="40.5">
      <c r="C15" s="10" t="s">
        <v>112</v>
      </c>
      <c r="D15" s="5" t="s">
        <v>50</v>
      </c>
      <c r="E15" s="19" t="s">
        <v>106</v>
      </c>
      <c r="F15" s="25"/>
      <c r="G15" s="7"/>
    </row>
    <row r="16" spans="1:15">
      <c r="F16" s="7"/>
      <c r="G16" s="7"/>
    </row>
    <row r="17" spans="1:15" ht="27">
      <c r="A17" s="1" t="s">
        <v>3</v>
      </c>
      <c r="B17" s="2" t="s">
        <v>4</v>
      </c>
      <c r="C17" s="2" t="s">
        <v>107</v>
      </c>
      <c r="D17" s="2" t="s">
        <v>6</v>
      </c>
      <c r="E17" s="2" t="s">
        <v>108</v>
      </c>
      <c r="F17" s="2" t="s">
        <v>109</v>
      </c>
      <c r="G17" s="2" t="s">
        <v>110</v>
      </c>
    </row>
    <row r="18" spans="1:15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5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5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5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5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5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5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5">
      <c r="M25" t="s">
        <v>113</v>
      </c>
      <c r="N25" t="s">
        <v>61</v>
      </c>
      <c r="O25" t="s">
        <v>62</v>
      </c>
    </row>
    <row r="28" spans="1:15" ht="212.25" customHeight="1">
      <c r="A28" s="47" t="s">
        <v>208</v>
      </c>
      <c r="B28" s="48"/>
      <c r="C28" s="48"/>
      <c r="D28" s="48"/>
      <c r="E28" s="48"/>
      <c r="F28" s="48"/>
      <c r="G28" s="48"/>
      <c r="H28" s="48"/>
    </row>
    <row r="32" spans="1:15" ht="40.5">
      <c r="C32" s="10" t="s">
        <v>114</v>
      </c>
      <c r="D32" s="5" t="s">
        <v>64</v>
      </c>
      <c r="E32" s="19" t="s">
        <v>115</v>
      </c>
      <c r="F32" s="25"/>
      <c r="G32" s="7"/>
    </row>
    <row r="33" spans="1:7">
      <c r="F33" s="7"/>
      <c r="G33" s="7"/>
    </row>
    <row r="34" spans="1:7" ht="27">
      <c r="A34" s="1" t="s">
        <v>3</v>
      </c>
      <c r="B34" s="2" t="s">
        <v>4</v>
      </c>
      <c r="C34" s="2" t="s">
        <v>116</v>
      </c>
      <c r="D34" s="2" t="s">
        <v>6</v>
      </c>
      <c r="E34" s="2" t="s">
        <v>117</v>
      </c>
      <c r="F34" s="2" t="s">
        <v>118</v>
      </c>
      <c r="G34" s="2" t="s">
        <v>119</v>
      </c>
    </row>
    <row r="35" spans="1:7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125</v>
      </c>
      <c r="G35" s="4">
        <v>0.1</v>
      </c>
    </row>
    <row r="36" spans="1:7">
      <c r="A36" s="6">
        <v>2</v>
      </c>
      <c r="B36" s="3">
        <v>0.5</v>
      </c>
      <c r="C36" s="4">
        <v>0.16</v>
      </c>
      <c r="D36" s="3">
        <f t="shared" ref="D36:D41" si="7">LOG(B36)/LOG(2)+3</f>
        <v>2</v>
      </c>
      <c r="E36" s="8">
        <f t="shared" si="6"/>
        <v>156.25</v>
      </c>
      <c r="F36" s="8">
        <f t="shared" ref="F36:F41" si="8">B36/G36*50</f>
        <v>156.25</v>
      </c>
      <c r="G36" s="4">
        <v>0.16</v>
      </c>
    </row>
    <row r="37" spans="1:7">
      <c r="A37" s="6">
        <v>3</v>
      </c>
      <c r="B37" s="3">
        <v>1</v>
      </c>
      <c r="C37" s="4">
        <v>0.28000000000000003</v>
      </c>
      <c r="D37" s="3">
        <f t="shared" si="7"/>
        <v>3</v>
      </c>
      <c r="E37" s="8">
        <f t="shared" si="6"/>
        <v>178.57142857142856</v>
      </c>
      <c r="F37" s="8">
        <f t="shared" si="8"/>
        <v>178.57142857142856</v>
      </c>
      <c r="G37" s="4">
        <v>0.28000000000000003</v>
      </c>
    </row>
    <row r="38" spans="1:7">
      <c r="A38" s="6">
        <v>4</v>
      </c>
      <c r="B38" s="3">
        <v>2</v>
      </c>
      <c r="C38" s="4">
        <v>0.52</v>
      </c>
      <c r="D38" s="3">
        <f t="shared" si="7"/>
        <v>4</v>
      </c>
      <c r="E38" s="8">
        <f t="shared" si="6"/>
        <v>192.30769230769229</v>
      </c>
      <c r="F38" s="8">
        <f t="shared" si="8"/>
        <v>192.30769230769229</v>
      </c>
      <c r="G38" s="4">
        <v>0.52</v>
      </c>
    </row>
    <row r="39" spans="1:7">
      <c r="A39" s="6">
        <v>5</v>
      </c>
      <c r="B39" s="3">
        <v>4</v>
      </c>
      <c r="C39" s="4">
        <v>1</v>
      </c>
      <c r="D39" s="3">
        <f t="shared" si="7"/>
        <v>5</v>
      </c>
      <c r="E39" s="8">
        <f t="shared" si="6"/>
        <v>200</v>
      </c>
      <c r="F39" s="8">
        <f t="shared" si="8"/>
        <v>200</v>
      </c>
      <c r="G39" s="4">
        <v>1</v>
      </c>
    </row>
    <row r="40" spans="1:7">
      <c r="A40" s="6">
        <v>6</v>
      </c>
      <c r="B40" s="3">
        <v>8</v>
      </c>
      <c r="C40" s="4">
        <v>1.95</v>
      </c>
      <c r="D40" s="3">
        <f t="shared" si="7"/>
        <v>6</v>
      </c>
      <c r="E40" s="8">
        <f t="shared" si="6"/>
        <v>205.12820512820517</v>
      </c>
      <c r="F40" s="8">
        <f t="shared" si="8"/>
        <v>204.08163265306123</v>
      </c>
      <c r="G40" s="4">
        <v>1.96</v>
      </c>
    </row>
    <row r="41" spans="1:7">
      <c r="A41" s="6">
        <v>7</v>
      </c>
      <c r="B41" s="3">
        <v>16</v>
      </c>
      <c r="C41" s="4">
        <v>3.85</v>
      </c>
      <c r="D41" s="3">
        <f t="shared" si="7"/>
        <v>7</v>
      </c>
      <c r="E41" s="8">
        <f t="shared" si="6"/>
        <v>207.79220779220776</v>
      </c>
      <c r="F41" s="8">
        <f t="shared" si="8"/>
        <v>207.25388601036272</v>
      </c>
      <c r="G41" s="4">
        <v>3.86</v>
      </c>
    </row>
    <row r="45" spans="1:7" ht="40.5">
      <c r="C45" s="10" t="s">
        <v>120</v>
      </c>
      <c r="D45" s="5" t="s">
        <v>50</v>
      </c>
      <c r="E45" s="19" t="s">
        <v>115</v>
      </c>
      <c r="F45" s="25"/>
      <c r="G45" s="7"/>
    </row>
    <row r="46" spans="1:7">
      <c r="F46" s="7"/>
      <c r="G46" s="7"/>
    </row>
    <row r="47" spans="1:7" ht="27">
      <c r="A47" s="1" t="s">
        <v>3</v>
      </c>
      <c r="B47" s="2" t="s">
        <v>4</v>
      </c>
      <c r="C47" s="2" t="s">
        <v>116</v>
      </c>
      <c r="D47" s="2" t="s">
        <v>6</v>
      </c>
      <c r="E47" s="2" t="s">
        <v>117</v>
      </c>
      <c r="F47" s="2" t="s">
        <v>118</v>
      </c>
      <c r="G47" s="2" t="s">
        <v>119</v>
      </c>
    </row>
    <row r="48" spans="1:7">
      <c r="A48" s="6">
        <v>1</v>
      </c>
      <c r="B48" s="3">
        <v>0.25</v>
      </c>
      <c r="C48" s="4">
        <v>0.32</v>
      </c>
      <c r="D48" s="3">
        <f>LOG(B48)/LOG(2)+3</f>
        <v>1</v>
      </c>
      <c r="E48" s="8">
        <f t="shared" ref="E48:E54" si="9">B48/C48*50</f>
        <v>39.0625</v>
      </c>
      <c r="F48" s="8">
        <f>B48/G48*50</f>
        <v>39.0625</v>
      </c>
      <c r="G48" s="4">
        <v>0.32</v>
      </c>
    </row>
    <row r="49" spans="1:7">
      <c r="A49" s="6">
        <v>2</v>
      </c>
      <c r="B49" s="3">
        <v>0.5</v>
      </c>
      <c r="C49" s="4">
        <v>0.56000000000000005</v>
      </c>
      <c r="D49" s="3">
        <f t="shared" ref="D49:D54" si="10">LOG(B49)/LOG(2)+3</f>
        <v>2</v>
      </c>
      <c r="E49" s="8">
        <f t="shared" si="9"/>
        <v>44.642857142857139</v>
      </c>
      <c r="F49" s="8">
        <f t="shared" ref="F49:F54" si="11">B49/G49*50</f>
        <v>49.019607843137251</v>
      </c>
      <c r="G49" s="4">
        <v>0.51</v>
      </c>
    </row>
    <row r="50" spans="1:7">
      <c r="A50" s="6">
        <v>3</v>
      </c>
      <c r="B50" s="3">
        <v>1</v>
      </c>
      <c r="C50" s="4">
        <v>0.93</v>
      </c>
      <c r="D50" s="3">
        <f t="shared" si="10"/>
        <v>3</v>
      </c>
      <c r="E50" s="8">
        <f t="shared" si="9"/>
        <v>53.763440860215049</v>
      </c>
      <c r="F50" s="8">
        <f t="shared" si="11"/>
        <v>56.81818181818182</v>
      </c>
      <c r="G50" s="4">
        <v>0.88</v>
      </c>
    </row>
    <row r="51" spans="1:7">
      <c r="A51" s="6">
        <v>4</v>
      </c>
      <c r="B51" s="3">
        <v>2</v>
      </c>
      <c r="C51" s="4">
        <v>1.67</v>
      </c>
      <c r="D51" s="3">
        <f t="shared" si="10"/>
        <v>4</v>
      </c>
      <c r="E51" s="8">
        <f t="shared" si="9"/>
        <v>59.880239520958092</v>
      </c>
      <c r="F51" s="8">
        <f t="shared" si="11"/>
        <v>62.5</v>
      </c>
      <c r="G51" s="4">
        <v>1.6</v>
      </c>
    </row>
    <row r="52" spans="1:7">
      <c r="A52" s="6">
        <v>5</v>
      </c>
      <c r="B52" s="3">
        <v>4</v>
      </c>
      <c r="C52" s="4">
        <v>3.14</v>
      </c>
      <c r="D52" s="3">
        <f t="shared" si="10"/>
        <v>5</v>
      </c>
      <c r="E52" s="8">
        <f t="shared" si="9"/>
        <v>63.694267515923563</v>
      </c>
      <c r="F52" s="8">
        <f t="shared" si="11"/>
        <v>62.5</v>
      </c>
      <c r="G52" s="4">
        <v>3.2</v>
      </c>
    </row>
    <row r="53" spans="1:7">
      <c r="A53" s="6">
        <v>6</v>
      </c>
      <c r="B53" s="3">
        <v>8</v>
      </c>
      <c r="C53" s="4">
        <v>6</v>
      </c>
      <c r="D53" s="3">
        <f t="shared" si="10"/>
        <v>6</v>
      </c>
      <c r="E53" s="8">
        <f t="shared" si="9"/>
        <v>66.666666666666657</v>
      </c>
      <c r="F53" s="8">
        <f t="shared" si="11"/>
        <v>65.573770491803288</v>
      </c>
      <c r="G53" s="4">
        <v>6.1</v>
      </c>
    </row>
    <row r="54" spans="1:7">
      <c r="A54" s="6">
        <v>7</v>
      </c>
      <c r="B54" s="3">
        <v>16</v>
      </c>
      <c r="C54" s="4">
        <v>11.86</v>
      </c>
      <c r="D54" s="3">
        <f t="shared" si="10"/>
        <v>7</v>
      </c>
      <c r="E54" s="8">
        <f t="shared" si="9"/>
        <v>67.453625632377751</v>
      </c>
      <c r="F54" s="8">
        <f t="shared" si="11"/>
        <v>66.666666666666657</v>
      </c>
      <c r="G54" s="4">
        <v>12</v>
      </c>
    </row>
    <row r="58" spans="1:7" ht="40.5">
      <c r="C58" s="10" t="s">
        <v>121</v>
      </c>
      <c r="D58" s="5" t="s">
        <v>64</v>
      </c>
      <c r="E58" s="19" t="s">
        <v>122</v>
      </c>
      <c r="F58" s="25"/>
      <c r="G58" s="7"/>
    </row>
    <row r="59" spans="1:7">
      <c r="F59" s="7"/>
      <c r="G59" s="7"/>
    </row>
    <row r="60" spans="1:7" ht="27">
      <c r="A60" s="1" t="s">
        <v>3</v>
      </c>
      <c r="B60" s="2" t="s">
        <v>4</v>
      </c>
      <c r="C60" s="2" t="s">
        <v>123</v>
      </c>
      <c r="D60" s="2" t="s">
        <v>6</v>
      </c>
      <c r="E60" s="2" t="s">
        <v>124</v>
      </c>
      <c r="F60" s="2" t="s">
        <v>125</v>
      </c>
      <c r="G60" s="2" t="s">
        <v>126</v>
      </c>
    </row>
    <row r="61" spans="1:7">
      <c r="A61" s="6">
        <v>1</v>
      </c>
      <c r="B61" s="3">
        <v>0.25</v>
      </c>
      <c r="C61" s="4">
        <v>0.1</v>
      </c>
      <c r="D61" s="3">
        <f>LOG(B61)/LOG(2)+3</f>
        <v>1</v>
      </c>
      <c r="E61" s="8">
        <f t="shared" ref="E61:E67" si="12">B61/C61*50</f>
        <v>125</v>
      </c>
      <c r="F61" s="8">
        <f>B61/G61*50</f>
        <v>125</v>
      </c>
      <c r="G61" s="4">
        <v>0.1</v>
      </c>
    </row>
    <row r="62" spans="1:7">
      <c r="A62" s="6">
        <v>2</v>
      </c>
      <c r="B62" s="3">
        <v>0.5</v>
      </c>
      <c r="C62" s="4">
        <v>0.16</v>
      </c>
      <c r="D62" s="3">
        <f t="shared" ref="D62:D67" si="13">LOG(B62)/LOG(2)+3</f>
        <v>2</v>
      </c>
      <c r="E62" s="8">
        <f t="shared" si="12"/>
        <v>156.25</v>
      </c>
      <c r="F62" s="8">
        <f t="shared" ref="F62:F67" si="14">B62/G62*50</f>
        <v>156.25</v>
      </c>
      <c r="G62" s="4">
        <v>0.16</v>
      </c>
    </row>
    <row r="63" spans="1:7">
      <c r="A63" s="6">
        <v>3</v>
      </c>
      <c r="B63" s="3">
        <v>1</v>
      </c>
      <c r="C63" s="4">
        <v>0.28000000000000003</v>
      </c>
      <c r="D63" s="3">
        <f t="shared" si="13"/>
        <v>3</v>
      </c>
      <c r="E63" s="8">
        <f t="shared" si="12"/>
        <v>178.57142857142856</v>
      </c>
      <c r="F63" s="8">
        <f t="shared" si="14"/>
        <v>178.57142857142856</v>
      </c>
      <c r="G63" s="4">
        <v>0.28000000000000003</v>
      </c>
    </row>
    <row r="64" spans="1:7">
      <c r="A64" s="6">
        <v>4</v>
      </c>
      <c r="B64" s="3">
        <v>2</v>
      </c>
      <c r="C64" s="4">
        <v>0.52</v>
      </c>
      <c r="D64" s="3">
        <f t="shared" si="13"/>
        <v>4</v>
      </c>
      <c r="E64" s="8">
        <f t="shared" si="12"/>
        <v>192.30769230769229</v>
      </c>
      <c r="F64" s="8">
        <f t="shared" si="14"/>
        <v>192.30769230769229</v>
      </c>
      <c r="G64" s="4">
        <v>0.52</v>
      </c>
    </row>
    <row r="65" spans="1:7">
      <c r="A65" s="6">
        <v>5</v>
      </c>
      <c r="B65" s="3">
        <v>4</v>
      </c>
      <c r="C65" s="4">
        <v>1</v>
      </c>
      <c r="D65" s="3">
        <f t="shared" si="13"/>
        <v>5</v>
      </c>
      <c r="E65" s="8">
        <f t="shared" si="12"/>
        <v>200</v>
      </c>
      <c r="F65" s="8">
        <f t="shared" si="14"/>
        <v>200</v>
      </c>
      <c r="G65" s="4">
        <v>1</v>
      </c>
    </row>
    <row r="66" spans="1:7">
      <c r="A66" s="6">
        <v>6</v>
      </c>
      <c r="B66" s="3">
        <v>8</v>
      </c>
      <c r="C66" s="4">
        <v>1.95</v>
      </c>
      <c r="D66" s="3">
        <f t="shared" si="13"/>
        <v>6</v>
      </c>
      <c r="E66" s="8">
        <f t="shared" si="12"/>
        <v>205.12820512820517</v>
      </c>
      <c r="F66" s="8">
        <f t="shared" si="14"/>
        <v>204.08163265306123</v>
      </c>
      <c r="G66" s="4">
        <v>1.96</v>
      </c>
    </row>
    <row r="67" spans="1:7">
      <c r="A67" s="6">
        <v>7</v>
      </c>
      <c r="B67" s="3">
        <v>16</v>
      </c>
      <c r="C67" s="4">
        <v>3.86</v>
      </c>
      <c r="D67" s="3">
        <f t="shared" si="13"/>
        <v>7</v>
      </c>
      <c r="E67" s="8">
        <f t="shared" si="12"/>
        <v>207.25388601036272</v>
      </c>
      <c r="F67" s="8">
        <f t="shared" si="14"/>
        <v>207.25388601036272</v>
      </c>
      <c r="G67" s="4">
        <v>3.86</v>
      </c>
    </row>
    <row r="71" spans="1:7" ht="40.5">
      <c r="C71" s="10" t="s">
        <v>127</v>
      </c>
      <c r="D71" s="5" t="s">
        <v>50</v>
      </c>
      <c r="E71" s="19" t="s">
        <v>122</v>
      </c>
      <c r="F71" s="25"/>
      <c r="G71" s="7"/>
    </row>
    <row r="72" spans="1:7">
      <c r="F72" s="7"/>
      <c r="G72" s="7"/>
    </row>
    <row r="73" spans="1:7" ht="27">
      <c r="A73" s="1" t="s">
        <v>3</v>
      </c>
      <c r="B73" s="2" t="s">
        <v>4</v>
      </c>
      <c r="C73" s="2" t="s">
        <v>123</v>
      </c>
      <c r="D73" s="2" t="s">
        <v>6</v>
      </c>
      <c r="E73" s="2" t="s">
        <v>124</v>
      </c>
      <c r="F73" s="2" t="s">
        <v>125</v>
      </c>
      <c r="G73" s="2" t="s">
        <v>126</v>
      </c>
    </row>
    <row r="74" spans="1:7">
      <c r="A74" s="6">
        <v>1</v>
      </c>
      <c r="B74" s="3">
        <v>0.25</v>
      </c>
      <c r="C74" s="4">
        <v>0.37</v>
      </c>
      <c r="D74" s="3">
        <f>LOG(B74)/LOG(2)+3</f>
        <v>1</v>
      </c>
      <c r="E74" s="8">
        <f t="shared" ref="E74:E80" si="15">B74/C74*50</f>
        <v>33.783783783783782</v>
      </c>
      <c r="F74" s="8">
        <f>B74/G74*50</f>
        <v>39.0625</v>
      </c>
      <c r="G74" s="4">
        <v>0.32</v>
      </c>
    </row>
    <row r="75" spans="1:7">
      <c r="A75" s="6">
        <v>2</v>
      </c>
      <c r="B75" s="3">
        <v>0.5</v>
      </c>
      <c r="C75" s="4">
        <v>0.55000000000000004</v>
      </c>
      <c r="D75" s="3">
        <f t="shared" ref="D75:D80" si="16">LOG(B75)/LOG(2)+3</f>
        <v>2</v>
      </c>
      <c r="E75" s="8">
        <f t="shared" si="15"/>
        <v>45.454545454545453</v>
      </c>
      <c r="F75" s="8">
        <f t="shared" ref="F75:F80" si="17">B75/G75*50</f>
        <v>49.019607843137251</v>
      </c>
      <c r="G75" s="4">
        <v>0.51</v>
      </c>
    </row>
    <row r="76" spans="1:7">
      <c r="A76" s="6">
        <v>3</v>
      </c>
      <c r="B76" s="3">
        <v>1</v>
      </c>
      <c r="C76" s="4">
        <v>0.94</v>
      </c>
      <c r="D76" s="3">
        <f t="shared" si="16"/>
        <v>3</v>
      </c>
      <c r="E76" s="8">
        <f t="shared" si="15"/>
        <v>53.191489361702125</v>
      </c>
      <c r="F76" s="8">
        <f t="shared" si="17"/>
        <v>56.81818181818182</v>
      </c>
      <c r="G76" s="4">
        <v>0.88</v>
      </c>
    </row>
    <row r="77" spans="1:7">
      <c r="A77" s="6">
        <v>4</v>
      </c>
      <c r="B77" s="3">
        <v>2</v>
      </c>
      <c r="C77" s="4">
        <v>1.68</v>
      </c>
      <c r="D77" s="3">
        <f t="shared" si="16"/>
        <v>4</v>
      </c>
      <c r="E77" s="8">
        <f t="shared" si="15"/>
        <v>59.523809523809526</v>
      </c>
      <c r="F77" s="8">
        <f t="shared" si="17"/>
        <v>62.5</v>
      </c>
      <c r="G77" s="4">
        <v>1.6</v>
      </c>
    </row>
    <row r="78" spans="1:7">
      <c r="A78" s="6">
        <v>5</v>
      </c>
      <c r="B78" s="3">
        <v>4</v>
      </c>
      <c r="C78" s="4">
        <v>3.14</v>
      </c>
      <c r="D78" s="3">
        <f t="shared" si="16"/>
        <v>5</v>
      </c>
      <c r="E78" s="8">
        <f t="shared" si="15"/>
        <v>63.694267515923563</v>
      </c>
      <c r="F78" s="8">
        <f t="shared" si="17"/>
        <v>62.5</v>
      </c>
      <c r="G78" s="4">
        <v>3.2</v>
      </c>
    </row>
    <row r="79" spans="1:7">
      <c r="A79" s="6">
        <v>6</v>
      </c>
      <c r="B79" s="3">
        <v>8</v>
      </c>
      <c r="C79" s="4">
        <v>6</v>
      </c>
      <c r="D79" s="3">
        <f t="shared" si="16"/>
        <v>6</v>
      </c>
      <c r="E79" s="8">
        <f t="shared" si="15"/>
        <v>66.666666666666657</v>
      </c>
      <c r="F79" s="8">
        <f t="shared" si="17"/>
        <v>65.573770491803288</v>
      </c>
      <c r="G79" s="4">
        <v>6.1</v>
      </c>
    </row>
    <row r="80" spans="1:7">
      <c r="A80" s="6">
        <v>7</v>
      </c>
      <c r="B80" s="3">
        <v>16</v>
      </c>
      <c r="C80" s="4">
        <v>11.74</v>
      </c>
      <c r="D80" s="3">
        <f t="shared" si="16"/>
        <v>7</v>
      </c>
      <c r="E80" s="8">
        <f t="shared" si="15"/>
        <v>68.143100511073257</v>
      </c>
      <c r="F80" s="8">
        <f t="shared" si="17"/>
        <v>66.666666666666657</v>
      </c>
      <c r="G80" s="4">
        <v>12</v>
      </c>
    </row>
    <row r="84" spans="1:12" ht="40.5">
      <c r="C84" s="10" t="s">
        <v>165</v>
      </c>
      <c r="D84" s="5" t="s">
        <v>166</v>
      </c>
      <c r="E84" s="19" t="s">
        <v>167</v>
      </c>
      <c r="F84" s="25"/>
      <c r="G84" s="7"/>
    </row>
    <row r="85" spans="1:12">
      <c r="F85" s="7"/>
      <c r="G85" s="7"/>
    </row>
    <row r="86" spans="1:12" ht="54">
      <c r="A86" s="1" t="s">
        <v>3</v>
      </c>
      <c r="B86" s="2" t="s">
        <v>4</v>
      </c>
      <c r="C86" s="2" t="s">
        <v>168</v>
      </c>
      <c r="D86" s="2" t="s">
        <v>6</v>
      </c>
      <c r="E86" s="2" t="s">
        <v>169</v>
      </c>
      <c r="F86" s="2" t="s">
        <v>118</v>
      </c>
      <c r="G86" s="2" t="s">
        <v>178</v>
      </c>
      <c r="H86" s="2" t="s">
        <v>175</v>
      </c>
      <c r="I86" s="2" t="s">
        <v>176</v>
      </c>
      <c r="J86" s="2" t="s">
        <v>187</v>
      </c>
      <c r="K86" s="2" t="s">
        <v>177</v>
      </c>
      <c r="L86" s="2" t="s">
        <v>179</v>
      </c>
    </row>
    <row r="87" spans="1:12">
      <c r="A87" s="6">
        <v>1</v>
      </c>
      <c r="B87" s="3">
        <v>0.25</v>
      </c>
      <c r="C87" s="44">
        <v>0.1</v>
      </c>
      <c r="D87" s="3">
        <f>LOG(B87)/LOG(2)+3</f>
        <v>1</v>
      </c>
      <c r="E87" s="8">
        <f t="shared" ref="E87:E93" si="18">B87/C87*50</f>
        <v>125</v>
      </c>
      <c r="F87" s="8">
        <f>B87/G87*50</f>
        <v>113.63636363636364</v>
      </c>
      <c r="G87" s="4">
        <v>0.11</v>
      </c>
      <c r="H87" s="4">
        <v>0.18</v>
      </c>
      <c r="I87" s="4">
        <v>0.11</v>
      </c>
      <c r="J87" s="8">
        <f>B87/I87*50</f>
        <v>113.63636363636364</v>
      </c>
      <c r="K87" s="4">
        <v>0.11</v>
      </c>
      <c r="L87" s="44">
        <v>0.1</v>
      </c>
    </row>
    <row r="88" spans="1:12">
      <c r="A88" s="6">
        <v>2</v>
      </c>
      <c r="B88" s="3">
        <v>0.5</v>
      </c>
      <c r="C88" s="4">
        <v>0.15</v>
      </c>
      <c r="D88" s="3">
        <f t="shared" ref="D88:D93" si="19">LOG(B88)/LOG(2)+3</f>
        <v>2</v>
      </c>
      <c r="E88" s="8">
        <f t="shared" si="18"/>
        <v>166.66666666666669</v>
      </c>
      <c r="F88" s="8">
        <f t="shared" ref="F88:F93" si="20">B88/G88*50</f>
        <v>147.05882352941174</v>
      </c>
      <c r="G88" s="4">
        <v>0.17</v>
      </c>
      <c r="H88" s="4">
        <v>0.23</v>
      </c>
      <c r="I88" s="4">
        <v>0.17</v>
      </c>
      <c r="J88" s="8">
        <f t="shared" ref="J88:J93" si="21">B88/I88*50</f>
        <v>147.05882352941174</v>
      </c>
      <c r="K88" s="4">
        <v>0.17</v>
      </c>
      <c r="L88" s="4">
        <v>0.15</v>
      </c>
    </row>
    <row r="89" spans="1:12">
      <c r="A89" s="6">
        <v>3</v>
      </c>
      <c r="B89" s="3">
        <v>1</v>
      </c>
      <c r="C89" s="4">
        <v>0.26</v>
      </c>
      <c r="D89" s="3">
        <f t="shared" si="19"/>
        <v>3</v>
      </c>
      <c r="E89" s="8">
        <f t="shared" si="18"/>
        <v>192.30769230769229</v>
      </c>
      <c r="F89" s="8">
        <f t="shared" si="20"/>
        <v>172.41379310344828</v>
      </c>
      <c r="G89" s="4">
        <v>0.28999999999999998</v>
      </c>
      <c r="H89" s="4">
        <v>0.37</v>
      </c>
      <c r="I89" s="4">
        <v>0.31</v>
      </c>
      <c r="J89" s="8">
        <f t="shared" si="21"/>
        <v>161.29032258064518</v>
      </c>
      <c r="K89" s="4">
        <v>0.28999999999999998</v>
      </c>
      <c r="L89" s="4">
        <v>0.26</v>
      </c>
    </row>
    <row r="90" spans="1:12">
      <c r="A90" s="6">
        <v>4</v>
      </c>
      <c r="B90" s="3">
        <v>2</v>
      </c>
      <c r="C90" s="43">
        <v>0.5</v>
      </c>
      <c r="D90" s="3">
        <f t="shared" si="19"/>
        <v>4</v>
      </c>
      <c r="E90" s="8">
        <f t="shared" si="18"/>
        <v>200</v>
      </c>
      <c r="F90" s="8">
        <f t="shared" si="20"/>
        <v>175.43859649122808</v>
      </c>
      <c r="G90" s="4">
        <v>0.56999999999999995</v>
      </c>
      <c r="H90" s="4">
        <v>0.63</v>
      </c>
      <c r="I90" s="44">
        <v>0.6</v>
      </c>
      <c r="J90" s="8">
        <f t="shared" si="21"/>
        <v>166.66666666666669</v>
      </c>
      <c r="K90" s="4">
        <v>0.56999999999999995</v>
      </c>
      <c r="L90" s="43">
        <v>0.5</v>
      </c>
    </row>
    <row r="91" spans="1:12">
      <c r="A91" s="6">
        <v>5</v>
      </c>
      <c r="B91" s="3">
        <v>4</v>
      </c>
      <c r="C91" s="4">
        <v>0.96</v>
      </c>
      <c r="D91" s="3">
        <f t="shared" si="19"/>
        <v>5</v>
      </c>
      <c r="E91" s="8">
        <f t="shared" si="18"/>
        <v>208.33333333333334</v>
      </c>
      <c r="F91" s="8">
        <f t="shared" si="20"/>
        <v>186.9158878504673</v>
      </c>
      <c r="G91" s="4">
        <v>1.07</v>
      </c>
      <c r="H91" s="4">
        <v>1.18</v>
      </c>
      <c r="I91" s="4">
        <v>1.1299999999999999</v>
      </c>
      <c r="J91" s="8">
        <f t="shared" si="21"/>
        <v>176.99115044247787</v>
      </c>
      <c r="K91" s="4">
        <v>1.07</v>
      </c>
      <c r="L91" s="4">
        <v>0.96</v>
      </c>
    </row>
    <row r="92" spans="1:12">
      <c r="A92" s="6">
        <v>6</v>
      </c>
      <c r="B92" s="3">
        <v>8</v>
      </c>
      <c r="C92" s="4">
        <v>1.87</v>
      </c>
      <c r="D92" s="3">
        <f t="shared" si="19"/>
        <v>6</v>
      </c>
      <c r="E92" s="8">
        <f t="shared" si="18"/>
        <v>213.903743315508</v>
      </c>
      <c r="F92" s="8">
        <f t="shared" si="20"/>
        <v>194.17475728155341</v>
      </c>
      <c r="G92" s="4">
        <v>2.06</v>
      </c>
      <c r="H92" s="4">
        <v>2.3199999999999998</v>
      </c>
      <c r="I92" s="4">
        <v>2.1800000000000002</v>
      </c>
      <c r="J92" s="8">
        <f t="shared" si="21"/>
        <v>183.48623853211009</v>
      </c>
      <c r="K92" s="4">
        <v>2.06</v>
      </c>
      <c r="L92" s="4">
        <v>1.87</v>
      </c>
    </row>
    <row r="93" spans="1:12">
      <c r="A93" s="6">
        <v>7</v>
      </c>
      <c r="B93" s="3">
        <v>16</v>
      </c>
      <c r="C93" s="4">
        <v>3.66</v>
      </c>
      <c r="D93" s="3">
        <f t="shared" si="19"/>
        <v>7</v>
      </c>
      <c r="E93" s="8">
        <f t="shared" si="18"/>
        <v>218.57923497267757</v>
      </c>
      <c r="F93" s="8">
        <f t="shared" si="20"/>
        <v>199.00497512437815</v>
      </c>
      <c r="G93" s="4">
        <v>4.0199999999999996</v>
      </c>
      <c r="H93" s="4">
        <v>4.46</v>
      </c>
      <c r="I93" s="4">
        <v>4.26</v>
      </c>
      <c r="J93" s="8">
        <f t="shared" si="21"/>
        <v>187.79342723004694</v>
      </c>
      <c r="K93" s="4">
        <v>4.03</v>
      </c>
      <c r="L93" s="4">
        <v>3.66</v>
      </c>
    </row>
    <row r="94" spans="1:12">
      <c r="K94" t="s">
        <v>186</v>
      </c>
      <c r="L94" t="s">
        <v>186</v>
      </c>
    </row>
    <row r="97" spans="1:12" ht="40.5">
      <c r="C97" s="10" t="s">
        <v>171</v>
      </c>
      <c r="D97" s="5" t="s">
        <v>50</v>
      </c>
      <c r="E97" s="19" t="s">
        <v>167</v>
      </c>
      <c r="F97" s="25"/>
      <c r="G97" s="7"/>
    </row>
    <row r="98" spans="1:12">
      <c r="F98" s="7"/>
      <c r="G98" s="7"/>
    </row>
    <row r="99" spans="1:12" ht="54">
      <c r="A99" s="1" t="s">
        <v>3</v>
      </c>
      <c r="B99" s="2" t="s">
        <v>4</v>
      </c>
      <c r="C99" s="2" t="s">
        <v>168</v>
      </c>
      <c r="D99" s="2" t="s">
        <v>6</v>
      </c>
      <c r="E99" s="2" t="s">
        <v>169</v>
      </c>
      <c r="F99" s="2" t="s">
        <v>170</v>
      </c>
      <c r="G99" s="2" t="s">
        <v>178</v>
      </c>
      <c r="H99" s="2" t="s">
        <v>175</v>
      </c>
      <c r="I99" s="2" t="s">
        <v>176</v>
      </c>
      <c r="J99" s="2" t="s">
        <v>187</v>
      </c>
      <c r="K99" s="2" t="s">
        <v>177</v>
      </c>
      <c r="L99" s="2" t="s">
        <v>179</v>
      </c>
    </row>
    <row r="100" spans="1:12">
      <c r="A100" s="6">
        <v>1</v>
      </c>
      <c r="B100" s="3">
        <v>0.25</v>
      </c>
      <c r="C100" s="4">
        <v>0.41</v>
      </c>
      <c r="D100" s="3">
        <f>LOG(B100)/LOG(2)+3</f>
        <v>1</v>
      </c>
      <c r="E100" s="8">
        <f t="shared" ref="E100:E106" si="22">B100/C100*50</f>
        <v>30.487804878048781</v>
      </c>
      <c r="F100" s="8">
        <f>B100/G100*50</f>
        <v>33.783783783783782</v>
      </c>
      <c r="G100" s="4">
        <v>0.37</v>
      </c>
      <c r="H100" s="4">
        <v>0.44</v>
      </c>
      <c r="I100" s="4">
        <v>0.32</v>
      </c>
      <c r="J100" s="8">
        <f>B100/I100*50</f>
        <v>39.0625</v>
      </c>
      <c r="K100" s="4">
        <v>0.4</v>
      </c>
      <c r="L100" s="4">
        <v>0.4</v>
      </c>
    </row>
    <row r="101" spans="1:12">
      <c r="A101" s="6">
        <v>2</v>
      </c>
      <c r="B101" s="3">
        <v>0.5</v>
      </c>
      <c r="C101" s="4">
        <v>0.6</v>
      </c>
      <c r="D101" s="3">
        <f t="shared" ref="D101:D106" si="23">LOG(B101)/LOG(2)+3</f>
        <v>2</v>
      </c>
      <c r="E101" s="8">
        <f t="shared" si="22"/>
        <v>41.666666666666671</v>
      </c>
      <c r="F101" s="8">
        <f t="shared" ref="F101:F106" si="24">B101/G101*50</f>
        <v>45.454545454545453</v>
      </c>
      <c r="G101" s="4">
        <v>0.55000000000000004</v>
      </c>
      <c r="H101" s="4">
        <v>0.57999999999999996</v>
      </c>
      <c r="I101" s="4">
        <v>0.52</v>
      </c>
      <c r="J101" s="8">
        <f t="shared" ref="J101:J106" si="25">B101/I101*50</f>
        <v>48.076923076923073</v>
      </c>
      <c r="K101" s="4">
        <v>0.56999999999999995</v>
      </c>
      <c r="L101" s="4">
        <v>0.56000000000000005</v>
      </c>
    </row>
    <row r="102" spans="1:12">
      <c r="A102" s="6">
        <v>3</v>
      </c>
      <c r="B102" s="3">
        <v>1</v>
      </c>
      <c r="C102" s="4">
        <v>1.04</v>
      </c>
      <c r="D102" s="3">
        <f t="shared" si="23"/>
        <v>3</v>
      </c>
      <c r="E102" s="8">
        <f t="shared" si="22"/>
        <v>48.076923076923073</v>
      </c>
      <c r="F102" s="8">
        <f t="shared" si="24"/>
        <v>53.191489361702125</v>
      </c>
      <c r="G102" s="4">
        <v>0.94</v>
      </c>
      <c r="H102" s="4">
        <v>1.1000000000000001</v>
      </c>
      <c r="I102" s="4">
        <v>0.91</v>
      </c>
      <c r="J102" s="8">
        <f t="shared" si="25"/>
        <v>54.945054945054942</v>
      </c>
      <c r="K102" s="4">
        <v>0.93</v>
      </c>
      <c r="L102" s="4">
        <v>0.93</v>
      </c>
    </row>
    <row r="103" spans="1:12">
      <c r="A103" s="6">
        <v>4</v>
      </c>
      <c r="B103" s="3">
        <v>2</v>
      </c>
      <c r="C103" s="4">
        <v>1.84</v>
      </c>
      <c r="D103" s="3">
        <f t="shared" si="23"/>
        <v>4</v>
      </c>
      <c r="E103" s="8">
        <f t="shared" si="22"/>
        <v>54.347826086956516</v>
      </c>
      <c r="F103" s="8">
        <f t="shared" si="24"/>
        <v>60.975609756097562</v>
      </c>
      <c r="G103" s="4">
        <v>1.64</v>
      </c>
      <c r="H103" s="4">
        <v>1.9</v>
      </c>
      <c r="I103" s="4">
        <v>1.65</v>
      </c>
      <c r="J103" s="8">
        <f t="shared" si="25"/>
        <v>60.606060606060609</v>
      </c>
      <c r="K103" s="4">
        <v>1.63</v>
      </c>
      <c r="L103" s="4">
        <v>1.64</v>
      </c>
    </row>
    <row r="104" spans="1:12">
      <c r="A104" s="6">
        <v>5</v>
      </c>
      <c r="B104" s="3">
        <v>4</v>
      </c>
      <c r="C104" s="4">
        <v>3.29</v>
      </c>
      <c r="D104" s="3">
        <f t="shared" si="23"/>
        <v>5</v>
      </c>
      <c r="E104" s="8">
        <f t="shared" si="22"/>
        <v>60.790273556231</v>
      </c>
      <c r="F104" s="8">
        <f t="shared" si="24"/>
        <v>65.359477124183002</v>
      </c>
      <c r="G104" s="4">
        <v>3.06</v>
      </c>
      <c r="H104" s="4">
        <v>3.22</v>
      </c>
      <c r="I104" s="4">
        <v>3.09</v>
      </c>
      <c r="J104" s="8">
        <f t="shared" si="25"/>
        <v>64.724919093851142</v>
      </c>
      <c r="K104" s="4">
        <v>3.04</v>
      </c>
      <c r="L104" s="4">
        <v>3.01</v>
      </c>
    </row>
    <row r="105" spans="1:12">
      <c r="A105" s="6">
        <v>6</v>
      </c>
      <c r="B105" s="3">
        <v>8</v>
      </c>
      <c r="C105" s="4">
        <v>6.3</v>
      </c>
      <c r="D105" s="3">
        <f t="shared" si="23"/>
        <v>6</v>
      </c>
      <c r="E105" s="8">
        <f t="shared" si="22"/>
        <v>63.492063492063487</v>
      </c>
      <c r="F105" s="8">
        <f t="shared" si="24"/>
        <v>68.493150684931507</v>
      </c>
      <c r="G105" s="4">
        <v>5.84</v>
      </c>
      <c r="H105" s="4">
        <v>6.23</v>
      </c>
      <c r="I105" s="4">
        <v>6.01</v>
      </c>
      <c r="J105" s="8">
        <f t="shared" si="25"/>
        <v>66.555740432612325</v>
      </c>
      <c r="K105" s="4">
        <v>5.84</v>
      </c>
      <c r="L105" s="4">
        <v>5.82</v>
      </c>
    </row>
    <row r="106" spans="1:12">
      <c r="A106" s="6">
        <v>7</v>
      </c>
      <c r="B106" s="3">
        <v>16</v>
      </c>
      <c r="C106" s="4">
        <v>11.99</v>
      </c>
      <c r="D106" s="3">
        <f t="shared" si="23"/>
        <v>7</v>
      </c>
      <c r="E106" s="8">
        <f t="shared" si="22"/>
        <v>66.722268557130931</v>
      </c>
      <c r="F106" s="8">
        <f t="shared" si="24"/>
        <v>68.965517241379317</v>
      </c>
      <c r="G106" s="4">
        <v>11.6</v>
      </c>
      <c r="H106" s="4">
        <v>12</v>
      </c>
      <c r="I106" s="4">
        <v>11.75</v>
      </c>
      <c r="J106" s="8">
        <f t="shared" si="25"/>
        <v>68.085106382978722</v>
      </c>
      <c r="K106" s="4">
        <v>11.56</v>
      </c>
      <c r="L106" s="4">
        <v>11.43</v>
      </c>
    </row>
    <row r="107" spans="1:12">
      <c r="C107" t="s">
        <v>190</v>
      </c>
    </row>
    <row r="110" spans="1:12" ht="40.5">
      <c r="C110" s="10" t="s">
        <v>172</v>
      </c>
      <c r="D110" s="5" t="s">
        <v>166</v>
      </c>
      <c r="E110" s="19" t="s">
        <v>173</v>
      </c>
      <c r="F110" s="25"/>
      <c r="G110" s="7"/>
    </row>
    <row r="111" spans="1:12">
      <c r="F111" s="7"/>
      <c r="G111" s="7"/>
    </row>
    <row r="112" spans="1:12" ht="27">
      <c r="A112" s="1" t="s">
        <v>3</v>
      </c>
      <c r="B112" s="2" t="s">
        <v>4</v>
      </c>
      <c r="C112" s="2" t="s">
        <v>80</v>
      </c>
      <c r="D112" s="2" t="s">
        <v>6</v>
      </c>
      <c r="E112" s="2" t="s">
        <v>81</v>
      </c>
      <c r="F112" s="2" t="s">
        <v>192</v>
      </c>
      <c r="G112" s="2" t="s">
        <v>189</v>
      </c>
      <c r="H112" s="2" t="s">
        <v>116</v>
      </c>
      <c r="I112" s="2" t="s">
        <v>117</v>
      </c>
    </row>
    <row r="113" spans="1:9">
      <c r="A113" s="6">
        <v>1</v>
      </c>
      <c r="B113" s="3">
        <v>0.25</v>
      </c>
      <c r="C113" s="45">
        <v>0.1</v>
      </c>
      <c r="D113" s="3">
        <f>LOG(B113)/LOG(2)+3</f>
        <v>1</v>
      </c>
      <c r="E113" s="8">
        <f t="shared" ref="E113:E119" si="26">B113/C113*50</f>
        <v>125</v>
      </c>
      <c r="F113" s="8">
        <f>B113/G113*50</f>
        <v>113.63636363636364</v>
      </c>
      <c r="G113" s="4">
        <v>0.11</v>
      </c>
      <c r="H113" s="44">
        <v>0.1</v>
      </c>
      <c r="I113" s="8">
        <f>B113/H113*50</f>
        <v>125</v>
      </c>
    </row>
    <row r="114" spans="1:9">
      <c r="A114" s="6">
        <v>2</v>
      </c>
      <c r="B114" s="3">
        <v>0.5</v>
      </c>
      <c r="C114" s="4">
        <v>0.15</v>
      </c>
      <c r="D114" s="3">
        <f t="shared" ref="D114:D119" si="27">LOG(B114)/LOG(2)+3</f>
        <v>2</v>
      </c>
      <c r="E114" s="8">
        <f t="shared" si="26"/>
        <v>166.66666666666669</v>
      </c>
      <c r="F114" s="8">
        <f t="shared" ref="F114:F119" si="28">B114/G114*50</f>
        <v>147.05882352941174</v>
      </c>
      <c r="G114" s="4">
        <v>0.17</v>
      </c>
      <c r="H114" s="4">
        <v>0.15</v>
      </c>
      <c r="I114" s="8">
        <f t="shared" ref="I114:I119" si="29">B114/H114*50</f>
        <v>166.66666666666669</v>
      </c>
    </row>
    <row r="115" spans="1:9">
      <c r="A115" s="6">
        <v>3</v>
      </c>
      <c r="B115" s="3">
        <v>1</v>
      </c>
      <c r="C115" s="4">
        <v>0.26</v>
      </c>
      <c r="D115" s="3">
        <f t="shared" si="27"/>
        <v>3</v>
      </c>
      <c r="E115" s="8">
        <f t="shared" si="26"/>
        <v>192.30769230769229</v>
      </c>
      <c r="F115" s="8">
        <f t="shared" si="28"/>
        <v>172.41379310344828</v>
      </c>
      <c r="G115" s="4">
        <v>0.28999999999999998</v>
      </c>
      <c r="H115" s="4">
        <v>0.26</v>
      </c>
      <c r="I115" s="8">
        <f t="shared" si="29"/>
        <v>192.30769230769229</v>
      </c>
    </row>
    <row r="116" spans="1:9">
      <c r="A116" s="6">
        <v>4</v>
      </c>
      <c r="B116" s="3">
        <v>2</v>
      </c>
      <c r="C116" s="4">
        <v>0.5</v>
      </c>
      <c r="D116" s="3">
        <f t="shared" si="27"/>
        <v>4</v>
      </c>
      <c r="E116" s="8">
        <f t="shared" si="26"/>
        <v>200</v>
      </c>
      <c r="F116" s="8">
        <f t="shared" si="28"/>
        <v>175.43859649122808</v>
      </c>
      <c r="G116" s="4">
        <v>0.56999999999999995</v>
      </c>
      <c r="H116" s="43">
        <v>0.5</v>
      </c>
      <c r="I116" s="8">
        <f t="shared" si="29"/>
        <v>200</v>
      </c>
    </row>
    <row r="117" spans="1:9">
      <c r="A117" s="6">
        <v>5</v>
      </c>
      <c r="B117" s="3">
        <v>4</v>
      </c>
      <c r="C117" s="4">
        <v>0.97</v>
      </c>
      <c r="D117" s="3">
        <f t="shared" si="27"/>
        <v>5</v>
      </c>
      <c r="E117" s="8">
        <f t="shared" si="26"/>
        <v>206.18556701030931</v>
      </c>
      <c r="F117" s="8">
        <f t="shared" si="28"/>
        <v>186.9158878504673</v>
      </c>
      <c r="G117" s="4">
        <v>1.07</v>
      </c>
      <c r="H117" s="4">
        <v>0.96</v>
      </c>
      <c r="I117" s="8">
        <f t="shared" si="29"/>
        <v>208.33333333333334</v>
      </c>
    </row>
    <row r="118" spans="1:9">
      <c r="A118" s="6">
        <v>6</v>
      </c>
      <c r="B118" s="3">
        <v>8</v>
      </c>
      <c r="C118" s="4">
        <v>1.88</v>
      </c>
      <c r="D118" s="3">
        <f t="shared" si="27"/>
        <v>6</v>
      </c>
      <c r="E118" s="8">
        <f t="shared" si="26"/>
        <v>212.7659574468085</v>
      </c>
      <c r="F118" s="8">
        <f t="shared" si="28"/>
        <v>194.17475728155341</v>
      </c>
      <c r="G118" s="4">
        <v>2.06</v>
      </c>
      <c r="H118" s="4">
        <v>1.87</v>
      </c>
      <c r="I118" s="8">
        <f t="shared" si="29"/>
        <v>213.903743315508</v>
      </c>
    </row>
    <row r="119" spans="1:9">
      <c r="A119" s="6">
        <v>7</v>
      </c>
      <c r="B119" s="3">
        <v>16</v>
      </c>
      <c r="C119" s="4">
        <v>3.66</v>
      </c>
      <c r="D119" s="3">
        <f t="shared" si="27"/>
        <v>7</v>
      </c>
      <c r="E119" s="8">
        <f t="shared" si="26"/>
        <v>218.57923497267757</v>
      </c>
      <c r="F119" s="8">
        <f t="shared" si="28"/>
        <v>199.00497512437815</v>
      </c>
      <c r="G119" s="4">
        <v>4.0199999999999996</v>
      </c>
      <c r="H119" s="4">
        <v>3.66</v>
      </c>
      <c r="I119" s="8">
        <f t="shared" si="29"/>
        <v>218.57923497267757</v>
      </c>
    </row>
    <row r="120" spans="1:9">
      <c r="C120" t="s">
        <v>191</v>
      </c>
    </row>
    <row r="123" spans="1:9" ht="40.5">
      <c r="C123" s="10" t="s">
        <v>174</v>
      </c>
      <c r="D123" s="5" t="s">
        <v>50</v>
      </c>
      <c r="E123" s="19" t="s">
        <v>173</v>
      </c>
      <c r="F123" s="25" t="s">
        <v>190</v>
      </c>
      <c r="G123" s="7"/>
    </row>
    <row r="124" spans="1:9">
      <c r="F124" s="7"/>
      <c r="G124" s="7"/>
    </row>
    <row r="125" spans="1:9" ht="27">
      <c r="A125" s="1" t="s">
        <v>3</v>
      </c>
      <c r="B125" s="2" t="s">
        <v>4</v>
      </c>
      <c r="C125" s="2" t="s">
        <v>80</v>
      </c>
      <c r="D125" s="2" t="s">
        <v>6</v>
      </c>
      <c r="E125" s="2" t="s">
        <v>81</v>
      </c>
      <c r="F125" s="2" t="s">
        <v>188</v>
      </c>
      <c r="G125" s="2" t="s">
        <v>189</v>
      </c>
    </row>
    <row r="126" spans="1:9">
      <c r="A126" s="6">
        <v>1</v>
      </c>
      <c r="B126" s="3">
        <v>0.25</v>
      </c>
      <c r="C126" s="4">
        <v>0.41</v>
      </c>
      <c r="D126" s="3">
        <f>LOG(B126)/LOG(2)+3</f>
        <v>1</v>
      </c>
      <c r="E126" s="8">
        <f t="shared" ref="E126:E132" si="30">B126/C126*50</f>
        <v>30.487804878048781</v>
      </c>
      <c r="F126" s="8">
        <f>B126/G126*50</f>
        <v>39.0625</v>
      </c>
      <c r="G126" s="4">
        <v>0.32</v>
      </c>
    </row>
    <row r="127" spans="1:9">
      <c r="A127" s="6">
        <v>2</v>
      </c>
      <c r="B127" s="3">
        <v>0.5</v>
      </c>
      <c r="C127" s="4">
        <v>0.6</v>
      </c>
      <c r="D127" s="3">
        <f t="shared" ref="D127:D132" si="31">LOG(B127)/LOG(2)+3</f>
        <v>2</v>
      </c>
      <c r="E127" s="8">
        <f t="shared" si="30"/>
        <v>41.666666666666671</v>
      </c>
      <c r="F127" s="8">
        <f t="shared" ref="F127:F132" si="32">B127/G127*50</f>
        <v>49.019607843137251</v>
      </c>
      <c r="G127" s="4">
        <v>0.51</v>
      </c>
    </row>
    <row r="128" spans="1:9">
      <c r="A128" s="6">
        <v>3</v>
      </c>
      <c r="B128" s="3">
        <v>1</v>
      </c>
      <c r="C128" s="4">
        <v>1.03</v>
      </c>
      <c r="D128" s="3">
        <f t="shared" si="31"/>
        <v>3</v>
      </c>
      <c r="E128" s="8">
        <f t="shared" si="30"/>
        <v>48.543689320388353</v>
      </c>
      <c r="F128" s="8">
        <f t="shared" si="32"/>
        <v>56.81818181818182</v>
      </c>
      <c r="G128" s="4">
        <v>0.88</v>
      </c>
    </row>
    <row r="129" spans="1:7">
      <c r="A129" s="6">
        <v>4</v>
      </c>
      <c r="B129" s="3">
        <v>2</v>
      </c>
      <c r="C129" s="4">
        <v>1.84</v>
      </c>
      <c r="D129" s="3">
        <f t="shared" si="31"/>
        <v>4</v>
      </c>
      <c r="E129" s="8">
        <f t="shared" si="30"/>
        <v>54.347826086956516</v>
      </c>
      <c r="F129" s="8">
        <f t="shared" si="32"/>
        <v>62.5</v>
      </c>
      <c r="G129" s="4">
        <v>1.6</v>
      </c>
    </row>
    <row r="130" spans="1:7">
      <c r="A130" s="6">
        <v>5</v>
      </c>
      <c r="B130" s="3">
        <v>4</v>
      </c>
      <c r="C130" s="4">
        <v>3.3</v>
      </c>
      <c r="D130" s="3">
        <f t="shared" si="31"/>
        <v>5</v>
      </c>
      <c r="E130" s="8">
        <f t="shared" si="30"/>
        <v>60.606060606060609</v>
      </c>
      <c r="F130" s="8">
        <f t="shared" si="32"/>
        <v>62.5</v>
      </c>
      <c r="G130" s="4">
        <v>3.2</v>
      </c>
    </row>
    <row r="131" spans="1:7">
      <c r="A131" s="6">
        <v>6</v>
      </c>
      <c r="B131" s="3">
        <v>8</v>
      </c>
      <c r="C131" s="4">
        <v>6.23</v>
      </c>
      <c r="D131" s="3">
        <f t="shared" si="31"/>
        <v>6</v>
      </c>
      <c r="E131" s="8">
        <f t="shared" si="30"/>
        <v>64.205457463884429</v>
      </c>
      <c r="F131" s="8">
        <f t="shared" si="32"/>
        <v>65.573770491803288</v>
      </c>
      <c r="G131" s="4">
        <v>6.1</v>
      </c>
    </row>
    <row r="132" spans="1:7">
      <c r="A132" s="6">
        <v>7</v>
      </c>
      <c r="B132" s="3">
        <v>16</v>
      </c>
      <c r="C132" s="4">
        <v>12.11</v>
      </c>
      <c r="D132" s="3">
        <f t="shared" si="31"/>
        <v>7</v>
      </c>
      <c r="E132" s="8">
        <f t="shared" si="30"/>
        <v>66.061106523534278</v>
      </c>
      <c r="F132" s="8">
        <f t="shared" si="32"/>
        <v>66.666666666666657</v>
      </c>
      <c r="G132" s="4">
        <v>12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topLeftCell="A19" workbookViewId="0">
      <selection activeCell="B31" sqref="B3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128</v>
      </c>
      <c r="D1" s="5" t="s">
        <v>41</v>
      </c>
      <c r="E1" s="19" t="s">
        <v>129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130</v>
      </c>
      <c r="D3" s="2" t="s">
        <v>6</v>
      </c>
      <c r="E3" s="2" t="s">
        <v>131</v>
      </c>
      <c r="F3" s="2" t="s">
        <v>132</v>
      </c>
      <c r="G3" s="2" t="s">
        <v>133</v>
      </c>
      <c r="H3" s="2" t="s">
        <v>134</v>
      </c>
      <c r="I3" s="2" t="s">
        <v>80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135</v>
      </c>
      <c r="N11" t="s">
        <v>61</v>
      </c>
      <c r="O11" t="s">
        <v>67</v>
      </c>
    </row>
    <row r="14" spans="1:15" ht="40.5">
      <c r="C14" s="10" t="s">
        <v>136</v>
      </c>
      <c r="D14" s="5" t="s">
        <v>50</v>
      </c>
      <c r="E14" s="19" t="s">
        <v>129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130</v>
      </c>
      <c r="D16" s="2" t="s">
        <v>6</v>
      </c>
      <c r="E16" s="2" t="s">
        <v>131</v>
      </c>
      <c r="F16" s="2" t="s">
        <v>132</v>
      </c>
      <c r="G16" s="2" t="s">
        <v>133</v>
      </c>
      <c r="H16" s="2" t="s">
        <v>134</v>
      </c>
      <c r="I16" s="2" t="s">
        <v>80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137</v>
      </c>
      <c r="N24" t="s">
        <v>61</v>
      </c>
      <c r="O24" t="s">
        <v>62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39"/>
      <c r="B28" s="40"/>
      <c r="C28" s="40"/>
      <c r="D28" s="40"/>
      <c r="E28" s="40"/>
      <c r="F28" s="40"/>
      <c r="G28" s="40"/>
    </row>
    <row r="29" spans="1:15" ht="194.25" customHeight="1">
      <c r="A29" s="49" t="s">
        <v>209</v>
      </c>
      <c r="B29" s="49"/>
      <c r="C29" s="49"/>
      <c r="D29" s="49"/>
      <c r="E29" s="49"/>
      <c r="F29" s="49"/>
      <c r="G29" s="49"/>
      <c r="H29" s="49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6"/>
  <sheetViews>
    <sheetView topLeftCell="A13" workbookViewId="0">
      <selection activeCell="D30" sqref="D30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11.25" customWidth="1"/>
  </cols>
  <sheetData>
    <row r="1" spans="1:14" ht="40.5">
      <c r="C1" s="10" t="s">
        <v>138</v>
      </c>
      <c r="D1" s="5" t="s">
        <v>41</v>
      </c>
      <c r="E1" s="19" t="s">
        <v>203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204</v>
      </c>
      <c r="D3" s="2" t="s">
        <v>6</v>
      </c>
      <c r="E3" s="2" t="s">
        <v>207</v>
      </c>
      <c r="F3" s="2" t="s">
        <v>206</v>
      </c>
      <c r="G3" s="2" t="s">
        <v>205</v>
      </c>
      <c r="H3" s="36" t="s">
        <v>139</v>
      </c>
      <c r="I3" s="36" t="s">
        <v>140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113.63636363636364</v>
      </c>
      <c r="G4" s="4">
        <v>0.11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0.15</v>
      </c>
      <c r="D5" s="3">
        <f t="shared" ref="D5:D10" si="1">LOG(B5)/LOG(2)+3</f>
        <v>2</v>
      </c>
      <c r="E5" s="8">
        <f t="shared" si="0"/>
        <v>166.66666666666669</v>
      </c>
      <c r="F5" s="8">
        <f t="shared" ref="F5:F10" si="2">B5/G5*50</f>
        <v>147.05882352941174</v>
      </c>
      <c r="G5" s="4">
        <v>0.17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0.26</v>
      </c>
      <c r="D6" s="3">
        <f t="shared" si="1"/>
        <v>3</v>
      </c>
      <c r="E6" s="8">
        <f t="shared" si="0"/>
        <v>192.30769230769229</v>
      </c>
      <c r="F6" s="8">
        <f t="shared" si="2"/>
        <v>172.41379310344828</v>
      </c>
      <c r="G6" s="4">
        <v>0.28999999999999998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0.51</v>
      </c>
      <c r="D7" s="3">
        <f t="shared" si="1"/>
        <v>4</v>
      </c>
      <c r="E7" s="8">
        <f t="shared" si="0"/>
        <v>196.07843137254901</v>
      </c>
      <c r="F7" s="8">
        <f t="shared" si="2"/>
        <v>172.41379310344828</v>
      </c>
      <c r="G7" s="4">
        <v>0.57999999999999996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0.96</v>
      </c>
      <c r="D8" s="3">
        <f t="shared" si="1"/>
        <v>5</v>
      </c>
      <c r="E8" s="8">
        <f t="shared" si="0"/>
        <v>208.33333333333334</v>
      </c>
      <c r="F8" s="8">
        <f t="shared" si="2"/>
        <v>186.9158878504673</v>
      </c>
      <c r="G8" s="4">
        <v>1.07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1.86</v>
      </c>
      <c r="D9" s="3">
        <f t="shared" si="1"/>
        <v>6</v>
      </c>
      <c r="E9" s="8">
        <f t="shared" si="0"/>
        <v>215.05376344086019</v>
      </c>
      <c r="F9" s="8">
        <f t="shared" si="2"/>
        <v>194.17475728155341</v>
      </c>
      <c r="G9" s="4">
        <v>2.06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3.64</v>
      </c>
      <c r="D10" s="3">
        <f t="shared" si="1"/>
        <v>7</v>
      </c>
      <c r="E10" s="8">
        <f t="shared" si="0"/>
        <v>219.78021978021977</v>
      </c>
      <c r="F10" s="8">
        <f t="shared" si="2"/>
        <v>197.04433497536948</v>
      </c>
      <c r="G10" s="4">
        <v>4.0599999999999996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141</v>
      </c>
      <c r="M11" t="s">
        <v>61</v>
      </c>
      <c r="N11" t="s">
        <v>67</v>
      </c>
    </row>
    <row r="15" spans="1:14" ht="40.5">
      <c r="C15" s="10" t="s">
        <v>142</v>
      </c>
      <c r="D15" s="5" t="s">
        <v>50</v>
      </c>
      <c r="E15" s="19" t="s">
        <v>203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204</v>
      </c>
      <c r="D17" s="2" t="s">
        <v>6</v>
      </c>
      <c r="E17" s="2" t="s">
        <v>207</v>
      </c>
      <c r="F17" s="2" t="s">
        <v>206</v>
      </c>
      <c r="G17" s="2" t="s">
        <v>205</v>
      </c>
      <c r="H17" s="36" t="s">
        <v>139</v>
      </c>
      <c r="I17" s="36" t="s">
        <v>140</v>
      </c>
    </row>
    <row r="18" spans="1:14">
      <c r="A18" s="6">
        <v>1</v>
      </c>
      <c r="B18" s="3">
        <v>0.25</v>
      </c>
      <c r="C18" s="44">
        <v>0.45</v>
      </c>
      <c r="D18" s="3">
        <f>LOG(B18)/LOG(2)+3</f>
        <v>1</v>
      </c>
      <c r="E18" s="8">
        <f t="shared" ref="E18:E24" si="3">B18/C18*50</f>
        <v>27.777777777777779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44">
        <v>0.63</v>
      </c>
      <c r="D19" s="3">
        <f t="shared" ref="D19:D24" si="4">LOG(B19)/LOG(2)+3</f>
        <v>2</v>
      </c>
      <c r="E19" s="8">
        <f t="shared" si="3"/>
        <v>39.682539682539684</v>
      </c>
      <c r="F19" s="8">
        <f t="shared" ref="F19:F24" si="5">B19/G19*50</f>
        <v>46.296296296296291</v>
      </c>
      <c r="G19" s="4">
        <v>0.54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44">
        <v>1.01</v>
      </c>
      <c r="D20" s="3">
        <f t="shared" si="4"/>
        <v>3</v>
      </c>
      <c r="E20" s="8">
        <f t="shared" si="3"/>
        <v>49.504950495049506</v>
      </c>
      <c r="F20" s="8">
        <f t="shared" si="5"/>
        <v>55.555555555555557</v>
      </c>
      <c r="G20" s="44">
        <v>0.9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44">
        <v>1.74</v>
      </c>
      <c r="D21" s="3">
        <f t="shared" si="4"/>
        <v>4</v>
      </c>
      <c r="E21" s="8">
        <f t="shared" si="3"/>
        <v>57.47126436781609</v>
      </c>
      <c r="F21" s="8">
        <f t="shared" si="5"/>
        <v>62.5</v>
      </c>
      <c r="G21" s="44">
        <v>1.6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44">
        <v>3.22</v>
      </c>
      <c r="D22" s="3">
        <f t="shared" si="4"/>
        <v>5</v>
      </c>
      <c r="E22" s="8">
        <f t="shared" si="3"/>
        <v>62.11180124223602</v>
      </c>
      <c r="F22" s="8">
        <f t="shared" si="5"/>
        <v>66.225165562913915</v>
      </c>
      <c r="G22" s="4">
        <v>3.02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4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67.114093959731548</v>
      </c>
      <c r="G23" s="4">
        <v>5.96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46">
        <v>11.9</v>
      </c>
      <c r="D24" s="3">
        <f t="shared" si="4"/>
        <v>7</v>
      </c>
      <c r="E24" s="8">
        <f t="shared" si="3"/>
        <v>67.22689075630251</v>
      </c>
      <c r="F24" s="8">
        <f t="shared" si="5"/>
        <v>69.565217391304344</v>
      </c>
      <c r="G24" s="4">
        <v>11.5</v>
      </c>
      <c r="H24" s="38">
        <v>256</v>
      </c>
      <c r="I24" s="38">
        <v>512</v>
      </c>
    </row>
    <row r="25" spans="1:14">
      <c r="L25" t="s">
        <v>143</v>
      </c>
      <c r="M25" t="s">
        <v>61</v>
      </c>
      <c r="N25" t="s">
        <v>62</v>
      </c>
    </row>
    <row r="28" spans="1:14" ht="96.75" customHeight="1">
      <c r="A28" s="47" t="s">
        <v>210</v>
      </c>
      <c r="B28" s="48"/>
      <c r="C28" s="48"/>
      <c r="D28" s="48"/>
      <c r="E28" s="48"/>
      <c r="F28" s="48"/>
      <c r="G28" s="48"/>
      <c r="H28" s="48"/>
    </row>
    <row r="32" spans="1:14" ht="40.5">
      <c r="C32" s="10" t="s">
        <v>193</v>
      </c>
      <c r="D32" s="5" t="s">
        <v>41</v>
      </c>
      <c r="E32" s="19" t="s">
        <v>194</v>
      </c>
      <c r="F32" s="25"/>
      <c r="G32" s="7"/>
    </row>
    <row r="33" spans="1:14">
      <c r="F33" s="7"/>
      <c r="G33" s="7"/>
    </row>
    <row r="34" spans="1:14" ht="27">
      <c r="A34" s="1" t="s">
        <v>3</v>
      </c>
      <c r="B34" s="2" t="s">
        <v>4</v>
      </c>
      <c r="C34" s="2" t="s">
        <v>195</v>
      </c>
      <c r="D34" s="2" t="s">
        <v>6</v>
      </c>
      <c r="E34" s="2" t="s">
        <v>196</v>
      </c>
      <c r="F34" s="2" t="s">
        <v>197</v>
      </c>
      <c r="G34" s="2" t="s">
        <v>198</v>
      </c>
      <c r="H34" s="2" t="s">
        <v>206</v>
      </c>
      <c r="I34" s="2" t="s">
        <v>205</v>
      </c>
    </row>
    <row r="35" spans="1:14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104.16666666666667</v>
      </c>
      <c r="G35" s="4">
        <v>0.12</v>
      </c>
      <c r="H35" s="8">
        <f>B35/I35*50</f>
        <v>113.63636363636364</v>
      </c>
      <c r="I35" s="4">
        <v>0.11</v>
      </c>
    </row>
    <row r="36" spans="1:14">
      <c r="A36" s="6">
        <v>2</v>
      </c>
      <c r="B36" s="3">
        <v>0.5</v>
      </c>
      <c r="C36" s="4">
        <v>0.15</v>
      </c>
      <c r="D36" s="3">
        <f t="shared" ref="D36:D41" si="7">LOG(B36)/LOG(2)+3</f>
        <v>2</v>
      </c>
      <c r="E36" s="8">
        <f t="shared" si="6"/>
        <v>166.66666666666669</v>
      </c>
      <c r="F36" s="8">
        <f t="shared" ref="F36:F41" si="8">B36/G36*50</f>
        <v>125</v>
      </c>
      <c r="G36" s="4">
        <v>0.2</v>
      </c>
      <c r="H36" s="8">
        <f t="shared" ref="H36:H41" si="9">B36/I36*50</f>
        <v>147.05882352941174</v>
      </c>
      <c r="I36" s="4">
        <v>0.17</v>
      </c>
    </row>
    <row r="37" spans="1:14">
      <c r="A37" s="6">
        <v>3</v>
      </c>
      <c r="B37" s="3">
        <v>1</v>
      </c>
      <c r="C37" s="4">
        <v>0.26</v>
      </c>
      <c r="D37" s="3">
        <f t="shared" si="7"/>
        <v>3</v>
      </c>
      <c r="E37" s="8">
        <f t="shared" si="6"/>
        <v>192.30769230769229</v>
      </c>
      <c r="F37" s="8">
        <f t="shared" si="8"/>
        <v>138.88888888888889</v>
      </c>
      <c r="G37" s="4">
        <v>0.36</v>
      </c>
      <c r="H37" s="8">
        <f t="shared" si="9"/>
        <v>172.41379310344828</v>
      </c>
      <c r="I37" s="4">
        <v>0.28999999999999998</v>
      </c>
    </row>
    <row r="38" spans="1:14">
      <c r="A38" s="6">
        <v>4</v>
      </c>
      <c r="B38" s="3">
        <v>2</v>
      </c>
      <c r="C38" s="4">
        <v>0.51</v>
      </c>
      <c r="D38" s="3">
        <f t="shared" si="7"/>
        <v>4</v>
      </c>
      <c r="E38" s="8">
        <f t="shared" si="6"/>
        <v>196.07843137254901</v>
      </c>
      <c r="F38" s="8">
        <f t="shared" si="8"/>
        <v>142.85714285714286</v>
      </c>
      <c r="G38" s="4">
        <v>0.7</v>
      </c>
      <c r="H38" s="8">
        <f t="shared" si="9"/>
        <v>172.41379310344828</v>
      </c>
      <c r="I38" s="4">
        <v>0.57999999999999996</v>
      </c>
    </row>
    <row r="39" spans="1:14">
      <c r="A39" s="6">
        <v>5</v>
      </c>
      <c r="B39" s="3">
        <v>4</v>
      </c>
      <c r="C39" s="4">
        <v>0.96</v>
      </c>
      <c r="D39" s="3">
        <f t="shared" si="7"/>
        <v>5</v>
      </c>
      <c r="E39" s="8">
        <f t="shared" si="6"/>
        <v>208.33333333333334</v>
      </c>
      <c r="F39" s="8">
        <f t="shared" si="8"/>
        <v>150.37593984962405</v>
      </c>
      <c r="G39" s="4">
        <v>1.33</v>
      </c>
      <c r="H39" s="8">
        <f t="shared" si="9"/>
        <v>186.9158878504673</v>
      </c>
      <c r="I39" s="4">
        <v>1.07</v>
      </c>
    </row>
    <row r="40" spans="1:14">
      <c r="A40" s="6">
        <v>6</v>
      </c>
      <c r="B40" s="3">
        <v>8</v>
      </c>
      <c r="C40" s="4">
        <v>1.86</v>
      </c>
      <c r="D40" s="3">
        <f t="shared" si="7"/>
        <v>6</v>
      </c>
      <c r="E40" s="8">
        <f t="shared" si="6"/>
        <v>215.05376344086019</v>
      </c>
      <c r="F40" s="8">
        <f t="shared" si="8"/>
        <v>155.64202334630352</v>
      </c>
      <c r="G40" s="4">
        <v>2.57</v>
      </c>
      <c r="H40" s="8">
        <f t="shared" si="9"/>
        <v>194.17475728155341</v>
      </c>
      <c r="I40" s="4">
        <v>2.06</v>
      </c>
    </row>
    <row r="41" spans="1:14">
      <c r="A41" s="6">
        <v>7</v>
      </c>
      <c r="B41" s="3">
        <v>16</v>
      </c>
      <c r="C41" s="4">
        <v>3.64</v>
      </c>
      <c r="D41" s="3">
        <f t="shared" si="7"/>
        <v>7</v>
      </c>
      <c r="E41" s="8">
        <f t="shared" si="6"/>
        <v>219.78021978021977</v>
      </c>
      <c r="F41" s="8">
        <f t="shared" si="8"/>
        <v>158.41584158415841</v>
      </c>
      <c r="G41" s="4">
        <v>5.05</v>
      </c>
      <c r="H41" s="8">
        <f t="shared" si="9"/>
        <v>197.04433497536948</v>
      </c>
      <c r="I41" s="4">
        <v>4.0599999999999996</v>
      </c>
    </row>
    <row r="42" spans="1:14">
      <c r="A42" s="15"/>
      <c r="B42" s="16"/>
      <c r="C42" s="17"/>
      <c r="D42" s="16"/>
      <c r="E42" s="18"/>
      <c r="F42" s="18"/>
      <c r="G42" s="17"/>
      <c r="L42" t="s">
        <v>199</v>
      </c>
      <c r="M42" t="s">
        <v>61</v>
      </c>
      <c r="N42" t="s">
        <v>67</v>
      </c>
    </row>
    <row r="46" spans="1:14" ht="40.5">
      <c r="C46" s="10" t="s">
        <v>142</v>
      </c>
      <c r="D46" s="5" t="s">
        <v>50</v>
      </c>
      <c r="E46" s="19" t="s">
        <v>194</v>
      </c>
      <c r="F46" s="25"/>
      <c r="G46" s="7"/>
    </row>
    <row r="47" spans="1:14">
      <c r="F47" s="7"/>
      <c r="G47" s="7"/>
    </row>
    <row r="48" spans="1:14" ht="27">
      <c r="A48" s="1" t="s">
        <v>3</v>
      </c>
      <c r="B48" s="2" t="s">
        <v>4</v>
      </c>
      <c r="C48" s="2" t="s">
        <v>195</v>
      </c>
      <c r="D48" s="2" t="s">
        <v>6</v>
      </c>
      <c r="E48" s="2" t="s">
        <v>196</v>
      </c>
      <c r="F48" s="2" t="s">
        <v>197</v>
      </c>
      <c r="G48" s="2" t="s">
        <v>198</v>
      </c>
      <c r="H48" s="2" t="s">
        <v>201</v>
      </c>
      <c r="I48" s="2" t="s">
        <v>202</v>
      </c>
    </row>
    <row r="49" spans="1:14">
      <c r="A49" s="6">
        <v>1</v>
      </c>
      <c r="B49" s="3">
        <v>0.25</v>
      </c>
      <c r="C49" s="44">
        <v>0.45</v>
      </c>
      <c r="D49" s="3">
        <f>LOG(B49)/LOG(2)+3</f>
        <v>1</v>
      </c>
      <c r="E49" s="8">
        <f t="shared" ref="E49:E55" si="10">B49/C49*50</f>
        <v>27.777777777777779</v>
      </c>
      <c r="F49" s="8">
        <f>B49/G49*50</f>
        <v>34.722222222222221</v>
      </c>
      <c r="G49" s="4">
        <v>0.36</v>
      </c>
      <c r="H49" s="8">
        <f>B49/I49*50</f>
        <v>34.722222222222221</v>
      </c>
      <c r="I49" s="4">
        <v>0.36</v>
      </c>
    </row>
    <row r="50" spans="1:14">
      <c r="A50" s="6">
        <v>2</v>
      </c>
      <c r="B50" s="3">
        <v>0.5</v>
      </c>
      <c r="C50" s="44">
        <v>0.63</v>
      </c>
      <c r="D50" s="3">
        <f t="shared" ref="D50:D55" si="11">LOG(B50)/LOG(2)+3</f>
        <v>2</v>
      </c>
      <c r="E50" s="8">
        <f t="shared" si="10"/>
        <v>39.682539682539684</v>
      </c>
      <c r="F50" s="8">
        <f t="shared" ref="F50:F55" si="12">B50/G50*50</f>
        <v>45.454545454545453</v>
      </c>
      <c r="G50" s="4">
        <v>0.55000000000000004</v>
      </c>
      <c r="H50" s="8">
        <f t="shared" ref="H50:H55" si="13">B50/I50*50</f>
        <v>46.296296296296291</v>
      </c>
      <c r="I50" s="4">
        <v>0.54</v>
      </c>
    </row>
    <row r="51" spans="1:14">
      <c r="A51" s="6">
        <v>3</v>
      </c>
      <c r="B51" s="3">
        <v>1</v>
      </c>
      <c r="C51" s="44">
        <v>1.01</v>
      </c>
      <c r="D51" s="3">
        <f t="shared" si="11"/>
        <v>3</v>
      </c>
      <c r="E51" s="8">
        <f t="shared" si="10"/>
        <v>49.504950495049506</v>
      </c>
      <c r="F51" s="8">
        <f t="shared" si="12"/>
        <v>53.191489361702125</v>
      </c>
      <c r="G51" s="4">
        <v>0.94</v>
      </c>
      <c r="H51" s="8">
        <f t="shared" si="13"/>
        <v>55.555555555555557</v>
      </c>
      <c r="I51" s="44">
        <v>0.9</v>
      </c>
    </row>
    <row r="52" spans="1:14">
      <c r="A52" s="6">
        <v>4</v>
      </c>
      <c r="B52" s="3">
        <v>2</v>
      </c>
      <c r="C52" s="44">
        <v>1.74</v>
      </c>
      <c r="D52" s="3">
        <f t="shared" si="11"/>
        <v>4</v>
      </c>
      <c r="E52" s="8">
        <f t="shared" si="10"/>
        <v>57.47126436781609</v>
      </c>
      <c r="F52" s="8">
        <f t="shared" si="12"/>
        <v>58.479532163742689</v>
      </c>
      <c r="G52" s="4">
        <v>1.71</v>
      </c>
      <c r="H52" s="8">
        <f t="shared" si="13"/>
        <v>62.5</v>
      </c>
      <c r="I52" s="44">
        <v>1.6</v>
      </c>
    </row>
    <row r="53" spans="1:14">
      <c r="A53" s="6">
        <v>5</v>
      </c>
      <c r="B53" s="3">
        <v>4</v>
      </c>
      <c r="C53" s="44">
        <v>3.22</v>
      </c>
      <c r="D53" s="3">
        <f t="shared" si="11"/>
        <v>5</v>
      </c>
      <c r="E53" s="8">
        <f t="shared" si="10"/>
        <v>62.11180124223602</v>
      </c>
      <c r="F53" s="8">
        <f t="shared" si="12"/>
        <v>59.523809523809526</v>
      </c>
      <c r="G53" s="4">
        <v>3.36</v>
      </c>
      <c r="H53" s="8">
        <f t="shared" si="13"/>
        <v>66.225165562913915</v>
      </c>
      <c r="I53" s="4">
        <v>3.02</v>
      </c>
    </row>
    <row r="54" spans="1:14">
      <c r="A54" s="6">
        <v>6</v>
      </c>
      <c r="B54" s="3">
        <v>8</v>
      </c>
      <c r="C54" s="44">
        <v>6.1</v>
      </c>
      <c r="D54" s="3">
        <f t="shared" si="11"/>
        <v>6</v>
      </c>
      <c r="E54" s="8">
        <f t="shared" si="10"/>
        <v>65.573770491803288</v>
      </c>
      <c r="F54" s="8">
        <f t="shared" si="12"/>
        <v>62.99212598425197</v>
      </c>
      <c r="G54" s="4">
        <v>6.35</v>
      </c>
      <c r="H54" s="8">
        <f t="shared" si="13"/>
        <v>67.114093959731548</v>
      </c>
      <c r="I54" s="4">
        <v>5.96</v>
      </c>
    </row>
    <row r="55" spans="1:14">
      <c r="A55" s="6">
        <v>7</v>
      </c>
      <c r="B55" s="3">
        <v>16</v>
      </c>
      <c r="C55" s="46">
        <v>11.9</v>
      </c>
      <c r="D55" s="3">
        <f t="shared" si="11"/>
        <v>7</v>
      </c>
      <c r="E55" s="8">
        <f t="shared" si="10"/>
        <v>67.22689075630251</v>
      </c>
      <c r="F55" s="8">
        <f t="shared" si="12"/>
        <v>63.492063492063487</v>
      </c>
      <c r="G55" s="4">
        <v>12.6</v>
      </c>
      <c r="H55" s="8">
        <f t="shared" si="13"/>
        <v>69.565217391304344</v>
      </c>
      <c r="I55" s="4">
        <v>11.5</v>
      </c>
    </row>
    <row r="56" spans="1:14">
      <c r="A56" s="7"/>
      <c r="B56" s="7"/>
      <c r="C56" s="7"/>
      <c r="D56" s="7"/>
      <c r="E56" s="7"/>
      <c r="F56" s="7"/>
      <c r="G56" s="7"/>
      <c r="L56" t="s">
        <v>200</v>
      </c>
      <c r="M56" t="s">
        <v>61</v>
      </c>
      <c r="N56" t="s">
        <v>62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9.问题规模与时间效率的关系-节约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2012-10-26T07:45:25Z</dcterms:modified>
</cp:coreProperties>
</file>