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8640" windowHeight="4230" activeTab="2"/>
  </bookViews>
  <sheets>
    <sheet name="1.问题规模与时间效率的关系-CPU单线程" sheetId="1" r:id="rId1"/>
    <sheet name="2.1问题规模与时间效率的关系-CPU多线程" sheetId="2" r:id="rId2"/>
    <sheet name="2.2SSE" sheetId="13" r:id="rId3"/>
    <sheet name="2.3AVX" sheetId="14" r:id="rId4"/>
    <sheet name="2.4OPENCL" sheetId="15" r:id="rId5"/>
    <sheet name="3.问题规模与时间效率的关系-GPU初始" sheetId="3" r:id="rId6"/>
    <sheet name="4.问题规模与时间效率的关系-对齐" sheetId="4" r:id="rId7"/>
    <sheet name="5.问题规模与时间效率的关系-拆分" sheetId="7" r:id="rId8"/>
    <sheet name="6.问题规模与时间效率的关系-常量" sheetId="5" r:id="rId9"/>
    <sheet name="7.问题规模与时间效率的关系-共享" sheetId="6" r:id="rId10"/>
    <sheet name="8.问题规模与时间效率的关系-多元素" sheetId="8" r:id="rId11"/>
    <sheet name="9.问题规模与时间效率的关系-节约" sheetId="12" r:id="rId12"/>
    <sheet name="10.VisualProfiler&amp;OccupancyCalc" sheetId="9" r:id="rId13"/>
  </sheets>
  <calcPr calcId="125725"/>
</workbook>
</file>

<file path=xl/calcChain.xml><?xml version="1.0" encoding="utf-8"?>
<calcChain xmlns="http://schemas.openxmlformats.org/spreadsheetml/2006/main">
  <c r="J19" i="13"/>
  <c r="J20"/>
  <c r="J21"/>
  <c r="J22"/>
  <c r="J23"/>
  <c r="J24"/>
  <c r="K19"/>
  <c r="K20"/>
  <c r="K21"/>
  <c r="K22"/>
  <c r="K23"/>
  <c r="K24"/>
  <c r="K18"/>
  <c r="J18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E12" s="1"/>
  <c r="D7"/>
  <c r="F6"/>
  <c r="E6"/>
  <c r="D6"/>
  <c r="F5"/>
  <c r="E5"/>
  <c r="D5"/>
  <c r="F4"/>
  <c r="E4"/>
  <c r="D4"/>
  <c r="E12" i="2"/>
  <c r="N47" i="9"/>
  <c r="O47" s="1"/>
  <c r="M47"/>
  <c r="S47" s="1"/>
  <c r="L47"/>
  <c r="L46"/>
  <c r="N40"/>
  <c r="T40" s="1"/>
  <c r="M40"/>
  <c r="S40" s="1"/>
  <c r="I40"/>
  <c r="I46"/>
  <c r="I39"/>
  <c r="L39"/>
  <c r="E26" i="13" l="1"/>
  <c r="T47" i="9"/>
  <c r="O40"/>
  <c r="M65" i="6"/>
  <c r="M20" l="1"/>
  <c r="O82"/>
  <c r="N82"/>
  <c r="M82"/>
  <c r="L82"/>
  <c r="F82"/>
  <c r="E82"/>
  <c r="D82"/>
  <c r="O81"/>
  <c r="N81"/>
  <c r="M81"/>
  <c r="L81"/>
  <c r="F81"/>
  <c r="E81"/>
  <c r="D81"/>
  <c r="O80"/>
  <c r="N80"/>
  <c r="M80"/>
  <c r="L80"/>
  <c r="F80"/>
  <c r="E80"/>
  <c r="D80"/>
  <c r="O79"/>
  <c r="N79"/>
  <c r="M79"/>
  <c r="L79"/>
  <c r="F79"/>
  <c r="E79"/>
  <c r="D79"/>
  <c r="O78"/>
  <c r="N78"/>
  <c r="M78"/>
  <c r="L78"/>
  <c r="F78"/>
  <c r="E78"/>
  <c r="D78"/>
  <c r="O77"/>
  <c r="N77"/>
  <c r="M77"/>
  <c r="L77"/>
  <c r="F77"/>
  <c r="E77"/>
  <c r="D77"/>
  <c r="O76"/>
  <c r="N76"/>
  <c r="M76"/>
  <c r="L76"/>
  <c r="F76"/>
  <c r="E76"/>
  <c r="D76"/>
  <c r="O68"/>
  <c r="N68"/>
  <c r="M68"/>
  <c r="L68"/>
  <c r="F68"/>
  <c r="E68"/>
  <c r="D68"/>
  <c r="O67"/>
  <c r="N67"/>
  <c r="M67"/>
  <c r="L67"/>
  <c r="F67"/>
  <c r="E67"/>
  <c r="D67"/>
  <c r="O66"/>
  <c r="N66"/>
  <c r="M66"/>
  <c r="L66"/>
  <c r="F66"/>
  <c r="E66"/>
  <c r="D66"/>
  <c r="O65"/>
  <c r="N65"/>
  <c r="L65"/>
  <c r="F65"/>
  <c r="E65"/>
  <c r="D65"/>
  <c r="O64"/>
  <c r="N64"/>
  <c r="M64"/>
  <c r="L64"/>
  <c r="F64"/>
  <c r="E64"/>
  <c r="D64"/>
  <c r="O63"/>
  <c r="N63"/>
  <c r="M63"/>
  <c r="L63"/>
  <c r="F63"/>
  <c r="E63"/>
  <c r="D63"/>
  <c r="O62"/>
  <c r="N62"/>
  <c r="M62"/>
  <c r="L62"/>
  <c r="F62"/>
  <c r="E62"/>
  <c r="D62"/>
  <c r="O55"/>
  <c r="N55"/>
  <c r="M55"/>
  <c r="L55"/>
  <c r="F55"/>
  <c r="E55"/>
  <c r="D55"/>
  <c r="O54"/>
  <c r="N54"/>
  <c r="M54"/>
  <c r="L54"/>
  <c r="F54"/>
  <c r="E54"/>
  <c r="D54"/>
  <c r="O53"/>
  <c r="N53"/>
  <c r="M53"/>
  <c r="L53"/>
  <c r="F53"/>
  <c r="E53"/>
  <c r="D53"/>
  <c r="O52"/>
  <c r="N52"/>
  <c r="M52"/>
  <c r="L52"/>
  <c r="F52"/>
  <c r="E52"/>
  <c r="D52"/>
  <c r="O51"/>
  <c r="N51"/>
  <c r="M51"/>
  <c r="L51"/>
  <c r="F51"/>
  <c r="E51"/>
  <c r="D51"/>
  <c r="O50"/>
  <c r="N50"/>
  <c r="M50"/>
  <c r="L50"/>
  <c r="F50"/>
  <c r="E50"/>
  <c r="D50"/>
  <c r="O49"/>
  <c r="N49"/>
  <c r="M49"/>
  <c r="L49"/>
  <c r="F49"/>
  <c r="E49"/>
  <c r="D49"/>
  <c r="O41"/>
  <c r="N41"/>
  <c r="M41"/>
  <c r="L41"/>
  <c r="F41"/>
  <c r="E41"/>
  <c r="D41"/>
  <c r="O40"/>
  <c r="N40"/>
  <c r="M40"/>
  <c r="L40"/>
  <c r="F40"/>
  <c r="E40"/>
  <c r="D40"/>
  <c r="O39"/>
  <c r="N39"/>
  <c r="M39"/>
  <c r="L39"/>
  <c r="F39"/>
  <c r="E39"/>
  <c r="D39"/>
  <c r="O38"/>
  <c r="N38"/>
  <c r="M38"/>
  <c r="L38"/>
  <c r="F38"/>
  <c r="E38"/>
  <c r="D38"/>
  <c r="O37"/>
  <c r="N37"/>
  <c r="M37"/>
  <c r="L37"/>
  <c r="F37"/>
  <c r="E37"/>
  <c r="D37"/>
  <c r="O36"/>
  <c r="N36"/>
  <c r="M36"/>
  <c r="L36"/>
  <c r="F36"/>
  <c r="E36"/>
  <c r="D36"/>
  <c r="O35"/>
  <c r="N35"/>
  <c r="M35"/>
  <c r="L35"/>
  <c r="F35"/>
  <c r="E35"/>
  <c r="D35"/>
  <c r="O23"/>
  <c r="N23"/>
  <c r="M23"/>
  <c r="L23"/>
  <c r="F23"/>
  <c r="E23"/>
  <c r="D23"/>
  <c r="O22"/>
  <c r="N22"/>
  <c r="M22"/>
  <c r="L22"/>
  <c r="F22"/>
  <c r="E22"/>
  <c r="D22"/>
  <c r="O21"/>
  <c r="N21"/>
  <c r="M21"/>
  <c r="L21"/>
  <c r="F21"/>
  <c r="E21"/>
  <c r="D21"/>
  <c r="O20"/>
  <c r="N20"/>
  <c r="L20"/>
  <c r="F20"/>
  <c r="E20"/>
  <c r="D20"/>
  <c r="O19"/>
  <c r="N19"/>
  <c r="M19"/>
  <c r="L19"/>
  <c r="F19"/>
  <c r="E19"/>
  <c r="D19"/>
  <c r="O18"/>
  <c r="N18"/>
  <c r="M18"/>
  <c r="L18"/>
  <c r="F18"/>
  <c r="E18"/>
  <c r="D18"/>
  <c r="O17"/>
  <c r="N17"/>
  <c r="M17"/>
  <c r="L17"/>
  <c r="F17"/>
  <c r="E17"/>
  <c r="D17"/>
  <c r="O10"/>
  <c r="N10"/>
  <c r="M10"/>
  <c r="L10"/>
  <c r="F10"/>
  <c r="E10"/>
  <c r="D10"/>
  <c r="O9"/>
  <c r="N9"/>
  <c r="M9"/>
  <c r="L9"/>
  <c r="F9"/>
  <c r="E9"/>
  <c r="D9"/>
  <c r="O8"/>
  <c r="N8"/>
  <c r="M8"/>
  <c r="L8"/>
  <c r="F8"/>
  <c r="E8"/>
  <c r="D8"/>
  <c r="O7"/>
  <c r="N7"/>
  <c r="M7"/>
  <c r="L7"/>
  <c r="F7"/>
  <c r="E7"/>
  <c r="D7"/>
  <c r="O6"/>
  <c r="N6"/>
  <c r="M6"/>
  <c r="L6"/>
  <c r="F6"/>
  <c r="E6"/>
  <c r="D6"/>
  <c r="O5"/>
  <c r="N5"/>
  <c r="M5"/>
  <c r="L5"/>
  <c r="F5"/>
  <c r="E5"/>
  <c r="D5"/>
  <c r="O4"/>
  <c r="N4"/>
  <c r="M4"/>
  <c r="L4"/>
  <c r="F4"/>
  <c r="E4"/>
  <c r="D4"/>
  <c r="L48" i="5"/>
  <c r="E20" i="7"/>
  <c r="H7"/>
  <c r="E7" i="3"/>
  <c r="O51" i="5"/>
  <c r="N51"/>
  <c r="M51"/>
  <c r="L51"/>
  <c r="O50"/>
  <c r="N50"/>
  <c r="M50"/>
  <c r="L50"/>
  <c r="O49"/>
  <c r="N49"/>
  <c r="M49"/>
  <c r="L49"/>
  <c r="O48"/>
  <c r="N48"/>
  <c r="M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K27"/>
  <c r="G27"/>
  <c r="C27"/>
  <c r="K26"/>
  <c r="G26"/>
  <c r="E26"/>
  <c r="C26"/>
  <c r="K25"/>
  <c r="G25"/>
  <c r="H25" s="1"/>
  <c r="E25"/>
  <c r="C25"/>
  <c r="K24"/>
  <c r="G24"/>
  <c r="E24"/>
  <c r="C24"/>
  <c r="K23"/>
  <c r="E23"/>
  <c r="G23"/>
  <c r="C23"/>
  <c r="K22"/>
  <c r="E22"/>
  <c r="G22"/>
  <c r="C22"/>
  <c r="K21"/>
  <c r="E21"/>
  <c r="G21"/>
  <c r="C21"/>
  <c r="E5"/>
  <c r="K5"/>
  <c r="E6"/>
  <c r="K6"/>
  <c r="E7"/>
  <c r="K7"/>
  <c r="E8"/>
  <c r="K8"/>
  <c r="E9"/>
  <c r="K9"/>
  <c r="E10"/>
  <c r="K10"/>
  <c r="E4"/>
  <c r="K4"/>
  <c r="G5"/>
  <c r="G6"/>
  <c r="G7"/>
  <c r="G8"/>
  <c r="G9"/>
  <c r="G10"/>
  <c r="G4"/>
  <c r="C5"/>
  <c r="C6"/>
  <c r="C7"/>
  <c r="C8"/>
  <c r="C9"/>
  <c r="C10"/>
  <c r="C4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6" s="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6" i="9" l="1"/>
  <c r="H7"/>
  <c r="H22"/>
  <c r="H10"/>
  <c r="L25"/>
  <c r="H21"/>
  <c r="L10"/>
  <c r="H24"/>
  <c r="L4"/>
  <c r="H8"/>
  <c r="H9"/>
  <c r="L24"/>
  <c r="L26"/>
  <c r="L27"/>
  <c r="H27"/>
  <c r="H26"/>
  <c r="L7"/>
  <c r="L21"/>
  <c r="L23"/>
  <c r="L9"/>
  <c r="L6"/>
  <c r="H23"/>
  <c r="L8"/>
  <c r="H5"/>
  <c r="H4"/>
  <c r="L22"/>
  <c r="L5"/>
</calcChain>
</file>

<file path=xl/sharedStrings.xml><?xml version="1.0" encoding="utf-8"?>
<sst xmlns="http://schemas.openxmlformats.org/spreadsheetml/2006/main" count="761" uniqueCount="290">
  <si>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</si>
  <si>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</si>
  <si>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</si>
  <si>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</si>
  <si>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</si>
  <si>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</si>
  <si>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</si>
  <si>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</si>
  <si>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</si>
  <si>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</si>
  <si>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</si>
  <si>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</si>
  <si>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</si>
  <si>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</si>
  <si>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</si>
  <si>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</si>
  <si>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</si>
  <si>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</si>
  <si>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</si>
  <si>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</si>
  <si>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</si>
  <si>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</si>
  <si>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</si>
  <si>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</si>
  <si>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</si>
  <si>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</si>
  <si>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</si>
  <si>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</si>
  <si>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</si>
  <si>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</si>
  <si>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</si>
  <si>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</si>
  <si>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</si>
  <si>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</si>
  <si>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</si>
  <si>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</si>
  <si>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</si>
  <si>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</si>
  <si>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</si>
  <si>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</si>
  <si>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</si>
  <si>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</si>
  <si>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</si>
  <si>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</si>
  <si>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</si>
  <si>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</si>
  <si>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</si>
  <si>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</si>
  <si>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</si>
  <si>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</si>
  <si>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</si>
  <si>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</si>
  <si>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</si>
  <si>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</si>
  <si>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</si>
  <si>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</si>
  <si>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</si>
  <si>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</si>
  <si>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</si>
  <si>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</si>
  <si>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</si>
  <si>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</si>
  <si>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</si>
  <si>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</si>
  <si>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</si>
  <si>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</si>
  <si>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</si>
  <si>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</si>
  <si>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</si>
  <si>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</si>
  <si>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</si>
  <si>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</si>
  <si>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</si>
  <si>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</si>
  <si>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</si>
  <si>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</si>
  <si>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</si>
  <si>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</si>
  <si>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</si>
  <si>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</si>
  <si>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</si>
  <si>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</si>
  <si>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</si>
  <si>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</si>
  <si>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</si>
  <si>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</si>
  <si>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</si>
  <si>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</si>
  <si>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</si>
  <si>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</si>
  <si>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</si>
  <si>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</si>
  <si>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</si>
  <si>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</si>
  <si>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</si>
  <si>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</si>
  <si>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</si>
  <si>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</si>
  <si>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</si>
  <si>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x</t>
    <phoneticPr fontId="7" type="noConversion"/>
  </si>
  <si>
    <t>时间(ms)
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</si>
  <si>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</si>
  <si>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</si>
  <si>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</si>
  <si>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</si>
  <si>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</si>
  <si>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</si>
  <si>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</si>
  <si>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</si>
  <si>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</si>
  <si>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</si>
  <si>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</si>
  <si>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</si>
  <si>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</si>
  <si>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</si>
  <si>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</si>
  <si>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</si>
  <si>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</si>
  <si>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</si>
  <si>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</si>
  <si>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</si>
  <si>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</si>
  <si>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</si>
  <si>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</si>
  <si>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</si>
  <si>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</si>
  <si>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</si>
  <si>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</si>
  <si>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</si>
  <si>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</si>
  <si>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</si>
  <si>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</si>
  <si>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</si>
  <si>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</si>
  <si>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</si>
  <si>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</si>
  <si>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</si>
  <si>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</si>
  <si>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</si>
  <si>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</si>
  <si>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</si>
  <si>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</si>
  <si>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</si>
  <si>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</si>
  <si>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</si>
  <si>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</si>
  <si>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</si>
  <si>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</si>
  <si>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</si>
  <si>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</si>
  <si>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</si>
  <si>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</si>
  <si>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</si>
  <si>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</si>
  <si>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</si>
  <si>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</si>
  <si>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</si>
  <si>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</si>
  <si>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</si>
  <si>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</si>
  <si>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</si>
  <si>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</si>
  <si>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</si>
  <si>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</si>
  <si>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</si>
  <si>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</si>
  <si>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</si>
  <si>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</si>
  <si>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</si>
  <si>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</si>
  <si>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</si>
  <si>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</si>
  <si>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</si>
  <si>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</si>
  <si>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</si>
  <si>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</si>
  <si>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</si>
  <si>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</si>
  <si>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</si>
  <si>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</si>
  <si>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</si>
  <si>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</si>
  <si>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</si>
  <si>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</si>
  <si>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</si>
  <si>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</si>
  <si>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</si>
  <si>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</si>
  <si>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</si>
  <si>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</si>
  <si>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</si>
  <si>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</si>
  <si>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</si>
  <si>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</si>
  <si>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</si>
  <si>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参照 最优</t>
    <phoneticPr fontId="7" type="noConversion"/>
  </si>
  <si>
    <t>参照</t>
    <phoneticPr fontId="7" type="noConversion"/>
  </si>
  <si>
    <t>最优 参照</t>
    <phoneticPr fontId="7" type="noConversion"/>
  </si>
  <si>
    <t>+230% 相对</t>
    <phoneticPr fontId="7" type="noConversion"/>
  </si>
  <si>
    <t>+120% 相对</t>
    <phoneticPr fontId="7" type="noConversion"/>
  </si>
  <si>
    <t>+150% 相对</t>
    <phoneticPr fontId="7" type="noConversion"/>
  </si>
  <si>
    <t>顺序排序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</si>
  <si>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</si>
  <si>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</si>
  <si>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</si>
  <si>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</si>
  <si>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+1800% 绝对</t>
    <phoneticPr fontId="7" type="noConversion"/>
  </si>
  <si>
    <t>交叉拆分常量
优于非常量</t>
    <phoneticPr fontId="7" type="noConversion"/>
  </si>
  <si>
    <t>+400% 相对</t>
    <phoneticPr fontId="7" type="noConversion"/>
  </si>
  <si>
    <t>+60% 绝对</t>
    <phoneticPr fontId="7" type="noConversion"/>
  </si>
  <si>
    <t>-67% 相对</t>
    <phoneticPr fontId="7" type="noConversion"/>
  </si>
  <si>
    <t>+260% 相对</t>
    <phoneticPr fontId="7" type="noConversion"/>
  </si>
  <si>
    <t>+530% 绝对</t>
    <phoneticPr fontId="7" type="noConversion"/>
  </si>
  <si>
    <t>拆分最优</t>
    <phoneticPr fontId="7" type="noConversion"/>
  </si>
  <si>
    <t>排序最优</t>
    <phoneticPr fontId="7" type="noConversion"/>
  </si>
  <si>
    <t>+3% 相对</t>
    <phoneticPr fontId="7" type="noConversion"/>
  </si>
  <si>
    <t>+67% 绝对</t>
    <phoneticPr fontId="7" type="noConversion"/>
  </si>
  <si>
    <t>+74% 绝对</t>
    <phoneticPr fontId="7" type="noConversion"/>
  </si>
  <si>
    <t>+4% 相对</t>
    <phoneticPr fontId="7" type="noConversion"/>
  </si>
  <si>
    <t>排序</t>
    <phoneticPr fontId="7" type="noConversion"/>
  </si>
  <si>
    <t>-43% 相对</t>
    <phoneticPr fontId="7" type="noConversion"/>
  </si>
  <si>
    <t>-4% 绝对</t>
    <phoneticPr fontId="7" type="noConversion"/>
  </si>
  <si>
    <t>+560% 相对非常量</t>
    <phoneticPr fontId="7" type="noConversion"/>
  </si>
  <si>
    <t>+84% 相对非常量</t>
    <phoneticPr fontId="7" type="noConversion"/>
  </si>
  <si>
    <t>+220% 绝对</t>
    <phoneticPr fontId="7" type="noConversion"/>
  </si>
  <si>
    <t>+30% 相对</t>
    <phoneticPr fontId="7" type="noConversion"/>
  </si>
  <si>
    <t>+900% 绝对</t>
    <phoneticPr fontId="7" type="noConversion"/>
  </si>
  <si>
    <t>+64% 相对</t>
    <phoneticPr fontId="7" type="noConversion"/>
  </si>
  <si>
    <t>+1100% 绝对</t>
    <phoneticPr fontId="7" type="noConversion"/>
  </si>
  <si>
    <t>+1600%</t>
    <phoneticPr fontId="7" type="noConversion"/>
  </si>
  <si>
    <t xml:space="preserve">+36% </t>
    <phoneticPr fontId="7" type="noConversion"/>
  </si>
  <si>
    <t xml:space="preserve">+87% </t>
    <phoneticPr fontId="7" type="noConversion"/>
  </si>
  <si>
    <t>+1750%</t>
    <phoneticPr fontId="7" type="noConversion"/>
  </si>
  <si>
    <t>+1600% 绝对</t>
    <phoneticPr fontId="7" type="noConversion"/>
  </si>
  <si>
    <t>-2% 相对</t>
    <phoneticPr fontId="7" type="noConversion"/>
  </si>
  <si>
    <t>-33% 相对</t>
    <phoneticPr fontId="7" type="noConversion"/>
  </si>
  <si>
    <t>-23% 相对</t>
    <phoneticPr fontId="7" type="noConversion"/>
  </si>
  <si>
    <t>+1340% 绝对</t>
    <phoneticPr fontId="7" type="noConversion"/>
  </si>
  <si>
    <t>共享
VS
不共享</t>
    <phoneticPr fontId="7" type="noConversion"/>
  </si>
  <si>
    <t>共享
不拆分</t>
    <phoneticPr fontId="7" type="noConversion"/>
  </si>
  <si>
    <t>时间(ms)
共享 不拆分</t>
    <phoneticPr fontId="7" type="noConversion"/>
  </si>
  <si>
    <t>时间(ms)
VS 非共享
半拆分</t>
    <phoneticPr fontId="7" type="noConversion"/>
  </si>
  <si>
    <t>时间(ms)
VS 共享
半拆分</t>
    <phoneticPr fontId="7" type="noConversion"/>
  </si>
  <si>
    <t>时间(ms)
VS 共享
全拆分</t>
    <phoneticPr fontId="7" type="noConversion"/>
  </si>
  <si>
    <t>时间(ms)
VS 非共享
全拆分</t>
    <phoneticPr fontId="7" type="noConversion"/>
  </si>
  <si>
    <t>共享
半拆分</t>
    <phoneticPr fontId="7" type="noConversion"/>
  </si>
  <si>
    <t>非共享
半拆分</t>
    <phoneticPr fontId="7" type="noConversion"/>
  </si>
  <si>
    <t>共享
全拆分</t>
    <phoneticPr fontId="7" type="noConversion"/>
  </si>
  <si>
    <t>非共享
全拆分</t>
    <phoneticPr fontId="7" type="noConversion"/>
  </si>
  <si>
    <t>共享
VS
非共享</t>
    <phoneticPr fontId="7" type="noConversion"/>
  </si>
  <si>
    <t>非共享
不拆分</t>
    <phoneticPr fontId="7" type="noConversion"/>
  </si>
  <si>
    <t>时间(ms)
VS 非共享
不拆分</t>
    <phoneticPr fontId="7" type="noConversion"/>
  </si>
  <si>
    <t>最优 同半拆分</t>
    <phoneticPr fontId="7" type="noConversion"/>
  </si>
  <si>
    <t>交叉拆分共享
优于非共享</t>
    <phoneticPr fontId="7" type="noConversion"/>
  </si>
  <si>
    <t>不排序</t>
    <phoneticPr fontId="7" type="noConversion"/>
  </si>
  <si>
    <t>+540% 绝对</t>
    <phoneticPr fontId="7" type="noConversion"/>
  </si>
  <si>
    <t>x</t>
    <phoneticPr fontId="7" type="noConversion"/>
  </si>
  <si>
    <t>时间(ms)
VS 非共享
半拆分</t>
    <phoneticPr fontId="7" type="noConversion"/>
  </si>
  <si>
    <t>+1900% 绝对</t>
    <phoneticPr fontId="7" type="noConversion"/>
  </si>
  <si>
    <t>+8% 相对</t>
    <phoneticPr fontId="7" type="noConversion"/>
  </si>
  <si>
    <t>+1940% 绝对</t>
    <phoneticPr fontId="7" type="noConversion"/>
  </si>
  <si>
    <t>+1820% 绝对</t>
    <phoneticPr fontId="7" type="noConversion"/>
  </si>
  <si>
    <t>+8% 相对</t>
    <phoneticPr fontId="7" type="noConversion"/>
  </si>
  <si>
    <t>相对不排序</t>
    <phoneticPr fontId="7" type="noConversion"/>
  </si>
  <si>
    <t xml:space="preserve">+60% </t>
    <phoneticPr fontId="7" type="noConversion"/>
  </si>
  <si>
    <t>+1500%</t>
    <phoneticPr fontId="7" type="noConversion"/>
  </si>
  <si>
    <t>+21% 相对不共享</t>
    <phoneticPr fontId="7" type="noConversion"/>
  </si>
  <si>
    <t>+564% 相对</t>
    <phoneticPr fontId="7" type="noConversion"/>
  </si>
  <si>
    <t>+264% 相对非共享</t>
    <phoneticPr fontId="7" type="noConversion"/>
  </si>
  <si>
    <t>指令
吞吐量</t>
    <phoneticPr fontId="7" type="noConversion"/>
  </si>
  <si>
    <t>显存
带宽</t>
    <phoneticPr fontId="7" type="noConversion"/>
  </si>
  <si>
    <t>指令/
显存</t>
    <phoneticPr fontId="7" type="noConversion"/>
  </si>
  <si>
    <t>实测指令
吞吐量</t>
    <phoneticPr fontId="7" type="noConversion"/>
  </si>
  <si>
    <t>实测指令/显存</t>
    <phoneticPr fontId="7" type="noConversion"/>
  </si>
  <si>
    <t>块数
MP个数*2</t>
    <phoneticPr fontId="7" type="noConversion"/>
  </si>
  <si>
    <t>MP个数</t>
    <phoneticPr fontId="7" type="noConversion"/>
  </si>
  <si>
    <t>实测显存
带宽</t>
    <phoneticPr fontId="7" type="noConversion"/>
  </si>
  <si>
    <t>显存访问
M</t>
    <phoneticPr fontId="7" type="noConversion"/>
  </si>
  <si>
    <t>时间
ms</t>
    <phoneticPr fontId="7" type="noConversion"/>
  </si>
  <si>
    <t>实测显存
带宽</t>
    <phoneticPr fontId="7" type="noConversion"/>
  </si>
  <si>
    <t>指令数目
M</t>
    <phoneticPr fontId="7" type="noConversion"/>
  </si>
  <si>
    <t>带宽
使用率</t>
    <phoneticPr fontId="7" type="noConversion"/>
  </si>
  <si>
    <t>指令
使用率</t>
    <phoneticPr fontId="7" type="noConversion"/>
  </si>
  <si>
    <t>倍</t>
    <phoneticPr fontId="7" type="noConversion"/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</si>
  <si>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10.4:3.6=2.9，12.5:4.3=2.9，
提升190%（i7 3770k max=10）、190%（i7 870 max=12）；</t>
    <phoneticPr fontId="7" type="noConversion"/>
  </si>
  <si>
    <t>SSE
VS
default</t>
    <phoneticPr fontId="7" type="noConversion"/>
  </si>
  <si>
    <t>时间(ms)
VS 单线程SSE</t>
    <phoneticPr fontId="7" type="noConversion"/>
  </si>
  <si>
    <t>时间(ms)
VS 多线程SSE</t>
    <phoneticPr fontId="7" type="noConversion"/>
  </si>
  <si>
    <t>单线程
SSE</t>
    <phoneticPr fontId="7" type="noConversion"/>
  </si>
  <si>
    <t>多线程
SSE</t>
    <phoneticPr fontId="7" type="noConversion"/>
  </si>
</sst>
</file>

<file path=xl/styles.xml><?xml version="1.0" encoding="utf-8"?>
<styleSheet xmlns="http://schemas.openxmlformats.org/spreadsheetml/2006/main">
  <numFmts count="6">
    <numFmt numFmtId="176" formatCode="0.0"/>
    <numFmt numFmtId="177" formatCode="0.00_ "/>
    <numFmt numFmtId="178" formatCode="0.0_ "/>
    <numFmt numFmtId="179" formatCode="0.00;_ᴇ"/>
    <numFmt numFmtId="180" formatCode="0_ "/>
    <numFmt numFmtId="181" formatCode="0.0%"/>
  </numFmts>
  <fonts count="15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179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9" fontId="12" fillId="0" borderId="0" xfId="0" applyNumberFormat="1" applyFont="1"/>
    <xf numFmtId="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9" fontId="0" fillId="0" borderId="0" xfId="1" applyFont="1" applyAlignment="1"/>
    <xf numFmtId="181" fontId="0" fillId="0" borderId="0" xfId="1" applyNumberFormat="1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4.5787545787545785</c:v>
                </c:pt>
                <c:pt idx="1">
                  <c:v>4.5207956600361667</c:v>
                </c:pt>
                <c:pt idx="2">
                  <c:v>4.5495905368516834</c:v>
                </c:pt>
                <c:pt idx="3">
                  <c:v>4.5703839122486292</c:v>
                </c:pt>
                <c:pt idx="4">
                  <c:v>4.5402951191827476</c:v>
                </c:pt>
                <c:pt idx="5">
                  <c:v>4.5599635202918378</c:v>
                </c:pt>
                <c:pt idx="6">
                  <c:v>4.5599635202918378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0.96153846153846156</c:v>
                </c:pt>
                <c:pt idx="1">
                  <c:v>0.96153846153846156</c:v>
                </c:pt>
                <c:pt idx="2">
                  <c:v>0.98039215686274506</c:v>
                </c:pt>
                <c:pt idx="3">
                  <c:v>0.97087378640776689</c:v>
                </c:pt>
                <c:pt idx="4">
                  <c:v>0.98039215686274506</c:v>
                </c:pt>
                <c:pt idx="5">
                  <c:v>1</c:v>
                </c:pt>
                <c:pt idx="6">
                  <c:v>1.0403120936280885</c:v>
                </c:pt>
              </c:numCache>
            </c:numRef>
          </c:val>
        </c:ser>
        <c:dLbls>
          <c:showVal val="1"/>
        </c:dLbls>
        <c:marker val="1"/>
        <c:axId val="88592384"/>
        <c:axId val="88594304"/>
      </c:lineChart>
      <c:catAx>
        <c:axId val="8859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594304"/>
        <c:crosses val="autoZero"/>
        <c:auto val="1"/>
        <c:lblAlgn val="ctr"/>
        <c:lblOffset val="100"/>
      </c:catAx>
      <c:valAx>
        <c:axId val="88594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592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94021504"/>
        <c:axId val="94375936"/>
      </c:lineChart>
      <c:catAx>
        <c:axId val="9402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375936"/>
        <c:crosses val="autoZero"/>
        <c:auto val="1"/>
        <c:lblAlgn val="ctr"/>
        <c:lblOffset val="100"/>
      </c:catAx>
      <c:valAx>
        <c:axId val="94375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021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94427776"/>
        <c:axId val="95621888"/>
      </c:lineChart>
      <c:catAx>
        <c:axId val="9442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5621888"/>
        <c:crosses val="autoZero"/>
        <c:auto val="1"/>
        <c:lblAlgn val="ctr"/>
        <c:lblOffset val="100"/>
      </c:catAx>
      <c:valAx>
        <c:axId val="9562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427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268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37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38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45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9012E-2"/>
                  <c:y val="0.1020456533842363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77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95681536"/>
        <c:axId val="96019584"/>
      </c:lineChart>
      <c:catAx>
        <c:axId val="9568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6019584"/>
        <c:crosses val="autoZero"/>
        <c:auto val="1"/>
        <c:lblAlgn val="ctr"/>
        <c:lblOffset val="100"/>
      </c:catAx>
      <c:valAx>
        <c:axId val="96019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5681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dLbls>
          <c:showVal val="1"/>
        </c:dLbls>
        <c:marker val="1"/>
        <c:axId val="96042368"/>
        <c:axId val="96056832"/>
      </c:lineChart>
      <c:catAx>
        <c:axId val="9604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6056832"/>
        <c:crosses val="autoZero"/>
        <c:auto val="1"/>
        <c:lblAlgn val="ctr"/>
        <c:lblOffset val="100"/>
      </c:catAx>
      <c:valAx>
        <c:axId val="96056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6042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96087424"/>
        <c:axId val="96114176"/>
      </c:lineChart>
      <c:catAx>
        <c:axId val="9608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6114176"/>
        <c:crosses val="autoZero"/>
        <c:auto val="1"/>
        <c:lblAlgn val="ctr"/>
        <c:lblOffset val="100"/>
      </c:catAx>
      <c:valAx>
        <c:axId val="9611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6087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96493568"/>
        <c:axId val="96495488"/>
      </c:lineChart>
      <c:catAx>
        <c:axId val="9649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6495488"/>
        <c:crosses val="autoZero"/>
        <c:auto val="1"/>
        <c:lblAlgn val="ctr"/>
        <c:lblOffset val="100"/>
      </c:catAx>
      <c:valAx>
        <c:axId val="96495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64935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96555392"/>
        <c:axId val="96557312"/>
      </c:lineChart>
      <c:catAx>
        <c:axId val="9655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6557312"/>
        <c:crosses val="autoZero"/>
        <c:auto val="1"/>
        <c:lblAlgn val="ctr"/>
        <c:lblOffset val="100"/>
      </c:catAx>
      <c:valAx>
        <c:axId val="9655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6555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96982528"/>
        <c:axId val="96984448"/>
      </c:lineChart>
      <c:catAx>
        <c:axId val="969825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84448"/>
        <c:crosses val="autoZero"/>
        <c:auto val="1"/>
        <c:lblAlgn val="ctr"/>
        <c:lblOffset val="100"/>
      </c:catAx>
      <c:valAx>
        <c:axId val="96984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98059776"/>
        <c:axId val="98061696"/>
      </c:lineChart>
      <c:catAx>
        <c:axId val="980597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61696"/>
        <c:crosses val="autoZero"/>
        <c:auto val="1"/>
        <c:lblAlgn val="ctr"/>
        <c:lblOffset val="100"/>
      </c:catAx>
      <c:valAx>
        <c:axId val="98061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98102656"/>
        <c:axId val="98113024"/>
      </c:lineChart>
      <c:catAx>
        <c:axId val="9810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98113024"/>
        <c:crosses val="autoZero"/>
        <c:auto val="1"/>
        <c:lblAlgn val="ctr"/>
        <c:lblOffset val="100"/>
      </c:catAx>
      <c:valAx>
        <c:axId val="98113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981026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88894464"/>
        <c:axId val="88904832"/>
      </c:lineChart>
      <c:catAx>
        <c:axId val="8889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904832"/>
        <c:crosses val="autoZero"/>
        <c:auto val="1"/>
        <c:lblAlgn val="ctr"/>
        <c:lblOffset val="100"/>
      </c:catAx>
      <c:valAx>
        <c:axId val="8890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894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98451840"/>
        <c:axId val="98453760"/>
      </c:lineChart>
      <c:catAx>
        <c:axId val="98451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53760"/>
        <c:crosses val="autoZero"/>
        <c:auto val="1"/>
        <c:lblAlgn val="ctr"/>
        <c:lblOffset val="100"/>
      </c:catAx>
      <c:valAx>
        <c:axId val="98453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98607488"/>
        <c:axId val="98609408"/>
      </c:lineChart>
      <c:catAx>
        <c:axId val="986074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09408"/>
        <c:crosses val="autoZero"/>
        <c:auto val="1"/>
        <c:lblAlgn val="ctr"/>
        <c:lblOffset val="100"/>
      </c:catAx>
      <c:valAx>
        <c:axId val="98609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98558336"/>
        <c:axId val="98560256"/>
      </c:lineChart>
      <c:catAx>
        <c:axId val="985583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256"/>
        <c:crosses val="autoZero"/>
        <c:auto val="1"/>
        <c:lblAlgn val="ctr"/>
        <c:lblOffset val="100"/>
      </c:catAx>
      <c:valAx>
        <c:axId val="98560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104282752"/>
        <c:axId val="104289024"/>
      </c:lineChart>
      <c:catAx>
        <c:axId val="1042827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89024"/>
        <c:crosses val="autoZero"/>
        <c:auto val="1"/>
        <c:lblAlgn val="ctr"/>
        <c:lblOffset val="100"/>
      </c:catAx>
      <c:valAx>
        <c:axId val="104289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04651776"/>
        <c:axId val="104666240"/>
      </c:lineChart>
      <c:catAx>
        <c:axId val="1046517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66240"/>
        <c:crosses val="autoZero"/>
        <c:auto val="1"/>
        <c:lblAlgn val="ctr"/>
        <c:lblOffset val="100"/>
      </c:catAx>
      <c:valAx>
        <c:axId val="104666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'7.问题规模与时间效率的关系-共享'!$E$16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'7.问题规模与时间效率的关系-共享'!$E$17:$E$23</c:f>
              <c:numCache>
                <c:formatCode>0.0</c:formatCode>
                <c:ptCount val="7"/>
                <c:pt idx="0">
                  <c:v>27.173913043478258</c:v>
                </c:pt>
                <c:pt idx="1">
                  <c:v>32.894736842105267</c:v>
                </c:pt>
                <c:pt idx="2">
                  <c:v>37.878787878787875</c:v>
                </c:pt>
                <c:pt idx="3">
                  <c:v>40.48582995951417</c:v>
                </c:pt>
                <c:pt idx="4">
                  <c:v>41.493775933609953</c:v>
                </c:pt>
                <c:pt idx="5">
                  <c:v>42.780748663101605</c:v>
                </c:pt>
                <c:pt idx="6">
                  <c:v>43.290043290043286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'7.问题规模与时间效率的关系-共享'!$F$16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'7.问题规模与时间效率的关系-共享'!$L$16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'7.问题规模与时间效率的关系-共享'!$L$17:$L$23</c:f>
              <c:numCache>
                <c:formatCode>0.0</c:formatCode>
                <c:ptCount val="7"/>
                <c:pt idx="0">
                  <c:v>35.714285714285715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60.24096385542169</c:v>
                </c:pt>
                <c:pt idx="4">
                  <c:v>63.694267515923563</c:v>
                </c:pt>
                <c:pt idx="5">
                  <c:v>65.252854812398041</c:v>
                </c:pt>
                <c:pt idx="6">
                  <c:v>66.225165562913915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'7.问题规模与时间效率的关系-共享'!$M$16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'7.问题规模与时间效率的关系-共享'!$N$16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'7.问题规模与时间效率的关系-共享'!$N$17:$N$23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62.5</c:v>
                </c:pt>
                <c:pt idx="4">
                  <c:v>65.789473684210535</c:v>
                </c:pt>
                <c:pt idx="5">
                  <c:v>66.889632107023417</c:v>
                </c:pt>
                <c:pt idx="6">
                  <c:v>69.444444444444443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'7.问题规模与时间效率的关系-共享'!$O$16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04737792"/>
        <c:axId val="104756352"/>
      </c:lineChart>
      <c:catAx>
        <c:axId val="1047377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56352"/>
        <c:crosses val="autoZero"/>
        <c:auto val="1"/>
        <c:lblAlgn val="ctr"/>
        <c:lblOffset val="100"/>
      </c:catAx>
      <c:valAx>
        <c:axId val="104756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04811520"/>
        <c:axId val="104830080"/>
      </c:lineChart>
      <c:catAx>
        <c:axId val="1048115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30080"/>
        <c:crosses val="autoZero"/>
        <c:auto val="1"/>
        <c:lblAlgn val="ctr"/>
        <c:lblOffset val="100"/>
      </c:catAx>
      <c:valAx>
        <c:axId val="104830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05028608"/>
        <c:axId val="105038976"/>
      </c:lineChart>
      <c:catAx>
        <c:axId val="1050286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38976"/>
        <c:crosses val="autoZero"/>
        <c:auto val="1"/>
        <c:lblAlgn val="ctr"/>
        <c:lblOffset val="100"/>
      </c:catAx>
      <c:valAx>
        <c:axId val="105038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04987648"/>
        <c:axId val="109524096"/>
      </c:lineChart>
      <c:catAx>
        <c:axId val="1049876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4096"/>
        <c:crosses val="autoZero"/>
        <c:auto val="1"/>
        <c:lblAlgn val="ctr"/>
        <c:lblOffset val="100"/>
      </c:catAx>
      <c:valAx>
        <c:axId val="109524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10775296"/>
        <c:axId val="110793856"/>
      </c:lineChart>
      <c:catAx>
        <c:axId val="1107752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93856"/>
        <c:crosses val="autoZero"/>
        <c:auto val="1"/>
        <c:lblAlgn val="ctr"/>
        <c:lblOffset val="100"/>
      </c:catAx>
      <c:valAx>
        <c:axId val="110793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'2.1问题规模与时间效率的关系-CPU多线程'!$E$3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'2.1问题规模与时间效率的关系-CPU多线程'!$E$4:$E$10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'2.1问题规模与时间效率的关系-CPU多线程'!$F$3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'2.1问题规模与时间效率的关系-CPU多线程'!$F$4:$F$10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91568768"/>
        <c:axId val="91599616"/>
      </c:lineChart>
      <c:catAx>
        <c:axId val="9156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1599616"/>
        <c:crosses val="autoZero"/>
        <c:auto val="1"/>
        <c:lblAlgn val="ctr"/>
        <c:lblOffset val="100"/>
      </c:catAx>
      <c:valAx>
        <c:axId val="91599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15687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10968832"/>
        <c:axId val="110970752"/>
      </c:lineChart>
      <c:catAx>
        <c:axId val="1109688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70752"/>
        <c:crosses val="autoZero"/>
        <c:auto val="1"/>
        <c:lblAlgn val="ctr"/>
        <c:lblOffset val="100"/>
      </c:catAx>
      <c:valAx>
        <c:axId val="110970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4592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387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539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11296896"/>
        <c:axId val="111298816"/>
      </c:lineChart>
      <c:catAx>
        <c:axId val="1112968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98816"/>
        <c:crosses val="autoZero"/>
        <c:auto val="1"/>
        <c:lblAlgn val="ctr"/>
        <c:lblOffset val="100"/>
      </c:catAx>
      <c:valAx>
        <c:axId val="111298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10858240"/>
        <c:axId val="110860160"/>
      </c:lineChart>
      <c:catAx>
        <c:axId val="1108582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60160"/>
        <c:crosses val="autoZero"/>
        <c:auto val="1"/>
        <c:lblAlgn val="ctr"/>
        <c:lblOffset val="100"/>
      </c:catAx>
      <c:valAx>
        <c:axId val="110860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11418368"/>
        <c:axId val="111432832"/>
      </c:lineChart>
      <c:catAx>
        <c:axId val="1114183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32832"/>
        <c:crosses val="autoZero"/>
        <c:auto val="1"/>
        <c:lblAlgn val="ctr"/>
        <c:lblOffset val="100"/>
      </c:catAx>
      <c:valAx>
        <c:axId val="111432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11472000"/>
        <c:axId val="111515136"/>
      </c:lineChart>
      <c:catAx>
        <c:axId val="111472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15136"/>
        <c:crosses val="autoZero"/>
        <c:auto val="1"/>
        <c:lblAlgn val="ctr"/>
        <c:lblOffset val="100"/>
      </c:catAx>
      <c:valAx>
        <c:axId val="111515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11575040"/>
        <c:axId val="111576960"/>
      </c:lineChart>
      <c:catAx>
        <c:axId val="1115750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76960"/>
        <c:crosses val="autoZero"/>
        <c:auto val="1"/>
        <c:lblAlgn val="ctr"/>
        <c:lblOffset val="100"/>
      </c:catAx>
      <c:valAx>
        <c:axId val="111576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1401216"/>
        <c:axId val="94306304"/>
      </c:lineChart>
      <c:catAx>
        <c:axId val="111401216"/>
        <c:scaling>
          <c:orientation val="minMax"/>
        </c:scaling>
        <c:axPos val="b"/>
        <c:majorTickMark val="none"/>
        <c:tickLblPos val="nextTo"/>
        <c:crossAx val="94306304"/>
        <c:crosses val="autoZero"/>
        <c:auto val="1"/>
        <c:lblAlgn val="ctr"/>
        <c:lblOffset val="100"/>
      </c:catAx>
      <c:valAx>
        <c:axId val="94306304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1140121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4339840"/>
        <c:axId val="94341376"/>
      </c:lineChart>
      <c:catAx>
        <c:axId val="94339840"/>
        <c:scaling>
          <c:orientation val="minMax"/>
        </c:scaling>
        <c:axPos val="b"/>
        <c:majorTickMark val="none"/>
        <c:tickLblPos val="nextTo"/>
        <c:crossAx val="94341376"/>
        <c:crosses val="autoZero"/>
        <c:auto val="1"/>
        <c:lblAlgn val="ctr"/>
        <c:lblOffset val="100"/>
      </c:catAx>
      <c:valAx>
        <c:axId val="94341376"/>
        <c:scaling>
          <c:orientation val="minMax"/>
        </c:scaling>
        <c:delete val="1"/>
        <c:axPos val="l"/>
        <c:numFmt formatCode="0.0" sourceLinked="1"/>
        <c:tickLblPos val="none"/>
        <c:crossAx val="9433984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'10.VisualProfiler&amp;OccupancyCalc'!$L$4:$L$10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94366720"/>
        <c:axId val="96572160"/>
      </c:lineChart>
      <c:catAx>
        <c:axId val="94366720"/>
        <c:scaling>
          <c:orientation val="minMax"/>
        </c:scaling>
        <c:axPos val="b"/>
        <c:majorTickMark val="none"/>
        <c:tickLblPos val="nextTo"/>
        <c:crossAx val="96572160"/>
        <c:crosses val="autoZero"/>
        <c:auto val="1"/>
        <c:lblAlgn val="ctr"/>
        <c:lblOffset val="100"/>
      </c:catAx>
      <c:valAx>
        <c:axId val="96572160"/>
        <c:scaling>
          <c:orientation val="minMax"/>
        </c:scaling>
        <c:delete val="1"/>
        <c:axPos val="l"/>
        <c:numFmt formatCode="0.0_ " sourceLinked="1"/>
        <c:tickLblPos val="none"/>
        <c:crossAx val="9436672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'10.VisualProfiler&amp;OccupancyCalc'!$L$21:$L$27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11748608"/>
        <c:axId val="111750144"/>
      </c:lineChart>
      <c:catAx>
        <c:axId val="111748608"/>
        <c:scaling>
          <c:orientation val="minMax"/>
        </c:scaling>
        <c:axPos val="b"/>
        <c:majorTickMark val="none"/>
        <c:tickLblPos val="nextTo"/>
        <c:crossAx val="111750144"/>
        <c:crosses val="autoZero"/>
        <c:auto val="1"/>
        <c:lblAlgn val="ctr"/>
        <c:lblOffset val="100"/>
      </c:catAx>
      <c:valAx>
        <c:axId val="111750144"/>
        <c:scaling>
          <c:orientation val="minMax"/>
        </c:scaling>
        <c:delete val="1"/>
        <c:axPos val="l"/>
        <c:numFmt formatCode="0.0_ " sourceLinked="1"/>
        <c:tickLblPos val="none"/>
        <c:crossAx val="11174860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'2.1问题规模与时间效率的关系-CPU多线程'!$E$17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'2.1问题规模与时间效率的关系-CPU多线程'!$E$18:$E$24</c:f>
              <c:numCache>
                <c:formatCode>0.0</c:formatCode>
                <c:ptCount val="7"/>
                <c:pt idx="0">
                  <c:v>17.361111111111111</c:v>
                </c:pt>
                <c:pt idx="1">
                  <c:v>12.077294685990339</c:v>
                </c:pt>
                <c:pt idx="2">
                  <c:v>11.990407673860911</c:v>
                </c:pt>
                <c:pt idx="3">
                  <c:v>12.453300124533003</c:v>
                </c:pt>
                <c:pt idx="4">
                  <c:v>12.961762799740765</c:v>
                </c:pt>
                <c:pt idx="5">
                  <c:v>13.481631277384562</c:v>
                </c:pt>
                <c:pt idx="6">
                  <c:v>13.759889920880633</c:v>
                </c:pt>
              </c:numCache>
            </c:numRef>
          </c:val>
        </c:ser>
        <c:ser>
          <c:idx val="1"/>
          <c:order val="1"/>
          <c:tx>
            <c:strRef>
              <c:f>'2.1问题规模与时间效率的关系-CPU多线程'!$F$17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'2.1问题规模与时间效率的关系-CPU多线程'!$F$18:$F$24</c:f>
              <c:numCache>
                <c:formatCode>0.0</c:formatCode>
                <c:ptCount val="7"/>
                <c:pt idx="0">
                  <c:v>4.9019607843137258</c:v>
                </c:pt>
                <c:pt idx="1">
                  <c:v>4.4483985765124556</c:v>
                </c:pt>
                <c:pt idx="2">
                  <c:v>4.3591979075850045</c:v>
                </c:pt>
                <c:pt idx="3">
                  <c:v>4.3478260869565215</c:v>
                </c:pt>
                <c:pt idx="4">
                  <c:v>4.4444444444444446</c:v>
                </c:pt>
                <c:pt idx="5">
                  <c:v>4.4444444444444446</c:v>
                </c:pt>
                <c:pt idx="6">
                  <c:v>4.4943820224719104</c:v>
                </c:pt>
              </c:numCache>
            </c:numRef>
          </c:val>
        </c:ser>
        <c:dLbls>
          <c:showVal val="1"/>
        </c:dLbls>
        <c:marker val="1"/>
        <c:axId val="91686784"/>
        <c:axId val="91693056"/>
      </c:lineChart>
      <c:catAx>
        <c:axId val="9168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1693056"/>
        <c:crosses val="autoZero"/>
        <c:auto val="1"/>
        <c:lblAlgn val="ctr"/>
        <c:lblOffset val="100"/>
      </c:catAx>
      <c:valAx>
        <c:axId val="9169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1686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'2.1问题规模与时间效率的关系-CPU多线程'!$E$3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'2.1问题规模与时间效率的关系-CPU多线程'!$E$4:$E$10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'2.1问题规模与时间效率的关系-CPU多线程'!$F$3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'2.1问题规模与时间效率的关系-CPU多线程'!$F$4:$F$10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91792896"/>
        <c:axId val="91794816"/>
      </c:lineChart>
      <c:catAx>
        <c:axId val="9179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1794816"/>
        <c:crosses val="autoZero"/>
        <c:auto val="1"/>
        <c:lblAlgn val="ctr"/>
        <c:lblOffset val="100"/>
      </c:catAx>
      <c:valAx>
        <c:axId val="9179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1792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'2.1问题规模与时间效率的关系-CPU多线程'!$E$17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'2.1问题规模与时间效率的关系-CPU多线程'!$E$18:$E$24</c:f>
              <c:numCache>
                <c:formatCode>0.0</c:formatCode>
                <c:ptCount val="7"/>
                <c:pt idx="0">
                  <c:v>17.361111111111111</c:v>
                </c:pt>
                <c:pt idx="1">
                  <c:v>12.077294685990339</c:v>
                </c:pt>
                <c:pt idx="2">
                  <c:v>11.990407673860911</c:v>
                </c:pt>
                <c:pt idx="3">
                  <c:v>12.453300124533003</c:v>
                </c:pt>
                <c:pt idx="4">
                  <c:v>12.961762799740765</c:v>
                </c:pt>
                <c:pt idx="5">
                  <c:v>13.481631277384562</c:v>
                </c:pt>
                <c:pt idx="6">
                  <c:v>13.759889920880633</c:v>
                </c:pt>
              </c:numCache>
            </c:numRef>
          </c:val>
        </c:ser>
        <c:ser>
          <c:idx val="1"/>
          <c:order val="1"/>
          <c:tx>
            <c:strRef>
              <c:f>'2.1问题规模与时间效率的关系-CPU多线程'!$F$17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'2.1问题规模与时间效率的关系-CPU多线程'!$F$18:$F$24</c:f>
              <c:numCache>
                <c:formatCode>0.0</c:formatCode>
                <c:ptCount val="7"/>
                <c:pt idx="0">
                  <c:v>4.9019607843137258</c:v>
                </c:pt>
                <c:pt idx="1">
                  <c:v>4.4483985765124556</c:v>
                </c:pt>
                <c:pt idx="2">
                  <c:v>4.3591979075850045</c:v>
                </c:pt>
                <c:pt idx="3">
                  <c:v>4.3478260869565215</c:v>
                </c:pt>
                <c:pt idx="4">
                  <c:v>4.4444444444444446</c:v>
                </c:pt>
                <c:pt idx="5">
                  <c:v>4.4444444444444446</c:v>
                </c:pt>
                <c:pt idx="6">
                  <c:v>4.4943820224719104</c:v>
                </c:pt>
              </c:numCache>
            </c:numRef>
          </c:val>
        </c:ser>
        <c:dLbls>
          <c:showVal val="1"/>
        </c:dLbls>
        <c:marker val="1"/>
        <c:axId val="91902720"/>
        <c:axId val="91904640"/>
      </c:lineChart>
      <c:catAx>
        <c:axId val="9190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1904640"/>
        <c:crosses val="autoZero"/>
        <c:auto val="1"/>
        <c:lblAlgn val="ctr"/>
        <c:lblOffset val="100"/>
      </c:catAx>
      <c:valAx>
        <c:axId val="9190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19027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91996160"/>
        <c:axId val="91998080"/>
      </c:lineChart>
      <c:catAx>
        <c:axId val="9199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1998080"/>
        <c:crosses val="autoZero"/>
        <c:auto val="1"/>
        <c:lblAlgn val="ctr"/>
        <c:lblOffset val="100"/>
      </c:catAx>
      <c:valAx>
        <c:axId val="91998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1996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93871104"/>
        <c:axId val="93881472"/>
      </c:lineChart>
      <c:catAx>
        <c:axId val="9387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881472"/>
        <c:crosses val="autoZero"/>
        <c:auto val="1"/>
        <c:lblAlgn val="ctr"/>
        <c:lblOffset val="100"/>
      </c:catAx>
      <c:valAx>
        <c:axId val="9388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871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93969024"/>
        <c:axId val="93975296"/>
      </c:lineChart>
      <c:catAx>
        <c:axId val="9396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975296"/>
        <c:crosses val="autoZero"/>
        <c:auto val="1"/>
        <c:lblAlgn val="ctr"/>
        <c:lblOffset val="100"/>
      </c:catAx>
      <c:valAx>
        <c:axId val="93975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969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142875</xdr:rowOff>
    </xdr:from>
    <xdr:to>
      <xdr:col>19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17</xdr:row>
      <xdr:rowOff>333375</xdr:rowOff>
    </xdr:from>
    <xdr:to>
      <xdr:col>19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0</xdr:row>
      <xdr:rowOff>161925</xdr:rowOff>
    </xdr:from>
    <xdr:to>
      <xdr:col>26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17</xdr:row>
      <xdr:rowOff>342900</xdr:rowOff>
    </xdr:from>
    <xdr:to>
      <xdr:col>26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0</xdr:row>
      <xdr:rowOff>314325</xdr:rowOff>
    </xdr:from>
    <xdr:to>
      <xdr:col>20</xdr:col>
      <xdr:colOff>266700</xdr:colOff>
      <xdr:row>11</xdr:row>
      <xdr:rowOff>19050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14</xdr:row>
      <xdr:rowOff>247650</xdr:rowOff>
    </xdr:from>
    <xdr:to>
      <xdr:col>20</xdr:col>
      <xdr:colOff>266700</xdr:colOff>
      <xdr:row>24</xdr:row>
      <xdr:rowOff>123825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104775</xdr:rowOff>
    </xdr:from>
    <xdr:to>
      <xdr:col>24</xdr:col>
      <xdr:colOff>495300</xdr:colOff>
      <xdr:row>9</xdr:row>
      <xdr:rowOff>161925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495300</xdr:colOff>
      <xdr:row>22</xdr:row>
      <xdr:rowOff>57150</xdr:rowOff>
    </xdr:to>
    <xdr:graphicFrame macro="">
      <xdr:nvGraphicFramePr>
        <xdr:cNvPr id="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495300</xdr:colOff>
      <xdr:row>40</xdr:row>
      <xdr:rowOff>57150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24</xdr:col>
      <xdr:colOff>495300</xdr:colOff>
      <xdr:row>53</xdr:row>
      <xdr:rowOff>57150</xdr:rowOff>
    </xdr:to>
    <xdr:graphicFrame macro="">
      <xdr:nvGraphicFramePr>
        <xdr:cNvPr id="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24</xdr:col>
      <xdr:colOff>495300</xdr:colOff>
      <xdr:row>66</xdr:row>
      <xdr:rowOff>57150</xdr:rowOff>
    </xdr:to>
    <xdr:graphicFrame macro="">
      <xdr:nvGraphicFramePr>
        <xdr:cNvPr id="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495300</xdr:colOff>
      <xdr:row>80</xdr:row>
      <xdr:rowOff>57150</xdr:rowOff>
    </xdr:to>
    <xdr:graphicFrame macro="">
      <xdr:nvGraphicFramePr>
        <xdr:cNvPr id="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E7" sqref="E7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2.73</v>
      </c>
      <c r="D4" s="3">
        <f>LOG(B4)/LOG(2)+3</f>
        <v>1</v>
      </c>
      <c r="E4" s="8">
        <f>B4/C4*50</f>
        <v>4.5787545787545785</v>
      </c>
      <c r="F4" s="8">
        <f t="shared" ref="F4:F10" si="0">B4/G4*50</f>
        <v>0.96153846153846156</v>
      </c>
      <c r="G4" s="4">
        <v>13</v>
      </c>
    </row>
    <row r="5" spans="1:14">
      <c r="A5" s="6">
        <v>2</v>
      </c>
      <c r="B5" s="3">
        <v>0.5</v>
      </c>
      <c r="C5" s="4">
        <v>5.53</v>
      </c>
      <c r="D5" s="3">
        <f t="shared" ref="D5:D10" si="1">LOG(B5)/LOG(2)+3</f>
        <v>2</v>
      </c>
      <c r="E5" s="8">
        <f t="shared" ref="E5:E10" si="2">B5/C5*50</f>
        <v>4.5207956600361667</v>
      </c>
      <c r="F5" s="8">
        <f t="shared" si="0"/>
        <v>0.96153846153846156</v>
      </c>
      <c r="G5" s="4">
        <v>26</v>
      </c>
    </row>
    <row r="6" spans="1:14">
      <c r="A6" s="6">
        <v>3</v>
      </c>
      <c r="B6" s="3">
        <v>1</v>
      </c>
      <c r="C6" s="4">
        <v>10.99</v>
      </c>
      <c r="D6" s="3">
        <f t="shared" si="1"/>
        <v>3</v>
      </c>
      <c r="E6" s="8">
        <f t="shared" si="2"/>
        <v>4.5495905368516834</v>
      </c>
      <c r="F6" s="8">
        <f t="shared" si="0"/>
        <v>0.98039215686274506</v>
      </c>
      <c r="G6" s="4">
        <v>51</v>
      </c>
    </row>
    <row r="7" spans="1:14">
      <c r="A7" s="6">
        <v>4</v>
      </c>
      <c r="B7" s="3">
        <v>2</v>
      </c>
      <c r="C7" s="4">
        <v>21.88</v>
      </c>
      <c r="D7" s="3">
        <f t="shared" si="1"/>
        <v>4</v>
      </c>
      <c r="E7" s="8">
        <f t="shared" si="2"/>
        <v>4.5703839122486292</v>
      </c>
      <c r="F7" s="8">
        <f t="shared" si="0"/>
        <v>0.97087378640776689</v>
      </c>
      <c r="G7" s="4">
        <v>103</v>
      </c>
    </row>
    <row r="8" spans="1:14">
      <c r="A8" s="6">
        <v>5</v>
      </c>
      <c r="B8" s="3">
        <v>4</v>
      </c>
      <c r="C8" s="4">
        <v>44.05</v>
      </c>
      <c r="D8" s="3">
        <f t="shared" si="1"/>
        <v>5</v>
      </c>
      <c r="E8" s="8">
        <f t="shared" si="2"/>
        <v>4.5402951191827476</v>
      </c>
      <c r="F8" s="8">
        <f t="shared" si="0"/>
        <v>0.98039215686274506</v>
      </c>
      <c r="G8" s="4">
        <v>204</v>
      </c>
    </row>
    <row r="9" spans="1:14">
      <c r="A9" s="6">
        <v>6</v>
      </c>
      <c r="B9" s="3">
        <v>8</v>
      </c>
      <c r="C9" s="4">
        <v>87.72</v>
      </c>
      <c r="D9" s="3">
        <f t="shared" si="1"/>
        <v>6</v>
      </c>
      <c r="E9" s="8">
        <f t="shared" si="2"/>
        <v>4.5599635202918378</v>
      </c>
      <c r="F9" s="8">
        <f t="shared" si="0"/>
        <v>1</v>
      </c>
      <c r="G9" s="4">
        <v>400</v>
      </c>
    </row>
    <row r="10" spans="1:14">
      <c r="A10" s="6">
        <v>7</v>
      </c>
      <c r="B10" s="3">
        <v>16</v>
      </c>
      <c r="C10" s="4">
        <v>175.44</v>
      </c>
      <c r="D10" s="3">
        <f t="shared" si="1"/>
        <v>7</v>
      </c>
      <c r="E10" s="8">
        <f t="shared" si="2"/>
        <v>4.5599635202918378</v>
      </c>
      <c r="F10" s="8">
        <f t="shared" si="0"/>
        <v>1.0403120936280885</v>
      </c>
      <c r="G10" s="4">
        <v>769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80" t="s">
        <v>17</v>
      </c>
      <c r="B29" s="81"/>
      <c r="C29" s="81"/>
      <c r="D29" s="81"/>
      <c r="E29" s="81"/>
      <c r="F29" s="81"/>
      <c r="G29" s="81"/>
    </row>
    <row r="31" spans="1:14" ht="48.75" customHeight="1">
      <c r="A31" s="80" t="s">
        <v>18</v>
      </c>
      <c r="B31" s="81"/>
      <c r="C31" s="81"/>
      <c r="D31" s="81"/>
      <c r="E31" s="81"/>
      <c r="F31" s="81"/>
      <c r="G31" s="81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33"/>
  <sheetViews>
    <sheetView topLeftCell="B67" workbookViewId="0">
      <selection activeCell="L87" sqref="L8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9.875" customWidth="1"/>
    <col min="7" max="7" width="11.5" customWidth="1"/>
    <col min="8" max="8" width="12.625" customWidth="1"/>
    <col min="9" max="9" width="11.5" customWidth="1"/>
    <col min="10" max="10" width="9.375" customWidth="1"/>
    <col min="11" max="11" width="11.875" customWidth="1"/>
    <col min="12" max="12" width="11.5" customWidth="1"/>
  </cols>
  <sheetData>
    <row r="1" spans="1:15" ht="40.5">
      <c r="C1" s="10" t="s">
        <v>84</v>
      </c>
      <c r="D1" s="5" t="s">
        <v>44</v>
      </c>
      <c r="E1" s="19" t="s">
        <v>249</v>
      </c>
      <c r="F1" s="25" t="s">
        <v>159</v>
      </c>
      <c r="G1" s="25"/>
      <c r="I1" s="6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240</v>
      </c>
      <c r="D3" s="2" t="s">
        <v>6</v>
      </c>
      <c r="E3" s="2" t="s">
        <v>239</v>
      </c>
      <c r="F3" s="2" t="s">
        <v>250</v>
      </c>
      <c r="G3" s="2" t="s">
        <v>251</v>
      </c>
      <c r="H3" s="48" t="s">
        <v>242</v>
      </c>
      <c r="I3" s="48" t="s">
        <v>241</v>
      </c>
      <c r="J3" s="48" t="s">
        <v>243</v>
      </c>
      <c r="K3" s="48" t="s">
        <v>244</v>
      </c>
      <c r="L3" s="2" t="s">
        <v>245</v>
      </c>
      <c r="M3" s="2" t="s">
        <v>246</v>
      </c>
      <c r="N3" s="2" t="s">
        <v>247</v>
      </c>
      <c r="O3" s="2" t="s">
        <v>248</v>
      </c>
    </row>
    <row r="4" spans="1:15">
      <c r="A4" s="6">
        <v>1</v>
      </c>
      <c r="B4" s="3">
        <v>0.25</v>
      </c>
      <c r="C4" s="4">
        <v>0.15</v>
      </c>
      <c r="D4" s="3">
        <f>LOG(B4)/LOG(2)+3</f>
        <v>1</v>
      </c>
      <c r="E4" s="8">
        <f t="shared" ref="E4:E10" si="0">B4/C4*50</f>
        <v>83.333333333333343</v>
      </c>
      <c r="F4" s="8">
        <f>B4/G4*50</f>
        <v>62.5</v>
      </c>
      <c r="G4" s="4">
        <v>0.2</v>
      </c>
      <c r="H4" s="4">
        <v>0.11</v>
      </c>
      <c r="I4" s="4">
        <v>0.16</v>
      </c>
      <c r="J4" s="4">
        <v>0.11</v>
      </c>
      <c r="K4" s="4">
        <v>0.13</v>
      </c>
      <c r="L4" s="8">
        <f>B4/H4*50</f>
        <v>113.63636363636364</v>
      </c>
      <c r="M4" s="8">
        <f>B4/I4*50</f>
        <v>78.125</v>
      </c>
      <c r="N4" s="8">
        <f>B4/J4*50</f>
        <v>113.63636363636364</v>
      </c>
      <c r="O4" s="8">
        <f>B4/K4*50</f>
        <v>96.153846153846146</v>
      </c>
    </row>
    <row r="5" spans="1:15">
      <c r="A5" s="6">
        <v>2</v>
      </c>
      <c r="B5" s="3">
        <v>0.5</v>
      </c>
      <c r="C5" s="4">
        <v>0.24</v>
      </c>
      <c r="D5" s="3">
        <f t="shared" ref="D5:D10" si="1">LOG(B5)/LOG(2)+3</f>
        <v>2</v>
      </c>
      <c r="E5" s="8">
        <f t="shared" si="0"/>
        <v>104.16666666666667</v>
      </c>
      <c r="F5" s="8">
        <f t="shared" ref="F5:F10" si="2">B5/G5*50</f>
        <v>69.444444444444443</v>
      </c>
      <c r="G5" s="4">
        <v>0.36</v>
      </c>
      <c r="H5" s="4">
        <v>0.18</v>
      </c>
      <c r="I5" s="4">
        <v>0.27</v>
      </c>
      <c r="J5" s="4">
        <v>0.18</v>
      </c>
      <c r="K5" s="4">
        <v>0.22</v>
      </c>
      <c r="L5" s="8">
        <f t="shared" ref="L5:L10" si="3">B5/H5*50</f>
        <v>138.88888888888889</v>
      </c>
      <c r="M5" s="8">
        <f t="shared" ref="M5:M10" si="4">B5/I5*50</f>
        <v>92.592592592592581</v>
      </c>
      <c r="N5" s="8">
        <f t="shared" ref="N5:N10" si="5">B5/J5*50</f>
        <v>138.88888888888889</v>
      </c>
      <c r="O5" s="8">
        <f t="shared" ref="O5:O10" si="6">B5/K5*50</f>
        <v>113.63636363636364</v>
      </c>
    </row>
    <row r="6" spans="1:15">
      <c r="A6" s="6">
        <v>3</v>
      </c>
      <c r="B6" s="3">
        <v>1</v>
      </c>
      <c r="C6" s="4">
        <v>0.43</v>
      </c>
      <c r="D6" s="3">
        <f t="shared" si="1"/>
        <v>3</v>
      </c>
      <c r="E6" s="8">
        <f t="shared" si="0"/>
        <v>116.27906976744187</v>
      </c>
      <c r="F6" s="8">
        <f t="shared" si="2"/>
        <v>72.463768115942045</v>
      </c>
      <c r="G6" s="4">
        <v>0.69</v>
      </c>
      <c r="H6" s="4">
        <v>0.31</v>
      </c>
      <c r="I6" s="4">
        <v>0.53</v>
      </c>
      <c r="J6" s="4">
        <v>0.31</v>
      </c>
      <c r="K6" s="4">
        <v>0.41</v>
      </c>
      <c r="L6" s="8">
        <f t="shared" si="3"/>
        <v>161.29032258064518</v>
      </c>
      <c r="M6" s="8">
        <f t="shared" si="4"/>
        <v>94.339622641509422</v>
      </c>
      <c r="N6" s="8">
        <f t="shared" si="5"/>
        <v>161.29032258064518</v>
      </c>
      <c r="O6" s="8">
        <f t="shared" si="6"/>
        <v>121.95121951219512</v>
      </c>
    </row>
    <row r="7" spans="1:15">
      <c r="A7" s="6">
        <v>4</v>
      </c>
      <c r="B7" s="3">
        <v>2</v>
      </c>
      <c r="C7" s="4">
        <v>0.82</v>
      </c>
      <c r="D7" s="3">
        <f t="shared" si="1"/>
        <v>4</v>
      </c>
      <c r="E7" s="8">
        <f t="shared" si="0"/>
        <v>121.95121951219512</v>
      </c>
      <c r="F7" s="8">
        <f t="shared" si="2"/>
        <v>75.757575757575751</v>
      </c>
      <c r="G7" s="4">
        <v>1.32</v>
      </c>
      <c r="H7" s="4">
        <v>0.57999999999999996</v>
      </c>
      <c r="I7" s="4">
        <v>1</v>
      </c>
      <c r="J7" s="4">
        <v>0.6</v>
      </c>
      <c r="K7" s="4">
        <v>0.78</v>
      </c>
      <c r="L7" s="8">
        <f t="shared" si="3"/>
        <v>172.41379310344828</v>
      </c>
      <c r="M7" s="8">
        <f t="shared" si="4"/>
        <v>100</v>
      </c>
      <c r="N7" s="8">
        <f t="shared" si="5"/>
        <v>166.66666666666669</v>
      </c>
      <c r="O7" s="8">
        <f t="shared" si="6"/>
        <v>128.2051282051282</v>
      </c>
    </row>
    <row r="8" spans="1:15">
      <c r="A8" s="6">
        <v>5</v>
      </c>
      <c r="B8" s="3">
        <v>4</v>
      </c>
      <c r="C8" s="4">
        <v>1.56</v>
      </c>
      <c r="D8" s="3">
        <f t="shared" si="1"/>
        <v>5</v>
      </c>
      <c r="E8" s="8">
        <f t="shared" si="0"/>
        <v>128.2051282051282</v>
      </c>
      <c r="F8" s="8">
        <f t="shared" si="2"/>
        <v>78.125</v>
      </c>
      <c r="G8" s="4">
        <v>2.56</v>
      </c>
      <c r="H8" s="4">
        <v>1.1200000000000001</v>
      </c>
      <c r="I8" s="4">
        <v>1.94</v>
      </c>
      <c r="J8" s="4">
        <v>1.1499999999999999</v>
      </c>
      <c r="K8" s="4">
        <v>1.51</v>
      </c>
      <c r="L8" s="8">
        <f t="shared" si="3"/>
        <v>178.57142857142856</v>
      </c>
      <c r="M8" s="8">
        <f t="shared" si="4"/>
        <v>103.09278350515466</v>
      </c>
      <c r="N8" s="8">
        <f t="shared" si="5"/>
        <v>173.91304347826087</v>
      </c>
      <c r="O8" s="8">
        <f t="shared" si="6"/>
        <v>132.45033112582783</v>
      </c>
    </row>
    <row r="9" spans="1:15">
      <c r="A9" s="6">
        <v>6</v>
      </c>
      <c r="B9" s="3">
        <v>8</v>
      </c>
      <c r="C9" s="4">
        <v>3</v>
      </c>
      <c r="D9" s="3">
        <f t="shared" si="1"/>
        <v>6</v>
      </c>
      <c r="E9" s="8">
        <f t="shared" si="0"/>
        <v>133.33333333333331</v>
      </c>
      <c r="F9" s="8">
        <f t="shared" si="2"/>
        <v>79.840319361277452</v>
      </c>
      <c r="G9" s="4">
        <v>5.01</v>
      </c>
      <c r="H9" s="4">
        <v>2.15</v>
      </c>
      <c r="I9" s="4">
        <v>3.79</v>
      </c>
      <c r="J9" s="4">
        <v>2.2200000000000002</v>
      </c>
      <c r="K9" s="4">
        <v>2.93</v>
      </c>
      <c r="L9" s="8">
        <f t="shared" si="3"/>
        <v>186.04651162790697</v>
      </c>
      <c r="M9" s="8">
        <f t="shared" si="4"/>
        <v>105.54089709762533</v>
      </c>
      <c r="N9" s="8">
        <f t="shared" si="5"/>
        <v>180.18018018018017</v>
      </c>
      <c r="O9" s="8">
        <f t="shared" si="6"/>
        <v>136.51877133105802</v>
      </c>
    </row>
    <row r="10" spans="1:15">
      <c r="A10" s="6">
        <v>7</v>
      </c>
      <c r="B10" s="3">
        <v>16</v>
      </c>
      <c r="C10" s="4">
        <v>5.88</v>
      </c>
      <c r="D10" s="3">
        <f t="shared" si="1"/>
        <v>7</v>
      </c>
      <c r="E10" s="8">
        <f t="shared" si="0"/>
        <v>136.05442176870747</v>
      </c>
      <c r="F10" s="8">
        <f t="shared" si="2"/>
        <v>80.482897384305844</v>
      </c>
      <c r="G10" s="4">
        <v>9.94</v>
      </c>
      <c r="H10" s="4">
        <v>4.22</v>
      </c>
      <c r="I10" s="4">
        <v>7.5</v>
      </c>
      <c r="J10" s="4">
        <v>4.3499999999999996</v>
      </c>
      <c r="K10" s="4">
        <v>5.8</v>
      </c>
      <c r="L10" s="8">
        <f t="shared" si="3"/>
        <v>189.57345971563981</v>
      </c>
      <c r="M10" s="8">
        <f t="shared" si="4"/>
        <v>106.66666666666667</v>
      </c>
      <c r="N10" s="8">
        <f t="shared" si="5"/>
        <v>183.90804597701151</v>
      </c>
      <c r="O10" s="8">
        <f t="shared" si="6"/>
        <v>137.93103448275863</v>
      </c>
    </row>
    <row r="11" spans="1:15">
      <c r="A11" s="15"/>
      <c r="B11" s="16"/>
      <c r="C11" s="17"/>
      <c r="D11" s="16"/>
      <c r="E11" s="18"/>
      <c r="F11" s="18"/>
      <c r="G11" s="17"/>
    </row>
    <row r="14" spans="1:15" ht="40.5">
      <c r="C14" s="10" t="s">
        <v>88</v>
      </c>
      <c r="D14" s="5" t="s">
        <v>53</v>
      </c>
      <c r="E14" s="19" t="s">
        <v>238</v>
      </c>
      <c r="F14" s="19" t="s">
        <v>254</v>
      </c>
      <c r="G14" s="7"/>
      <c r="H14" s="67"/>
      <c r="I14" s="6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240</v>
      </c>
      <c r="D16" s="2" t="s">
        <v>6</v>
      </c>
      <c r="E16" s="2" t="s">
        <v>239</v>
      </c>
      <c r="F16" s="2" t="s">
        <v>250</v>
      </c>
      <c r="G16" s="2" t="s">
        <v>251</v>
      </c>
      <c r="H16" s="48" t="s">
        <v>242</v>
      </c>
      <c r="I16" s="48" t="s">
        <v>241</v>
      </c>
      <c r="J16" s="48" t="s">
        <v>243</v>
      </c>
      <c r="K16" s="48" t="s">
        <v>244</v>
      </c>
      <c r="L16" s="2" t="s">
        <v>245</v>
      </c>
      <c r="M16" s="2" t="s">
        <v>246</v>
      </c>
      <c r="N16" s="2" t="s">
        <v>247</v>
      </c>
      <c r="O16" s="2" t="s">
        <v>248</v>
      </c>
    </row>
    <row r="17" spans="1:15">
      <c r="A17" s="6">
        <v>1</v>
      </c>
      <c r="B17" s="3">
        <v>0.25</v>
      </c>
      <c r="C17" s="4">
        <v>0.46</v>
      </c>
      <c r="D17" s="3">
        <f>LOG(B17)/LOG(2)+3</f>
        <v>1</v>
      </c>
      <c r="E17" s="8">
        <f t="shared" ref="E17:E23" si="7">B17/C17*50</f>
        <v>27.173913043478258</v>
      </c>
      <c r="F17" s="8">
        <f>B17/G17*50</f>
        <v>13.736263736263735</v>
      </c>
      <c r="G17" s="4">
        <v>0.91</v>
      </c>
      <c r="H17" s="4">
        <v>0.35</v>
      </c>
      <c r="I17" s="4">
        <v>0.89</v>
      </c>
      <c r="J17" s="4">
        <v>0.36</v>
      </c>
      <c r="K17" s="4">
        <v>2.48</v>
      </c>
      <c r="L17" s="8">
        <f>B17/H17*50</f>
        <v>35.714285714285715</v>
      </c>
      <c r="M17" s="8">
        <f>B17/I17*50</f>
        <v>14.04494382022472</v>
      </c>
      <c r="N17" s="8">
        <f>B17/J17*50</f>
        <v>34.722222222222221</v>
      </c>
      <c r="O17" s="8">
        <f>B17/K17*50</f>
        <v>5.0403225806451619</v>
      </c>
    </row>
    <row r="18" spans="1:15">
      <c r="A18" s="6">
        <v>2</v>
      </c>
      <c r="B18" s="3">
        <v>0.5</v>
      </c>
      <c r="C18" s="4">
        <v>0.76</v>
      </c>
      <c r="D18" s="3">
        <f t="shared" ref="D18:D23" si="8">LOG(B18)/LOG(2)+3</f>
        <v>2</v>
      </c>
      <c r="E18" s="8">
        <f t="shared" si="7"/>
        <v>32.894736842105267</v>
      </c>
      <c r="F18" s="8">
        <f t="shared" ref="F18:F23" si="9">B18/G18*50</f>
        <v>15.060240963855422</v>
      </c>
      <c r="G18" s="4">
        <v>1.66</v>
      </c>
      <c r="H18" s="4">
        <v>0.54</v>
      </c>
      <c r="I18" s="4">
        <v>1.63</v>
      </c>
      <c r="J18" s="4">
        <v>0.54</v>
      </c>
      <c r="K18" s="4">
        <v>4.66</v>
      </c>
      <c r="L18" s="8">
        <f t="shared" ref="L18:L23" si="10">B18/H18*50</f>
        <v>46.296296296296291</v>
      </c>
      <c r="M18" s="8">
        <f t="shared" ref="M18:M23" si="11">B18/I18*50</f>
        <v>15.337423312883436</v>
      </c>
      <c r="N18" s="8">
        <f t="shared" ref="N18:N23" si="12">B18/J18*50</f>
        <v>46.296296296296291</v>
      </c>
      <c r="O18" s="8">
        <f t="shared" ref="O18:O23" si="13">B18/K18*50</f>
        <v>5.3648068669527902</v>
      </c>
    </row>
    <row r="19" spans="1:15">
      <c r="A19" s="6">
        <v>3</v>
      </c>
      <c r="B19" s="3">
        <v>1</v>
      </c>
      <c r="C19" s="4">
        <v>1.32</v>
      </c>
      <c r="D19" s="3">
        <f t="shared" si="8"/>
        <v>3</v>
      </c>
      <c r="E19" s="8">
        <f t="shared" si="7"/>
        <v>37.878787878787875</v>
      </c>
      <c r="F19" s="8">
        <f t="shared" si="9"/>
        <v>15.822784810126581</v>
      </c>
      <c r="G19" s="4">
        <v>3.16</v>
      </c>
      <c r="H19" s="4">
        <v>0.91</v>
      </c>
      <c r="I19" s="4">
        <v>3.05</v>
      </c>
      <c r="J19" s="4">
        <v>0.91</v>
      </c>
      <c r="K19" s="4">
        <v>9.14</v>
      </c>
      <c r="L19" s="8">
        <f t="shared" si="10"/>
        <v>54.945054945054942</v>
      </c>
      <c r="M19" s="8">
        <f t="shared" si="11"/>
        <v>16.393442622950822</v>
      </c>
      <c r="N19" s="8">
        <f t="shared" si="12"/>
        <v>54.945054945054942</v>
      </c>
      <c r="O19" s="8">
        <f t="shared" si="13"/>
        <v>5.4704595185995624</v>
      </c>
    </row>
    <row r="20" spans="1:15">
      <c r="A20" s="6">
        <v>4</v>
      </c>
      <c r="B20" s="3">
        <v>2</v>
      </c>
      <c r="C20" s="4">
        <v>2.4700000000000002</v>
      </c>
      <c r="D20" s="3">
        <f t="shared" si="8"/>
        <v>4</v>
      </c>
      <c r="E20" s="8">
        <f t="shared" si="7"/>
        <v>40.48582995951417</v>
      </c>
      <c r="F20" s="8">
        <f t="shared" si="9"/>
        <v>16.233766233766232</v>
      </c>
      <c r="G20" s="4">
        <v>6.16</v>
      </c>
      <c r="H20" s="4">
        <v>1.66</v>
      </c>
      <c r="I20" s="4">
        <v>5.99</v>
      </c>
      <c r="J20" s="8">
        <v>1.6</v>
      </c>
      <c r="K20" s="4">
        <v>18.18</v>
      </c>
      <c r="L20" s="8">
        <f t="shared" si="10"/>
        <v>60.24096385542169</v>
      </c>
      <c r="M20" s="8">
        <f>B20/I20*50</f>
        <v>16.694490818030051</v>
      </c>
      <c r="N20" s="8">
        <f t="shared" si="12"/>
        <v>62.5</v>
      </c>
      <c r="O20" s="8">
        <f t="shared" si="13"/>
        <v>5.5005500550055011</v>
      </c>
    </row>
    <row r="21" spans="1:15">
      <c r="A21" s="6">
        <v>5</v>
      </c>
      <c r="B21" s="3">
        <v>4</v>
      </c>
      <c r="C21" s="4">
        <v>4.82</v>
      </c>
      <c r="D21" s="3">
        <f t="shared" si="8"/>
        <v>5</v>
      </c>
      <c r="E21" s="8">
        <f t="shared" si="7"/>
        <v>41.493775933609953</v>
      </c>
      <c r="F21" s="8">
        <f t="shared" si="9"/>
        <v>16.666666666666664</v>
      </c>
      <c r="G21" s="4">
        <v>12</v>
      </c>
      <c r="H21" s="4">
        <v>3.14</v>
      </c>
      <c r="I21" s="4">
        <v>11.61</v>
      </c>
      <c r="J21" s="4">
        <v>3.04</v>
      </c>
      <c r="K21" s="4">
        <v>36.36</v>
      </c>
      <c r="L21" s="8">
        <f t="shared" si="10"/>
        <v>63.694267515923563</v>
      </c>
      <c r="M21" s="8">
        <f t="shared" si="11"/>
        <v>17.226528854435834</v>
      </c>
      <c r="N21" s="8">
        <f t="shared" si="12"/>
        <v>65.789473684210535</v>
      </c>
      <c r="O21" s="8">
        <f t="shared" si="13"/>
        <v>5.5005500550055011</v>
      </c>
    </row>
    <row r="22" spans="1:15">
      <c r="A22" s="6">
        <v>6</v>
      </c>
      <c r="B22" s="3">
        <v>8</v>
      </c>
      <c r="C22" s="4">
        <v>9.35</v>
      </c>
      <c r="D22" s="3">
        <f t="shared" si="8"/>
        <v>6</v>
      </c>
      <c r="E22" s="8">
        <f t="shared" si="7"/>
        <v>42.780748663101605</v>
      </c>
      <c r="F22" s="8">
        <f t="shared" si="9"/>
        <v>16.722408026755854</v>
      </c>
      <c r="G22" s="4">
        <v>23.92</v>
      </c>
      <c r="H22" s="4">
        <v>6.13</v>
      </c>
      <c r="I22" s="4">
        <v>23.26</v>
      </c>
      <c r="J22" s="4">
        <v>5.98</v>
      </c>
      <c r="K22" s="4">
        <v>72.989999999999995</v>
      </c>
      <c r="L22" s="8">
        <f t="shared" si="10"/>
        <v>65.252854812398041</v>
      </c>
      <c r="M22" s="8">
        <f t="shared" si="11"/>
        <v>17.196904557179707</v>
      </c>
      <c r="N22" s="8">
        <f t="shared" si="12"/>
        <v>66.889632107023417</v>
      </c>
      <c r="O22" s="8">
        <f t="shared" si="13"/>
        <v>5.4802027675023979</v>
      </c>
    </row>
    <row r="23" spans="1:15">
      <c r="A23" s="6">
        <v>7</v>
      </c>
      <c r="B23" s="3">
        <v>16</v>
      </c>
      <c r="C23" s="4">
        <v>18.48</v>
      </c>
      <c r="D23" s="3">
        <f t="shared" si="8"/>
        <v>7</v>
      </c>
      <c r="E23" s="8">
        <f t="shared" si="7"/>
        <v>43.290043290043286</v>
      </c>
      <c r="F23" s="8">
        <f t="shared" si="9"/>
        <v>16.718913270637408</v>
      </c>
      <c r="G23" s="4">
        <v>47.85</v>
      </c>
      <c r="H23" s="4">
        <v>12.08</v>
      </c>
      <c r="I23" s="4">
        <v>46.08</v>
      </c>
      <c r="J23" s="4">
        <v>11.52</v>
      </c>
      <c r="K23" s="4">
        <v>142.86000000000001</v>
      </c>
      <c r="L23" s="8">
        <f t="shared" si="10"/>
        <v>66.225165562913915</v>
      </c>
      <c r="M23" s="8">
        <f t="shared" si="11"/>
        <v>17.361111111111111</v>
      </c>
      <c r="N23" s="8">
        <f t="shared" si="12"/>
        <v>69.444444444444443</v>
      </c>
      <c r="O23" s="8">
        <f t="shared" si="13"/>
        <v>5.5998880022399549</v>
      </c>
    </row>
    <row r="24" spans="1:15">
      <c r="F24" s="55"/>
      <c r="M24" s="55"/>
    </row>
    <row r="28" spans="1:15" ht="212.25" customHeight="1">
      <c r="A28" s="80" t="s">
        <v>98</v>
      </c>
      <c r="B28" s="81"/>
      <c r="C28" s="81"/>
      <c r="D28" s="81"/>
      <c r="E28" s="81"/>
      <c r="F28" s="81"/>
      <c r="G28" s="81"/>
      <c r="H28" s="81"/>
    </row>
    <row r="32" spans="1:15" ht="40.5">
      <c r="C32" s="10" t="s">
        <v>169</v>
      </c>
      <c r="D32" s="5" t="s">
        <v>44</v>
      </c>
      <c r="E32" s="19" t="s">
        <v>238</v>
      </c>
      <c r="F32" s="50" t="s">
        <v>171</v>
      </c>
      <c r="G32" s="25"/>
      <c r="H32" s="67"/>
      <c r="I32" s="67"/>
    </row>
    <row r="33" spans="1:15">
      <c r="F33" s="7"/>
      <c r="G33" s="7"/>
    </row>
    <row r="34" spans="1:15" ht="40.5">
      <c r="A34" s="1" t="s">
        <v>3</v>
      </c>
      <c r="B34" s="2" t="s">
        <v>4</v>
      </c>
      <c r="C34" s="2" t="s">
        <v>240</v>
      </c>
      <c r="D34" s="2" t="s">
        <v>6</v>
      </c>
      <c r="E34" s="2" t="s">
        <v>239</v>
      </c>
      <c r="F34" s="2" t="s">
        <v>250</v>
      </c>
      <c r="G34" s="2" t="s">
        <v>251</v>
      </c>
      <c r="H34" s="48" t="s">
        <v>242</v>
      </c>
      <c r="I34" s="48" t="s">
        <v>257</v>
      </c>
      <c r="J34" s="48" t="s">
        <v>243</v>
      </c>
      <c r="K34" s="48" t="s">
        <v>244</v>
      </c>
      <c r="L34" s="2" t="s">
        <v>245</v>
      </c>
      <c r="M34" s="2" t="s">
        <v>246</v>
      </c>
      <c r="N34" s="2" t="s">
        <v>247</v>
      </c>
      <c r="O34" s="2" t="s">
        <v>248</v>
      </c>
    </row>
    <row r="35" spans="1:15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14">B35/C35*50</f>
        <v>125</v>
      </c>
      <c r="F35" s="8">
        <f>B35/G35*50</f>
        <v>125</v>
      </c>
      <c r="G35" s="4">
        <v>0.1</v>
      </c>
      <c r="H35" s="4">
        <v>0.1</v>
      </c>
      <c r="I35" s="4">
        <v>0.1</v>
      </c>
      <c r="J35" s="4">
        <v>0.11</v>
      </c>
      <c r="K35" s="4">
        <v>0.11</v>
      </c>
      <c r="L35" s="8">
        <f>B35/H35*50</f>
        <v>125</v>
      </c>
      <c r="M35" s="8">
        <f>B35/I35*50</f>
        <v>125</v>
      </c>
      <c r="N35" s="8">
        <f>B35/J35*50</f>
        <v>113.63636363636364</v>
      </c>
      <c r="O35" s="8">
        <f>B35/K35*50</f>
        <v>113.63636363636364</v>
      </c>
    </row>
    <row r="36" spans="1:15">
      <c r="A36" s="6">
        <v>2</v>
      </c>
      <c r="B36" s="3">
        <v>0.5</v>
      </c>
      <c r="C36" s="4">
        <v>0.16</v>
      </c>
      <c r="D36" s="3">
        <f t="shared" ref="D36:D41" si="15">LOG(B36)/LOG(2)+3</f>
        <v>2</v>
      </c>
      <c r="E36" s="8">
        <f t="shared" si="14"/>
        <v>156.25</v>
      </c>
      <c r="F36" s="8">
        <f t="shared" ref="F36:F41" si="16">B36/G36*50</f>
        <v>156.25</v>
      </c>
      <c r="G36" s="4">
        <v>0.16</v>
      </c>
      <c r="H36" s="4">
        <v>0.16</v>
      </c>
      <c r="I36" s="4">
        <v>0.17</v>
      </c>
      <c r="J36" s="4">
        <v>0.16</v>
      </c>
      <c r="K36" s="4">
        <v>0.17</v>
      </c>
      <c r="L36" s="8">
        <f t="shared" ref="L36:L41" si="17">B36/H36*50</f>
        <v>156.25</v>
      </c>
      <c r="M36" s="8">
        <f t="shared" ref="M36:M41" si="18">B36/I36*50</f>
        <v>147.05882352941174</v>
      </c>
      <c r="N36" s="8">
        <f t="shared" ref="N36:N41" si="19">B36/J36*50</f>
        <v>156.25</v>
      </c>
      <c r="O36" s="8">
        <f t="shared" ref="O36:O41" si="20">B36/K36*50</f>
        <v>147.05882352941174</v>
      </c>
    </row>
    <row r="37" spans="1:15">
      <c r="A37" s="6">
        <v>3</v>
      </c>
      <c r="B37" s="3">
        <v>1</v>
      </c>
      <c r="C37" s="4">
        <v>0.27</v>
      </c>
      <c r="D37" s="3">
        <f t="shared" si="15"/>
        <v>3</v>
      </c>
      <c r="E37" s="8">
        <f t="shared" si="14"/>
        <v>185.18518518518516</v>
      </c>
      <c r="F37" s="8">
        <f t="shared" si="16"/>
        <v>185.18518518518516</v>
      </c>
      <c r="G37" s="4">
        <v>0.27</v>
      </c>
      <c r="H37" s="4">
        <v>0.27</v>
      </c>
      <c r="I37" s="4">
        <v>0.28999999999999998</v>
      </c>
      <c r="J37" s="4">
        <v>0.28000000000000003</v>
      </c>
      <c r="K37" s="4">
        <v>0.3</v>
      </c>
      <c r="L37" s="8">
        <f t="shared" si="17"/>
        <v>185.18518518518516</v>
      </c>
      <c r="M37" s="8">
        <f t="shared" si="18"/>
        <v>172.41379310344828</v>
      </c>
      <c r="N37" s="8">
        <f t="shared" si="19"/>
        <v>178.57142857142856</v>
      </c>
      <c r="O37" s="8">
        <f t="shared" si="20"/>
        <v>166.66666666666669</v>
      </c>
    </row>
    <row r="38" spans="1:15">
      <c r="A38" s="6">
        <v>4</v>
      </c>
      <c r="B38" s="3">
        <v>2</v>
      </c>
      <c r="C38" s="4">
        <v>0.49</v>
      </c>
      <c r="D38" s="3">
        <f t="shared" si="15"/>
        <v>4</v>
      </c>
      <c r="E38" s="54">
        <f t="shared" si="14"/>
        <v>204.08163265306123</v>
      </c>
      <c r="F38" s="54">
        <f t="shared" si="16"/>
        <v>188.67924528301884</v>
      </c>
      <c r="G38" s="60">
        <v>0.53</v>
      </c>
      <c r="H38" s="69">
        <v>0.5</v>
      </c>
      <c r="I38" s="4">
        <v>0.54</v>
      </c>
      <c r="J38" s="4">
        <v>0.54</v>
      </c>
      <c r="K38" s="4">
        <v>0.59</v>
      </c>
      <c r="L38" s="54">
        <f>B38/H38*50</f>
        <v>200</v>
      </c>
      <c r="M38" s="8">
        <f t="shared" si="18"/>
        <v>185.18518518518516</v>
      </c>
      <c r="N38" s="8">
        <f t="shared" si="19"/>
        <v>185.18518518518516</v>
      </c>
      <c r="O38" s="8">
        <f t="shared" si="20"/>
        <v>169.49152542372883</v>
      </c>
    </row>
    <row r="39" spans="1:15">
      <c r="A39" s="6">
        <v>5</v>
      </c>
      <c r="B39" s="3">
        <v>4</v>
      </c>
      <c r="C39" s="4">
        <v>0.94</v>
      </c>
      <c r="D39" s="3">
        <f t="shared" si="15"/>
        <v>5</v>
      </c>
      <c r="E39" s="8">
        <f t="shared" si="14"/>
        <v>212.7659574468085</v>
      </c>
      <c r="F39" s="8">
        <f t="shared" si="16"/>
        <v>200</v>
      </c>
      <c r="G39" s="4">
        <v>1</v>
      </c>
      <c r="H39" s="4">
        <v>0.97</v>
      </c>
      <c r="I39" s="4">
        <v>1.03</v>
      </c>
      <c r="J39" s="4">
        <v>1.04</v>
      </c>
      <c r="K39" s="4">
        <v>1.1100000000000001</v>
      </c>
      <c r="L39" s="8">
        <f t="shared" si="17"/>
        <v>206.18556701030931</v>
      </c>
      <c r="M39" s="8">
        <f t="shared" si="18"/>
        <v>194.17475728155341</v>
      </c>
      <c r="N39" s="8">
        <f t="shared" si="19"/>
        <v>192.30769230769229</v>
      </c>
      <c r="O39" s="8">
        <f t="shared" si="20"/>
        <v>180.18018018018017</v>
      </c>
    </row>
    <row r="40" spans="1:15">
      <c r="A40" s="6">
        <v>6</v>
      </c>
      <c r="B40" s="3">
        <v>8</v>
      </c>
      <c r="C40" s="4">
        <v>1.85</v>
      </c>
      <c r="D40" s="3">
        <f t="shared" si="15"/>
        <v>6</v>
      </c>
      <c r="E40" s="8">
        <f t="shared" si="14"/>
        <v>216.2162162162162</v>
      </c>
      <c r="F40" s="8">
        <f t="shared" si="16"/>
        <v>207.25388601036272</v>
      </c>
      <c r="G40" s="4">
        <v>1.93</v>
      </c>
      <c r="H40" s="4">
        <v>1.86</v>
      </c>
      <c r="I40" s="4">
        <v>1.99</v>
      </c>
      <c r="J40" s="4">
        <v>1.99</v>
      </c>
      <c r="K40" s="4">
        <v>2.14</v>
      </c>
      <c r="L40" s="8">
        <f t="shared" si="17"/>
        <v>215.05376344086019</v>
      </c>
      <c r="M40" s="8">
        <f t="shared" si="18"/>
        <v>201.00502512562812</v>
      </c>
      <c r="N40" s="8">
        <f t="shared" si="19"/>
        <v>201.00502512562812</v>
      </c>
      <c r="O40" s="8">
        <f t="shared" si="20"/>
        <v>186.9158878504673</v>
      </c>
    </row>
    <row r="41" spans="1:15">
      <c r="A41" s="6">
        <v>7</v>
      </c>
      <c r="B41" s="3">
        <v>16</v>
      </c>
      <c r="C41" s="4">
        <v>3.64</v>
      </c>
      <c r="D41" s="3">
        <f t="shared" si="15"/>
        <v>7</v>
      </c>
      <c r="E41" s="8">
        <f t="shared" si="14"/>
        <v>219.78021978021977</v>
      </c>
      <c r="F41" s="8">
        <f t="shared" si="16"/>
        <v>212.7659574468085</v>
      </c>
      <c r="G41" s="4">
        <v>3.76</v>
      </c>
      <c r="H41" s="4">
        <v>3.65</v>
      </c>
      <c r="I41" s="4">
        <v>3.89</v>
      </c>
      <c r="J41" s="4">
        <v>3.89</v>
      </c>
      <c r="K41" s="4">
        <v>4.1900000000000004</v>
      </c>
      <c r="L41" s="8">
        <f t="shared" si="17"/>
        <v>219.17808219178082</v>
      </c>
      <c r="M41" s="8">
        <f t="shared" si="18"/>
        <v>205.65552699228792</v>
      </c>
      <c r="N41" s="8">
        <f t="shared" si="19"/>
        <v>205.65552699228792</v>
      </c>
      <c r="O41" s="8">
        <f t="shared" si="20"/>
        <v>190.93078758949881</v>
      </c>
    </row>
    <row r="42" spans="1:15">
      <c r="A42" s="15"/>
      <c r="B42" s="16"/>
      <c r="C42" s="17"/>
      <c r="D42" s="16"/>
      <c r="E42" s="59" t="s">
        <v>135</v>
      </c>
      <c r="F42" s="70" t="s">
        <v>185</v>
      </c>
      <c r="N42" s="55"/>
    </row>
    <row r="43" spans="1:15">
      <c r="E43" s="59" t="s">
        <v>259</v>
      </c>
      <c r="L43" s="59" t="s">
        <v>262</v>
      </c>
      <c r="N43" s="59"/>
    </row>
    <row r="44" spans="1:15">
      <c r="E44" s="59" t="s">
        <v>260</v>
      </c>
      <c r="L44" s="59" t="s">
        <v>258</v>
      </c>
      <c r="N44" s="59"/>
    </row>
    <row r="46" spans="1:15" ht="40.5">
      <c r="C46" s="10" t="s">
        <v>170</v>
      </c>
      <c r="D46" s="5" t="s">
        <v>53</v>
      </c>
      <c r="E46" s="19" t="s">
        <v>238</v>
      </c>
      <c r="F46" s="50" t="s">
        <v>171</v>
      </c>
      <c r="G46" s="7"/>
      <c r="H46" s="26" t="s">
        <v>192</v>
      </c>
      <c r="I46" s="67"/>
    </row>
    <row r="47" spans="1:15">
      <c r="F47" s="7"/>
      <c r="G47" s="7"/>
    </row>
    <row r="48" spans="1:15" ht="40.5">
      <c r="A48" s="1" t="s">
        <v>3</v>
      </c>
      <c r="B48" s="2" t="s">
        <v>4</v>
      </c>
      <c r="C48" s="2" t="s">
        <v>240</v>
      </c>
      <c r="D48" s="2" t="s">
        <v>6</v>
      </c>
      <c r="E48" s="2" t="s">
        <v>239</v>
      </c>
      <c r="F48" s="2" t="s">
        <v>250</v>
      </c>
      <c r="G48" s="2" t="s">
        <v>251</v>
      </c>
      <c r="H48" s="48" t="s">
        <v>242</v>
      </c>
      <c r="I48" s="48" t="s">
        <v>241</v>
      </c>
      <c r="J48" s="48" t="s">
        <v>243</v>
      </c>
      <c r="K48" s="48" t="s">
        <v>244</v>
      </c>
      <c r="L48" s="2" t="s">
        <v>245</v>
      </c>
      <c r="M48" s="2" t="s">
        <v>246</v>
      </c>
      <c r="N48" s="2" t="s">
        <v>247</v>
      </c>
      <c r="O48" s="2" t="s">
        <v>248</v>
      </c>
    </row>
    <row r="49" spans="1:15">
      <c r="A49" s="6">
        <v>1</v>
      </c>
      <c r="B49" s="3">
        <v>0.25</v>
      </c>
      <c r="C49" s="4">
        <v>0.33</v>
      </c>
      <c r="D49" s="3">
        <f>LOG(B49)/LOG(2)+3</f>
        <v>1</v>
      </c>
      <c r="E49" s="8">
        <f t="shared" ref="E49:E55" si="21">B49/C49*50</f>
        <v>37.878787878787875</v>
      </c>
      <c r="F49" s="8">
        <f>B49/G49*50</f>
        <v>9.615384615384615</v>
      </c>
      <c r="G49" s="4">
        <v>1.3</v>
      </c>
      <c r="H49" s="4">
        <v>0.34</v>
      </c>
      <c r="I49" s="4">
        <v>1.4</v>
      </c>
      <c r="J49" s="4">
        <v>0.35</v>
      </c>
      <c r="K49" s="4">
        <v>2.85</v>
      </c>
      <c r="L49" s="8">
        <f>B49/H49*50</f>
        <v>36.764705882352935</v>
      </c>
      <c r="M49" s="8">
        <f>B49/I49*50</f>
        <v>8.9285714285714288</v>
      </c>
      <c r="N49" s="8">
        <f>B49/J49*50</f>
        <v>35.714285714285715</v>
      </c>
      <c r="O49" s="8">
        <f>B49/K49*50</f>
        <v>4.3859649122807012</v>
      </c>
    </row>
    <row r="50" spans="1:15">
      <c r="A50" s="6">
        <v>2</v>
      </c>
      <c r="B50" s="3">
        <v>0.5</v>
      </c>
      <c r="C50" s="4">
        <v>0.52</v>
      </c>
      <c r="D50" s="3">
        <f t="shared" ref="D50:D55" si="22">LOG(B50)/LOG(2)+3</f>
        <v>2</v>
      </c>
      <c r="E50" s="8">
        <f t="shared" si="21"/>
        <v>48.076923076923073</v>
      </c>
      <c r="F50" s="8">
        <f t="shared" ref="F50:F55" si="23">B50/G50*50</f>
        <v>10.288065843621398</v>
      </c>
      <c r="G50" s="4">
        <v>2.4300000000000002</v>
      </c>
      <c r="H50" s="4">
        <v>0.51</v>
      </c>
      <c r="I50" s="4">
        <v>2.66</v>
      </c>
      <c r="J50" s="4">
        <v>0.53</v>
      </c>
      <c r="K50" s="4">
        <v>5.59</v>
      </c>
      <c r="L50" s="8">
        <f t="shared" ref="L50:L55" si="24">B50/H50*50</f>
        <v>49.019607843137251</v>
      </c>
      <c r="M50" s="8">
        <f t="shared" ref="M50:M55" si="25">B50/I50*50</f>
        <v>9.3984962406015029</v>
      </c>
      <c r="N50" s="8">
        <f t="shared" ref="N50:N55" si="26">B50/J50*50</f>
        <v>47.169811320754711</v>
      </c>
      <c r="O50" s="8">
        <f t="shared" ref="O50:O55" si="27">B50/K50*50</f>
        <v>4.4722719141323797</v>
      </c>
    </row>
    <row r="51" spans="1:15">
      <c r="A51" s="6">
        <v>3</v>
      </c>
      <c r="B51" s="3">
        <v>1</v>
      </c>
      <c r="C51" s="4">
        <v>0.87</v>
      </c>
      <c r="D51" s="3">
        <f t="shared" si="22"/>
        <v>3</v>
      </c>
      <c r="E51" s="8">
        <f t="shared" si="21"/>
        <v>57.47126436781609</v>
      </c>
      <c r="F51" s="8">
        <f t="shared" si="23"/>
        <v>10.940919037199125</v>
      </c>
      <c r="G51" s="4">
        <v>4.57</v>
      </c>
      <c r="H51" s="4">
        <v>0.87</v>
      </c>
      <c r="I51" s="4">
        <v>5.18</v>
      </c>
      <c r="J51" s="4">
        <v>0.89</v>
      </c>
      <c r="K51" s="4">
        <v>11</v>
      </c>
      <c r="L51" s="8">
        <f t="shared" si="24"/>
        <v>57.47126436781609</v>
      </c>
      <c r="M51" s="8">
        <f t="shared" si="25"/>
        <v>9.6525096525096519</v>
      </c>
      <c r="N51" s="8">
        <f t="shared" si="26"/>
        <v>56.17977528089888</v>
      </c>
      <c r="O51" s="8">
        <f t="shared" si="27"/>
        <v>4.5454545454545459</v>
      </c>
    </row>
    <row r="52" spans="1:15">
      <c r="A52" s="6">
        <v>4</v>
      </c>
      <c r="B52" s="3">
        <v>2</v>
      </c>
      <c r="C52" s="60">
        <v>1.57</v>
      </c>
      <c r="D52" s="3">
        <f t="shared" si="22"/>
        <v>4</v>
      </c>
      <c r="E52" s="54">
        <f t="shared" si="21"/>
        <v>63.694267515923563</v>
      </c>
      <c r="F52" s="8">
        <f t="shared" si="23"/>
        <v>11.273957158962796</v>
      </c>
      <c r="G52" s="4">
        <v>8.8699999999999992</v>
      </c>
      <c r="H52" s="60">
        <v>1.57</v>
      </c>
      <c r="I52" s="4">
        <v>10.19</v>
      </c>
      <c r="J52" s="4">
        <v>1.6</v>
      </c>
      <c r="K52" s="4">
        <v>21.79</v>
      </c>
      <c r="L52" s="54">
        <f t="shared" si="24"/>
        <v>63.694267515923563</v>
      </c>
      <c r="M52" s="8">
        <f t="shared" si="25"/>
        <v>9.8135426889106974</v>
      </c>
      <c r="N52" s="8">
        <f t="shared" si="26"/>
        <v>62.5</v>
      </c>
      <c r="O52" s="8">
        <f t="shared" si="27"/>
        <v>4.5892611289582375</v>
      </c>
    </row>
    <row r="53" spans="1:15">
      <c r="A53" s="6">
        <v>5</v>
      </c>
      <c r="B53" s="3">
        <v>4</v>
      </c>
      <c r="C53" s="4">
        <v>3.01</v>
      </c>
      <c r="D53" s="3">
        <f t="shared" si="22"/>
        <v>5</v>
      </c>
      <c r="E53" s="8">
        <f t="shared" si="21"/>
        <v>66.44518272425249</v>
      </c>
      <c r="F53" s="8">
        <f t="shared" si="23"/>
        <v>10.582010582010582</v>
      </c>
      <c r="G53" s="4">
        <v>18.899999999999999</v>
      </c>
      <c r="H53" s="4">
        <v>2.97</v>
      </c>
      <c r="I53" s="4">
        <v>20.41</v>
      </c>
      <c r="J53" s="4">
        <v>2.98</v>
      </c>
      <c r="K53" s="4">
        <v>43.48</v>
      </c>
      <c r="L53" s="8">
        <f t="shared" si="24"/>
        <v>67.340067340067336</v>
      </c>
      <c r="M53" s="8">
        <f t="shared" si="25"/>
        <v>9.7991180793728567</v>
      </c>
      <c r="N53" s="8">
        <f t="shared" si="26"/>
        <v>67.114093959731548</v>
      </c>
      <c r="O53" s="8">
        <f t="shared" si="27"/>
        <v>4.5998160073597063</v>
      </c>
    </row>
    <row r="54" spans="1:15">
      <c r="A54" s="6">
        <v>6</v>
      </c>
      <c r="B54" s="3">
        <v>8</v>
      </c>
      <c r="C54" s="4">
        <v>5.81</v>
      </c>
      <c r="D54" s="3">
        <f t="shared" si="22"/>
        <v>6</v>
      </c>
      <c r="E54" s="8">
        <f t="shared" si="21"/>
        <v>68.846815834767654</v>
      </c>
      <c r="F54" s="8">
        <f t="shared" si="23"/>
        <v>11.080332409972298</v>
      </c>
      <c r="G54" s="4">
        <v>36.1</v>
      </c>
      <c r="H54" s="4">
        <v>5.89</v>
      </c>
      <c r="I54" s="4">
        <v>40.32</v>
      </c>
      <c r="J54" s="4">
        <v>5.84</v>
      </c>
      <c r="K54" s="4">
        <v>86.96</v>
      </c>
      <c r="L54" s="8">
        <f t="shared" si="24"/>
        <v>67.911714770797971</v>
      </c>
      <c r="M54" s="8">
        <f t="shared" si="25"/>
        <v>9.9206349206349209</v>
      </c>
      <c r="N54" s="8">
        <f t="shared" si="26"/>
        <v>68.493150684931507</v>
      </c>
      <c r="O54" s="8">
        <f t="shared" si="27"/>
        <v>4.5998160073597063</v>
      </c>
    </row>
    <row r="55" spans="1:15">
      <c r="A55" s="6">
        <v>7</v>
      </c>
      <c r="B55" s="3">
        <v>16</v>
      </c>
      <c r="C55" s="4">
        <v>11.45</v>
      </c>
      <c r="D55" s="3">
        <f t="shared" si="22"/>
        <v>7</v>
      </c>
      <c r="E55" s="8">
        <f t="shared" si="21"/>
        <v>69.86899563318778</v>
      </c>
      <c r="F55" s="8">
        <f t="shared" si="23"/>
        <v>11.040574109853713</v>
      </c>
      <c r="G55" s="4">
        <v>72.459999999999994</v>
      </c>
      <c r="H55" s="4">
        <v>11.48</v>
      </c>
      <c r="I55" s="4">
        <v>81.3</v>
      </c>
      <c r="J55" s="4">
        <v>11.35</v>
      </c>
      <c r="K55" s="4">
        <v>172.41</v>
      </c>
      <c r="L55" s="8">
        <f t="shared" si="24"/>
        <v>69.686411149825773</v>
      </c>
      <c r="M55" s="8">
        <f t="shared" si="25"/>
        <v>9.8400984009840098</v>
      </c>
      <c r="N55" s="8">
        <f t="shared" si="26"/>
        <v>70.484581497797365</v>
      </c>
      <c r="O55" s="8">
        <f t="shared" si="27"/>
        <v>4.6401020822458099</v>
      </c>
    </row>
    <row r="56" spans="1:15">
      <c r="E56" s="55" t="s">
        <v>252</v>
      </c>
      <c r="L56" s="55" t="s">
        <v>186</v>
      </c>
    </row>
    <row r="57" spans="1:15">
      <c r="L57" s="59" t="s">
        <v>267</v>
      </c>
      <c r="N57" s="59" t="s">
        <v>222</v>
      </c>
    </row>
    <row r="58" spans="1:15">
      <c r="L58" s="59" t="s">
        <v>255</v>
      </c>
      <c r="N58" s="59" t="s">
        <v>212</v>
      </c>
    </row>
    <row r="59" spans="1:15" ht="40.5">
      <c r="C59" s="10" t="s">
        <v>172</v>
      </c>
      <c r="D59" s="5" t="s">
        <v>44</v>
      </c>
      <c r="E59" s="19" t="s">
        <v>238</v>
      </c>
      <c r="F59" s="25" t="s">
        <v>174</v>
      </c>
      <c r="G59" s="25"/>
      <c r="H59" s="57" t="s">
        <v>194</v>
      </c>
      <c r="I59" s="67"/>
    </row>
    <row r="60" spans="1:15">
      <c r="F60" s="7"/>
      <c r="G60" s="7"/>
    </row>
    <row r="61" spans="1:15" ht="40.5">
      <c r="A61" s="1" t="s">
        <v>3</v>
      </c>
      <c r="B61" s="2" t="s">
        <v>4</v>
      </c>
      <c r="C61" s="2" t="s">
        <v>240</v>
      </c>
      <c r="D61" s="2" t="s">
        <v>6</v>
      </c>
      <c r="E61" s="2" t="s">
        <v>239</v>
      </c>
      <c r="F61" s="2" t="s">
        <v>250</v>
      </c>
      <c r="G61" s="2" t="s">
        <v>251</v>
      </c>
      <c r="H61" s="48" t="s">
        <v>242</v>
      </c>
      <c r="I61" s="48" t="s">
        <v>257</v>
      </c>
      <c r="J61" s="48" t="s">
        <v>243</v>
      </c>
      <c r="K61" s="48" t="s">
        <v>244</v>
      </c>
      <c r="L61" s="2" t="s">
        <v>245</v>
      </c>
      <c r="M61" s="2" t="s">
        <v>246</v>
      </c>
      <c r="N61" s="2" t="s">
        <v>247</v>
      </c>
      <c r="O61" s="2" t="s">
        <v>248</v>
      </c>
    </row>
    <row r="62" spans="1:15">
      <c r="A62" s="6">
        <v>1</v>
      </c>
      <c r="B62" s="3">
        <v>0.25</v>
      </c>
      <c r="C62" s="4">
        <v>0.11</v>
      </c>
      <c r="D62" s="3">
        <f>LOG(B62)/LOG(2)+3</f>
        <v>1</v>
      </c>
      <c r="E62" s="8">
        <f t="shared" ref="E62:E68" si="28">B62/C62*50</f>
        <v>113.63636363636364</v>
      </c>
      <c r="F62" s="8">
        <f>B62/G62*50</f>
        <v>83.333333333333343</v>
      </c>
      <c r="G62" s="4">
        <v>0.15</v>
      </c>
      <c r="H62" s="4">
        <v>0.1</v>
      </c>
      <c r="I62" s="4">
        <v>0.11</v>
      </c>
      <c r="J62" s="4">
        <v>0.11</v>
      </c>
      <c r="K62" s="4">
        <v>0.12</v>
      </c>
      <c r="L62" s="8">
        <f>B62/H62*50</f>
        <v>125</v>
      </c>
      <c r="M62" s="8">
        <f>B62/I62*50</f>
        <v>113.63636363636364</v>
      </c>
      <c r="N62" s="8">
        <f>B62/J62*50</f>
        <v>113.63636363636364</v>
      </c>
      <c r="O62" s="8">
        <f>B62/K62*50</f>
        <v>104.16666666666667</v>
      </c>
    </row>
    <row r="63" spans="1:15">
      <c r="A63" s="6">
        <v>2</v>
      </c>
      <c r="B63" s="3">
        <v>0.5</v>
      </c>
      <c r="C63" s="4">
        <v>0.18</v>
      </c>
      <c r="D63" s="3">
        <f t="shared" ref="D63:D68" si="29">LOG(B63)/LOG(2)+3</f>
        <v>2</v>
      </c>
      <c r="E63" s="8">
        <f t="shared" si="28"/>
        <v>138.88888888888889</v>
      </c>
      <c r="F63" s="8">
        <f t="shared" ref="F63:F68" si="30">B63/G63*50</f>
        <v>100</v>
      </c>
      <c r="G63" s="4">
        <v>0.25</v>
      </c>
      <c r="H63" s="4">
        <v>0.16</v>
      </c>
      <c r="I63" s="4">
        <v>0.18</v>
      </c>
      <c r="J63" s="4">
        <v>0.17</v>
      </c>
      <c r="K63" s="4">
        <v>0.19</v>
      </c>
      <c r="L63" s="8">
        <f t="shared" ref="L63:L68" si="31">B63/H63*50</f>
        <v>156.25</v>
      </c>
      <c r="M63" s="8">
        <f t="shared" ref="M63:M68" si="32">B63/I63*50</f>
        <v>138.88888888888889</v>
      </c>
      <c r="N63" s="8">
        <f t="shared" ref="N63:N68" si="33">B63/J63*50</f>
        <v>147.05882352941174</v>
      </c>
      <c r="O63" s="8">
        <f t="shared" ref="O63:O68" si="34">B63/K63*50</f>
        <v>131.57894736842107</v>
      </c>
    </row>
    <row r="64" spans="1:15">
      <c r="A64" s="6">
        <v>3</v>
      </c>
      <c r="B64" s="3">
        <v>1</v>
      </c>
      <c r="C64" s="4">
        <v>0.3</v>
      </c>
      <c r="D64" s="3">
        <f t="shared" si="29"/>
        <v>3</v>
      </c>
      <c r="E64" s="8">
        <f t="shared" si="28"/>
        <v>166.66666666666669</v>
      </c>
      <c r="F64" s="8">
        <f t="shared" si="30"/>
        <v>108.69565217391303</v>
      </c>
      <c r="G64" s="4">
        <v>0.46</v>
      </c>
      <c r="H64" s="4">
        <v>0.28000000000000003</v>
      </c>
      <c r="I64" s="4">
        <v>0.32</v>
      </c>
      <c r="J64" s="4">
        <v>0.28999999999999998</v>
      </c>
      <c r="K64" s="4">
        <v>0.34</v>
      </c>
      <c r="L64" s="8">
        <f t="shared" si="31"/>
        <v>178.57142857142856</v>
      </c>
      <c r="M64" s="8">
        <f t="shared" si="32"/>
        <v>156.25</v>
      </c>
      <c r="N64" s="8">
        <f t="shared" si="33"/>
        <v>172.41379310344828</v>
      </c>
      <c r="O64" s="8">
        <f t="shared" si="34"/>
        <v>147.05882352941174</v>
      </c>
    </row>
    <row r="65" spans="1:15">
      <c r="A65" s="6">
        <v>4</v>
      </c>
      <c r="B65" s="3">
        <v>2</v>
      </c>
      <c r="C65" s="4">
        <v>0.57999999999999996</v>
      </c>
      <c r="D65" s="3">
        <f t="shared" si="29"/>
        <v>4</v>
      </c>
      <c r="E65" s="8">
        <f t="shared" si="28"/>
        <v>172.41379310344828</v>
      </c>
      <c r="F65" s="8">
        <f t="shared" si="30"/>
        <v>109.89010989010988</v>
      </c>
      <c r="G65" s="4">
        <v>0.91</v>
      </c>
      <c r="H65" s="71">
        <v>0.52</v>
      </c>
      <c r="I65" s="4">
        <v>0.63</v>
      </c>
      <c r="J65" s="4">
        <v>0.55000000000000004</v>
      </c>
      <c r="K65" s="4">
        <v>0.65</v>
      </c>
      <c r="L65" s="54">
        <f t="shared" si="31"/>
        <v>192.30769230769229</v>
      </c>
      <c r="M65" s="54">
        <f>B65/I65*50</f>
        <v>158.73015873015873</v>
      </c>
      <c r="N65" s="8">
        <f t="shared" si="33"/>
        <v>181.81818181818181</v>
      </c>
      <c r="O65" s="8">
        <f t="shared" si="34"/>
        <v>153.84615384615384</v>
      </c>
    </row>
    <row r="66" spans="1:15">
      <c r="A66" s="6">
        <v>5</v>
      </c>
      <c r="B66" s="3">
        <v>4</v>
      </c>
      <c r="C66" s="4">
        <v>1.1200000000000001</v>
      </c>
      <c r="D66" s="3">
        <f t="shared" si="29"/>
        <v>5</v>
      </c>
      <c r="E66" s="8">
        <f t="shared" si="28"/>
        <v>178.57142857142856</v>
      </c>
      <c r="F66" s="8">
        <f t="shared" si="30"/>
        <v>114.94252873563218</v>
      </c>
      <c r="G66" s="4">
        <v>1.74</v>
      </c>
      <c r="H66" s="4">
        <v>1.01</v>
      </c>
      <c r="I66" s="4">
        <v>1.28</v>
      </c>
      <c r="J66" s="4">
        <v>1.06</v>
      </c>
      <c r="K66" s="4">
        <v>1.26</v>
      </c>
      <c r="L66" s="8">
        <f t="shared" si="31"/>
        <v>198.01980198019803</v>
      </c>
      <c r="M66" s="8">
        <f t="shared" si="32"/>
        <v>156.25</v>
      </c>
      <c r="N66" s="8">
        <f t="shared" si="33"/>
        <v>188.67924528301884</v>
      </c>
      <c r="O66" s="8">
        <f t="shared" si="34"/>
        <v>158.73015873015873</v>
      </c>
    </row>
    <row r="67" spans="1:15">
      <c r="A67" s="6">
        <v>6</v>
      </c>
      <c r="B67" s="3">
        <v>8</v>
      </c>
      <c r="C67" s="4">
        <v>2.16</v>
      </c>
      <c r="D67" s="3">
        <f t="shared" si="29"/>
        <v>6</v>
      </c>
      <c r="E67" s="8">
        <f t="shared" si="28"/>
        <v>185.18518518518516</v>
      </c>
      <c r="F67" s="8">
        <f t="shared" si="30"/>
        <v>118.69436201780414</v>
      </c>
      <c r="G67" s="4">
        <v>3.37</v>
      </c>
      <c r="H67" s="4">
        <v>1.94</v>
      </c>
      <c r="I67" s="4">
        <v>2.5299999999999998</v>
      </c>
      <c r="J67" s="4">
        <v>2.04</v>
      </c>
      <c r="K67" s="4">
        <v>2.44</v>
      </c>
      <c r="L67" s="8">
        <f t="shared" si="31"/>
        <v>206.18556701030931</v>
      </c>
      <c r="M67" s="8">
        <f t="shared" si="32"/>
        <v>158.102766798419</v>
      </c>
      <c r="N67" s="8">
        <f t="shared" si="33"/>
        <v>196.07843137254901</v>
      </c>
      <c r="O67" s="8">
        <f t="shared" si="34"/>
        <v>163.9344262295082</v>
      </c>
    </row>
    <row r="68" spans="1:15">
      <c r="A68" s="6">
        <v>7</v>
      </c>
      <c r="B68" s="3">
        <v>16</v>
      </c>
      <c r="C68" s="4">
        <v>4.2300000000000004</v>
      </c>
      <c r="D68" s="3">
        <f t="shared" si="29"/>
        <v>7</v>
      </c>
      <c r="E68" s="8">
        <f t="shared" si="28"/>
        <v>189.12529550827421</v>
      </c>
      <c r="F68" s="8">
        <f t="shared" si="30"/>
        <v>119.9400299850075</v>
      </c>
      <c r="G68" s="4">
        <v>6.67</v>
      </c>
      <c r="H68" s="4">
        <v>3.8</v>
      </c>
      <c r="I68" s="4">
        <v>5.05</v>
      </c>
      <c r="J68" s="4">
        <v>3.99</v>
      </c>
      <c r="K68" s="4">
        <v>4.82</v>
      </c>
      <c r="L68" s="8">
        <f t="shared" si="31"/>
        <v>210.52631578947367</v>
      </c>
      <c r="M68" s="8">
        <f t="shared" si="32"/>
        <v>158.41584158415841</v>
      </c>
      <c r="N68" s="8">
        <f t="shared" si="33"/>
        <v>200.50125313283206</v>
      </c>
      <c r="O68" s="8">
        <f t="shared" si="34"/>
        <v>165.97510373443981</v>
      </c>
    </row>
    <row r="69" spans="1:15">
      <c r="A69" s="15"/>
      <c r="B69" s="16"/>
      <c r="C69" s="17"/>
      <c r="D69" s="16"/>
      <c r="E69" s="18"/>
      <c r="F69" s="18"/>
      <c r="G69" s="17"/>
    </row>
    <row r="70" spans="1:15">
      <c r="L70" s="59" t="s">
        <v>266</v>
      </c>
    </row>
    <row r="71" spans="1:15">
      <c r="L71" s="59" t="s">
        <v>261</v>
      </c>
    </row>
    <row r="73" spans="1:15" ht="40.5">
      <c r="C73" s="10" t="s">
        <v>173</v>
      </c>
      <c r="D73" s="5" t="s">
        <v>53</v>
      </c>
      <c r="E73" s="19" t="s">
        <v>238</v>
      </c>
      <c r="F73" s="50" t="s">
        <v>174</v>
      </c>
      <c r="G73" s="7"/>
      <c r="H73" s="57" t="s">
        <v>253</v>
      </c>
      <c r="I73" s="67"/>
    </row>
    <row r="74" spans="1:15">
      <c r="F74" s="7"/>
      <c r="G74" s="7"/>
    </row>
    <row r="75" spans="1:15" ht="40.5">
      <c r="A75" s="1" t="s">
        <v>3</v>
      </c>
      <c r="B75" s="2" t="s">
        <v>4</v>
      </c>
      <c r="C75" s="2" t="s">
        <v>240</v>
      </c>
      <c r="D75" s="2" t="s">
        <v>6</v>
      </c>
      <c r="E75" s="2" t="s">
        <v>239</v>
      </c>
      <c r="F75" s="2" t="s">
        <v>250</v>
      </c>
      <c r="G75" s="2" t="s">
        <v>251</v>
      </c>
      <c r="H75" s="48" t="s">
        <v>242</v>
      </c>
      <c r="I75" s="48" t="s">
        <v>241</v>
      </c>
      <c r="J75" s="48" t="s">
        <v>243</v>
      </c>
      <c r="K75" s="48" t="s">
        <v>244</v>
      </c>
      <c r="L75" s="2" t="s">
        <v>245</v>
      </c>
      <c r="M75" s="2" t="s">
        <v>246</v>
      </c>
      <c r="N75" s="2" t="s">
        <v>247</v>
      </c>
      <c r="O75" s="2" t="s">
        <v>248</v>
      </c>
    </row>
    <row r="76" spans="1:15">
      <c r="A76" s="6">
        <v>1</v>
      </c>
      <c r="B76" s="3">
        <v>0.25</v>
      </c>
      <c r="C76" s="4">
        <v>1.47</v>
      </c>
      <c r="D76" s="3">
        <f>LOG(B76)/LOG(2)+3</f>
        <v>1</v>
      </c>
      <c r="E76" s="8">
        <f t="shared" ref="E76:E82" si="35">B76/C76*50</f>
        <v>8.5034013605442169</v>
      </c>
      <c r="F76" s="8">
        <f>B76/G76*50</f>
        <v>13.736263736263735</v>
      </c>
      <c r="G76" s="4">
        <v>0.91</v>
      </c>
      <c r="H76" s="4">
        <v>0.34</v>
      </c>
      <c r="I76" s="4">
        <v>0.88</v>
      </c>
      <c r="J76" s="4">
        <v>0.35</v>
      </c>
      <c r="K76" s="4">
        <v>2.13</v>
      </c>
      <c r="L76" s="8">
        <f>B76/H76*50</f>
        <v>36.764705882352935</v>
      </c>
      <c r="M76" s="8">
        <f>B76/I76*50</f>
        <v>14.204545454545455</v>
      </c>
      <c r="N76" s="8">
        <f>B76/J76*50</f>
        <v>35.714285714285715</v>
      </c>
      <c r="O76" s="8">
        <f>B76/K76*50</f>
        <v>5.868544600938967</v>
      </c>
    </row>
    <row r="77" spans="1:15">
      <c r="A77" s="6">
        <v>2</v>
      </c>
      <c r="B77" s="3">
        <v>0.5</v>
      </c>
      <c r="C77" s="4">
        <v>2.76</v>
      </c>
      <c r="D77" s="3">
        <f t="shared" ref="D77:D82" si="36">LOG(B77)/LOG(2)+3</f>
        <v>2</v>
      </c>
      <c r="E77" s="8">
        <f t="shared" si="35"/>
        <v>9.0579710144927557</v>
      </c>
      <c r="F77" s="8">
        <f t="shared" ref="F77:F82" si="37">B77/G77*50</f>
        <v>15.151515151515152</v>
      </c>
      <c r="G77" s="4">
        <v>1.65</v>
      </c>
      <c r="H77" s="4">
        <v>0.52</v>
      </c>
      <c r="I77" s="4">
        <v>1.58</v>
      </c>
      <c r="J77" s="4">
        <v>0.53</v>
      </c>
      <c r="K77" s="4">
        <v>4.04</v>
      </c>
      <c r="L77" s="8">
        <f t="shared" ref="L77:L82" si="38">B77/H77*50</f>
        <v>48.076923076923073</v>
      </c>
      <c r="M77" s="8">
        <f t="shared" ref="M77:M82" si="39">B77/I77*50</f>
        <v>15.822784810126581</v>
      </c>
      <c r="N77" s="8">
        <f t="shared" ref="N77:N82" si="40">B77/J77*50</f>
        <v>47.169811320754711</v>
      </c>
      <c r="O77" s="8">
        <f t="shared" ref="O77:O82" si="41">B77/K77*50</f>
        <v>6.1881188118811883</v>
      </c>
    </row>
    <row r="78" spans="1:15">
      <c r="A78" s="6">
        <v>3</v>
      </c>
      <c r="B78" s="3">
        <v>1</v>
      </c>
      <c r="C78" s="4">
        <v>5.44</v>
      </c>
      <c r="D78" s="3">
        <f t="shared" si="36"/>
        <v>3</v>
      </c>
      <c r="E78" s="8">
        <f t="shared" si="35"/>
        <v>9.1911764705882337</v>
      </c>
      <c r="F78" s="8">
        <f t="shared" si="37"/>
        <v>15.974440894568689</v>
      </c>
      <c r="G78" s="4">
        <v>3.13</v>
      </c>
      <c r="H78" s="4">
        <v>0.87</v>
      </c>
      <c r="I78" s="4">
        <v>2.99</v>
      </c>
      <c r="J78" s="4">
        <v>0.9</v>
      </c>
      <c r="K78" s="4">
        <v>8.06</v>
      </c>
      <c r="L78" s="8">
        <f t="shared" si="38"/>
        <v>57.47126436781609</v>
      </c>
      <c r="M78" s="8">
        <f t="shared" si="39"/>
        <v>16.722408026755854</v>
      </c>
      <c r="N78" s="8">
        <f t="shared" si="40"/>
        <v>55.555555555555557</v>
      </c>
      <c r="O78" s="8">
        <f t="shared" si="41"/>
        <v>6.2034739454094288</v>
      </c>
    </row>
    <row r="79" spans="1:15">
      <c r="A79" s="6">
        <v>4</v>
      </c>
      <c r="B79" s="3">
        <v>2</v>
      </c>
      <c r="C79" s="4">
        <v>10.31</v>
      </c>
      <c r="D79" s="3">
        <f t="shared" si="36"/>
        <v>4</v>
      </c>
      <c r="E79" s="8">
        <f t="shared" si="35"/>
        <v>9.6993210475266718</v>
      </c>
      <c r="F79" s="8">
        <f t="shared" si="37"/>
        <v>16.420361247947454</v>
      </c>
      <c r="G79" s="4">
        <v>6.09</v>
      </c>
      <c r="H79" s="4">
        <v>1.58</v>
      </c>
      <c r="I79" s="4">
        <v>5.76</v>
      </c>
      <c r="J79" s="4">
        <v>1.61</v>
      </c>
      <c r="K79" s="4">
        <v>15.77</v>
      </c>
      <c r="L79" s="54">
        <f t="shared" si="38"/>
        <v>63.291139240506325</v>
      </c>
      <c r="M79" s="54">
        <f t="shared" si="39"/>
        <v>17.361111111111111</v>
      </c>
      <c r="N79" s="8">
        <f t="shared" si="40"/>
        <v>62.11180124223602</v>
      </c>
      <c r="O79" s="8">
        <f t="shared" si="41"/>
        <v>6.3411540900443892</v>
      </c>
    </row>
    <row r="80" spans="1:15">
      <c r="A80" s="6">
        <v>5</v>
      </c>
      <c r="B80" s="3">
        <v>4</v>
      </c>
      <c r="C80" s="4">
        <v>20</v>
      </c>
      <c r="D80" s="3">
        <f t="shared" si="36"/>
        <v>5</v>
      </c>
      <c r="E80" s="8">
        <f t="shared" si="35"/>
        <v>10</v>
      </c>
      <c r="F80" s="8">
        <f t="shared" si="37"/>
        <v>16.666666666666664</v>
      </c>
      <c r="G80" s="4">
        <v>12</v>
      </c>
      <c r="H80" s="4">
        <v>2.97</v>
      </c>
      <c r="I80" s="4">
        <v>11.4</v>
      </c>
      <c r="J80" s="4">
        <v>3.03</v>
      </c>
      <c r="K80" s="4">
        <v>31.06</v>
      </c>
      <c r="L80" s="8">
        <f t="shared" si="38"/>
        <v>67.340067340067336</v>
      </c>
      <c r="M80" s="8">
        <f t="shared" si="39"/>
        <v>17.543859649122805</v>
      </c>
      <c r="N80" s="8">
        <f t="shared" si="40"/>
        <v>66.006600660065999</v>
      </c>
      <c r="O80" s="8">
        <f t="shared" si="41"/>
        <v>6.4391500321957507</v>
      </c>
    </row>
    <row r="81" spans="1:15">
      <c r="A81" s="6">
        <v>6</v>
      </c>
      <c r="B81" s="3">
        <v>8</v>
      </c>
      <c r="C81" s="4">
        <v>38.17</v>
      </c>
      <c r="D81" s="3">
        <f t="shared" si="36"/>
        <v>6</v>
      </c>
      <c r="E81" s="8">
        <f t="shared" si="35"/>
        <v>10.47943411055803</v>
      </c>
      <c r="F81" s="8">
        <f t="shared" si="37"/>
        <v>16.842105263157894</v>
      </c>
      <c r="G81" s="4">
        <v>23.75</v>
      </c>
      <c r="H81" s="4">
        <v>5.8</v>
      </c>
      <c r="I81" s="4">
        <v>22.47</v>
      </c>
      <c r="J81" s="4">
        <v>5.85</v>
      </c>
      <c r="K81" s="4">
        <v>61.73</v>
      </c>
      <c r="L81" s="8">
        <f t="shared" si="38"/>
        <v>68.965517241379317</v>
      </c>
      <c r="M81" s="8">
        <f t="shared" si="39"/>
        <v>17.801513128615934</v>
      </c>
      <c r="N81" s="8">
        <f t="shared" si="40"/>
        <v>68.376068376068375</v>
      </c>
      <c r="O81" s="8">
        <f t="shared" si="41"/>
        <v>6.4798315243803666</v>
      </c>
    </row>
    <row r="82" spans="1:15">
      <c r="A82" s="6">
        <v>7</v>
      </c>
      <c r="B82" s="3">
        <v>16</v>
      </c>
      <c r="C82" s="4">
        <v>74.069999999999993</v>
      </c>
      <c r="D82" s="3">
        <f t="shared" si="36"/>
        <v>7</v>
      </c>
      <c r="E82" s="8">
        <f t="shared" si="35"/>
        <v>10.800594032671798</v>
      </c>
      <c r="F82" s="8">
        <f t="shared" si="37"/>
        <v>16.881198565098121</v>
      </c>
      <c r="G82" s="4">
        <v>47.39</v>
      </c>
      <c r="H82" s="4">
        <v>11.36</v>
      </c>
      <c r="I82" s="4">
        <v>44.84</v>
      </c>
      <c r="J82" s="4">
        <v>11.45</v>
      </c>
      <c r="K82" s="4">
        <v>123.46</v>
      </c>
      <c r="L82" s="8">
        <f t="shared" si="38"/>
        <v>70.422535211267615</v>
      </c>
      <c r="M82" s="8">
        <f t="shared" si="39"/>
        <v>17.841213202497769</v>
      </c>
      <c r="N82" s="8">
        <f t="shared" si="40"/>
        <v>69.86899563318778</v>
      </c>
      <c r="O82" s="8">
        <f t="shared" si="41"/>
        <v>6.4798315243803666</v>
      </c>
    </row>
    <row r="83" spans="1:15">
      <c r="M83" s="55" t="s">
        <v>185</v>
      </c>
    </row>
    <row r="84" spans="1:15">
      <c r="L84" s="59" t="s">
        <v>268</v>
      </c>
    </row>
    <row r="85" spans="1:15">
      <c r="L85" s="59" t="s">
        <v>212</v>
      </c>
    </row>
    <row r="86" spans="1:1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7"/>
      <c r="N86" s="7"/>
    </row>
    <row r="87" spans="1:15">
      <c r="A87" s="15"/>
      <c r="B87" s="16"/>
      <c r="C87" s="64"/>
      <c r="D87" s="16"/>
      <c r="E87" s="18"/>
      <c r="F87" s="18"/>
      <c r="G87" s="17"/>
      <c r="H87" s="17"/>
      <c r="I87" s="17"/>
      <c r="J87" s="18"/>
      <c r="K87" s="17"/>
      <c r="L87" s="64"/>
      <c r="M87" s="7"/>
      <c r="N87" s="7"/>
    </row>
    <row r="88" spans="1:15">
      <c r="A88" s="15"/>
      <c r="B88" s="16"/>
      <c r="C88" s="17"/>
      <c r="D88" s="16"/>
      <c r="E88" s="18"/>
      <c r="F88" s="18"/>
      <c r="G88" s="17"/>
      <c r="H88" s="17"/>
      <c r="I88" s="17"/>
      <c r="J88" s="18"/>
      <c r="K88" s="17"/>
      <c r="L88" s="17"/>
      <c r="M88" s="7"/>
      <c r="N88" s="7"/>
    </row>
    <row r="89" spans="1:15">
      <c r="A89" s="15"/>
      <c r="B89" s="16"/>
      <c r="C89" s="17"/>
      <c r="D89" s="16"/>
      <c r="E89" s="18"/>
      <c r="F89" s="18"/>
      <c r="G89" s="17"/>
      <c r="H89" s="17"/>
      <c r="I89" s="17"/>
      <c r="J89" s="18"/>
      <c r="K89" s="17"/>
      <c r="L89" s="17"/>
      <c r="M89" s="7"/>
      <c r="N89" s="7"/>
    </row>
    <row r="90" spans="1:15">
      <c r="A90" s="15"/>
      <c r="B90" s="16"/>
      <c r="C90" s="66"/>
      <c r="D90" s="16"/>
      <c r="E90" s="18"/>
      <c r="F90" s="18"/>
      <c r="G90" s="17"/>
      <c r="H90" s="17"/>
      <c r="I90" s="64"/>
      <c r="J90" s="18"/>
      <c r="K90" s="17"/>
      <c r="L90" s="66"/>
      <c r="M90" s="7"/>
      <c r="N90" s="7"/>
    </row>
    <row r="91" spans="1:15">
      <c r="A91" s="15"/>
      <c r="B91" s="16"/>
      <c r="C91" s="17"/>
      <c r="D91" s="16"/>
      <c r="E91" s="18"/>
      <c r="F91" s="18"/>
      <c r="G91" s="17"/>
      <c r="H91" s="17"/>
      <c r="I91" s="17"/>
      <c r="J91" s="18"/>
      <c r="K91" s="17"/>
      <c r="L91" s="17"/>
      <c r="M91" s="7"/>
      <c r="N91" s="7"/>
    </row>
    <row r="92" spans="1:15">
      <c r="A92" s="15"/>
      <c r="B92" s="16"/>
      <c r="C92" s="17"/>
      <c r="D92" s="16"/>
      <c r="E92" s="18"/>
      <c r="F92" s="18"/>
      <c r="G92" s="17"/>
      <c r="H92" s="17"/>
      <c r="I92" s="17"/>
      <c r="J92" s="18"/>
      <c r="K92" s="17"/>
      <c r="L92" s="17"/>
      <c r="M92" s="7"/>
      <c r="N92" s="7"/>
    </row>
    <row r="93" spans="1:15">
      <c r="A93" s="15"/>
      <c r="B93" s="16"/>
      <c r="C93" s="17"/>
      <c r="D93" s="16"/>
      <c r="E93" s="18"/>
      <c r="F93" s="18"/>
      <c r="G93" s="17"/>
      <c r="H93" s="17"/>
      <c r="I93" s="17"/>
      <c r="J93" s="18"/>
      <c r="K93" s="17"/>
      <c r="L93" s="17"/>
      <c r="M93" s="7"/>
      <c r="N93" s="7"/>
    </row>
    <row r="94" spans="1: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3">
      <c r="A97" s="7"/>
      <c r="B97" s="7"/>
      <c r="C97" s="25"/>
      <c r="D97" s="11"/>
      <c r="E97" s="63"/>
      <c r="F97" s="25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7"/>
    </row>
    <row r="100" spans="1:13">
      <c r="A100" s="15"/>
      <c r="B100" s="16"/>
      <c r="C100" s="17"/>
      <c r="D100" s="16"/>
      <c r="E100" s="18"/>
      <c r="F100" s="18"/>
      <c r="G100" s="17"/>
      <c r="H100" s="17"/>
      <c r="I100" s="17"/>
      <c r="J100" s="18"/>
      <c r="K100" s="17"/>
      <c r="L100" s="17"/>
      <c r="M100" s="7"/>
    </row>
    <row r="101" spans="1:13">
      <c r="A101" s="15"/>
      <c r="B101" s="16"/>
      <c r="C101" s="17"/>
      <c r="D101" s="16"/>
      <c r="E101" s="18"/>
      <c r="F101" s="18"/>
      <c r="G101" s="17"/>
      <c r="H101" s="17"/>
      <c r="I101" s="17"/>
      <c r="J101" s="18"/>
      <c r="K101" s="17"/>
      <c r="L101" s="17"/>
      <c r="M101" s="7"/>
    </row>
    <row r="102" spans="1:13">
      <c r="A102" s="15"/>
      <c r="B102" s="16"/>
      <c r="C102" s="17"/>
      <c r="D102" s="16"/>
      <c r="E102" s="18"/>
      <c r="F102" s="18"/>
      <c r="G102" s="17"/>
      <c r="H102" s="17"/>
      <c r="I102" s="17"/>
      <c r="J102" s="18"/>
      <c r="K102" s="17"/>
      <c r="L102" s="17"/>
      <c r="M102" s="7"/>
    </row>
    <row r="103" spans="1:13">
      <c r="A103" s="15"/>
      <c r="B103" s="16"/>
      <c r="C103" s="17"/>
      <c r="D103" s="16"/>
      <c r="E103" s="18"/>
      <c r="F103" s="18"/>
      <c r="G103" s="17"/>
      <c r="H103" s="17"/>
      <c r="I103" s="17"/>
      <c r="J103" s="18"/>
      <c r="K103" s="17"/>
      <c r="L103" s="17"/>
      <c r="M103" s="7"/>
    </row>
    <row r="104" spans="1:13">
      <c r="A104" s="15"/>
      <c r="B104" s="16"/>
      <c r="C104" s="17"/>
      <c r="D104" s="16"/>
      <c r="E104" s="18"/>
      <c r="F104" s="18"/>
      <c r="G104" s="17"/>
      <c r="H104" s="17"/>
      <c r="I104" s="17"/>
      <c r="J104" s="18"/>
      <c r="K104" s="17"/>
      <c r="L104" s="17"/>
      <c r="M104" s="7"/>
    </row>
    <row r="105" spans="1:13">
      <c r="A105" s="15"/>
      <c r="B105" s="16"/>
      <c r="C105" s="17"/>
      <c r="D105" s="16"/>
      <c r="E105" s="18"/>
      <c r="F105" s="18"/>
      <c r="G105" s="17"/>
      <c r="H105" s="17"/>
      <c r="I105" s="17"/>
      <c r="J105" s="18"/>
      <c r="K105" s="17"/>
      <c r="L105" s="17"/>
      <c r="M105" s="7"/>
    </row>
    <row r="106" spans="1:13">
      <c r="A106" s="15"/>
      <c r="B106" s="16"/>
      <c r="C106" s="17"/>
      <c r="D106" s="16"/>
      <c r="E106" s="18"/>
      <c r="F106" s="18"/>
      <c r="G106" s="17"/>
      <c r="H106" s="17"/>
      <c r="I106" s="17"/>
      <c r="J106" s="18"/>
      <c r="K106" s="17"/>
      <c r="L106" s="17"/>
      <c r="M106" s="7"/>
    </row>
    <row r="107" spans="1:13">
      <c r="C107" t="s">
        <v>99</v>
      </c>
    </row>
    <row r="110" spans="1:13">
      <c r="A110" s="7"/>
      <c r="B110" s="7"/>
      <c r="C110" s="25"/>
      <c r="D110" s="11"/>
      <c r="E110" s="63"/>
      <c r="F110" s="25"/>
      <c r="G110" s="7"/>
      <c r="H110" s="7"/>
      <c r="I110" s="7"/>
      <c r="J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3">
      <c r="A112" s="12"/>
      <c r="B112" s="13"/>
      <c r="C112" s="13"/>
      <c r="D112" s="13"/>
      <c r="E112" s="13"/>
      <c r="F112" s="13"/>
      <c r="G112" s="13"/>
      <c r="H112" s="13"/>
      <c r="I112" s="13"/>
      <c r="J112" s="7"/>
    </row>
    <row r="113" spans="1:10">
      <c r="A113" s="15"/>
      <c r="B113" s="16"/>
      <c r="C113" s="65"/>
      <c r="D113" s="16"/>
      <c r="E113" s="18"/>
      <c r="F113" s="18"/>
      <c r="G113" s="17"/>
      <c r="H113" s="64"/>
      <c r="I113" s="18"/>
      <c r="J113" s="7"/>
    </row>
    <row r="114" spans="1:10">
      <c r="A114" s="15"/>
      <c r="B114" s="16"/>
      <c r="C114" s="17"/>
      <c r="D114" s="16"/>
      <c r="E114" s="18"/>
      <c r="F114" s="18"/>
      <c r="G114" s="17"/>
      <c r="H114" s="17"/>
      <c r="I114" s="18"/>
      <c r="J114" s="7"/>
    </row>
    <row r="115" spans="1:10">
      <c r="A115" s="15"/>
      <c r="B115" s="16"/>
      <c r="C115" s="17"/>
      <c r="D115" s="16"/>
      <c r="E115" s="18"/>
      <c r="F115" s="18"/>
      <c r="G115" s="17"/>
      <c r="H115" s="17"/>
      <c r="I115" s="18"/>
      <c r="J115" s="7"/>
    </row>
    <row r="116" spans="1:10">
      <c r="A116" s="15"/>
      <c r="B116" s="16"/>
      <c r="C116" s="17"/>
      <c r="D116" s="16"/>
      <c r="E116" s="18"/>
      <c r="F116" s="18"/>
      <c r="G116" s="17"/>
      <c r="H116" s="66"/>
      <c r="I116" s="18"/>
      <c r="J116" s="7"/>
    </row>
    <row r="117" spans="1:10">
      <c r="A117" s="15"/>
      <c r="B117" s="16"/>
      <c r="C117" s="17"/>
      <c r="D117" s="16"/>
      <c r="E117" s="18"/>
      <c r="F117" s="18"/>
      <c r="G117" s="17"/>
      <c r="H117" s="17"/>
      <c r="I117" s="18"/>
      <c r="J117" s="7"/>
    </row>
    <row r="118" spans="1:10">
      <c r="A118" s="15"/>
      <c r="B118" s="16"/>
      <c r="C118" s="17"/>
      <c r="D118" s="16"/>
      <c r="E118" s="18"/>
      <c r="F118" s="18"/>
      <c r="G118" s="17"/>
      <c r="H118" s="17"/>
      <c r="I118" s="18"/>
      <c r="J118" s="7"/>
    </row>
    <row r="119" spans="1:10">
      <c r="A119" s="15"/>
      <c r="B119" s="16"/>
      <c r="C119" s="17"/>
      <c r="D119" s="16"/>
      <c r="E119" s="18"/>
      <c r="F119" s="18"/>
      <c r="G119" s="17"/>
      <c r="H119" s="17"/>
      <c r="I119" s="18"/>
      <c r="J119" s="7"/>
    </row>
    <row r="123" spans="1:10">
      <c r="A123" s="7"/>
      <c r="B123" s="7"/>
      <c r="C123" s="25"/>
      <c r="D123" s="11"/>
      <c r="E123" s="63"/>
      <c r="F123" s="25"/>
      <c r="G123" s="7"/>
    </row>
    <row r="124" spans="1:10">
      <c r="A124" s="7"/>
      <c r="B124" s="7"/>
      <c r="C124" s="7"/>
      <c r="D124" s="7"/>
      <c r="E124" s="7"/>
      <c r="F124" s="7"/>
      <c r="G124" s="7"/>
    </row>
    <row r="125" spans="1:10">
      <c r="A125" s="12"/>
      <c r="B125" s="13"/>
      <c r="C125" s="13"/>
      <c r="D125" s="13"/>
      <c r="E125" s="13"/>
      <c r="F125" s="13"/>
      <c r="G125" s="13"/>
    </row>
    <row r="126" spans="1:10">
      <c r="A126" s="15"/>
      <c r="B126" s="16"/>
      <c r="C126" s="17"/>
      <c r="D126" s="16"/>
      <c r="E126" s="18"/>
      <c r="F126" s="18"/>
      <c r="G126" s="17"/>
    </row>
    <row r="127" spans="1:10">
      <c r="A127" s="15"/>
      <c r="B127" s="16"/>
      <c r="C127" s="17"/>
      <c r="D127" s="16"/>
      <c r="E127" s="18"/>
      <c r="F127" s="18"/>
      <c r="G127" s="17"/>
    </row>
    <row r="128" spans="1:10">
      <c r="A128" s="15"/>
      <c r="B128" s="16"/>
      <c r="C128" s="17"/>
      <c r="D128" s="16"/>
      <c r="E128" s="18"/>
      <c r="F128" s="18"/>
      <c r="G128" s="17"/>
    </row>
    <row r="129" spans="1:7">
      <c r="A129" s="15"/>
      <c r="B129" s="16"/>
      <c r="C129" s="17"/>
      <c r="D129" s="16"/>
      <c r="E129" s="18"/>
      <c r="F129" s="18"/>
      <c r="G129" s="17"/>
    </row>
    <row r="130" spans="1:7">
      <c r="A130" s="15"/>
      <c r="B130" s="16"/>
      <c r="C130" s="17"/>
      <c r="D130" s="16"/>
      <c r="E130" s="18"/>
      <c r="F130" s="18"/>
      <c r="G130" s="17"/>
    </row>
    <row r="131" spans="1:7">
      <c r="A131" s="15"/>
      <c r="B131" s="16"/>
      <c r="C131" s="17"/>
      <c r="D131" s="16"/>
      <c r="E131" s="18"/>
      <c r="F131" s="18"/>
      <c r="G131" s="17"/>
    </row>
    <row r="132" spans="1:7">
      <c r="A132" s="15"/>
      <c r="B132" s="16"/>
      <c r="C132" s="17"/>
      <c r="D132" s="16"/>
      <c r="E132" s="18"/>
      <c r="F132" s="18"/>
      <c r="G132" s="17"/>
    </row>
    <row r="133" spans="1:7">
      <c r="A133" s="7"/>
      <c r="B133" s="7"/>
      <c r="C133" s="7"/>
      <c r="D133" s="7"/>
      <c r="E133" s="7"/>
      <c r="F133" s="7"/>
      <c r="G133" s="7"/>
    </row>
  </sheetData>
  <mergeCells count="1">
    <mergeCell ref="A28:H2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101</v>
      </c>
      <c r="D1" s="5" t="s">
        <v>44</v>
      </c>
      <c r="E1" s="19" t="s">
        <v>102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103</v>
      </c>
      <c r="D3" s="2" t="s">
        <v>6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100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108</v>
      </c>
      <c r="N11" t="s">
        <v>66</v>
      </c>
      <c r="O11" t="s">
        <v>71</v>
      </c>
    </row>
    <row r="14" spans="1:15" ht="40.5">
      <c r="C14" s="10" t="s">
        <v>109</v>
      </c>
      <c r="D14" s="5" t="s">
        <v>53</v>
      </c>
      <c r="E14" s="19" t="s">
        <v>102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103</v>
      </c>
      <c r="D16" s="2" t="s">
        <v>6</v>
      </c>
      <c r="E16" s="2" t="s">
        <v>104</v>
      </c>
      <c r="F16" s="2" t="s">
        <v>105</v>
      </c>
      <c r="G16" s="2" t="s">
        <v>106</v>
      </c>
      <c r="H16" s="2" t="s">
        <v>107</v>
      </c>
      <c r="I16" s="2" t="s">
        <v>100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110</v>
      </c>
      <c r="N24" t="s">
        <v>66</v>
      </c>
      <c r="O24" t="s">
        <v>67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46"/>
      <c r="B28" s="47"/>
      <c r="C28" s="47"/>
      <c r="D28" s="47"/>
      <c r="E28" s="47"/>
      <c r="F28" s="47"/>
      <c r="G28" s="47"/>
    </row>
    <row r="29" spans="1:15" ht="194.25" customHeight="1">
      <c r="A29" s="83" t="s">
        <v>111</v>
      </c>
      <c r="B29" s="83"/>
      <c r="C29" s="83"/>
      <c r="D29" s="83"/>
      <c r="E29" s="83"/>
      <c r="F29" s="83"/>
      <c r="G29" s="83"/>
      <c r="H29" s="83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H7" sqref="H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112</v>
      </c>
      <c r="D1" s="5" t="s">
        <v>44</v>
      </c>
      <c r="E1" s="19" t="s">
        <v>113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114</v>
      </c>
      <c r="D3" s="2" t="s">
        <v>6</v>
      </c>
      <c r="E3" s="2" t="s">
        <v>115</v>
      </c>
      <c r="F3" s="2" t="s">
        <v>116</v>
      </c>
      <c r="G3" s="2" t="s">
        <v>117</v>
      </c>
      <c r="H3" s="36" t="s">
        <v>118</v>
      </c>
      <c r="I3" s="36" t="s">
        <v>119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120</v>
      </c>
      <c r="M11" t="s">
        <v>66</v>
      </c>
      <c r="N11" t="s">
        <v>71</v>
      </c>
    </row>
    <row r="15" spans="1:14" ht="40.5">
      <c r="C15" s="10" t="s">
        <v>121</v>
      </c>
      <c r="D15" s="5" t="s">
        <v>53</v>
      </c>
      <c r="E15" s="19" t="s">
        <v>113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114</v>
      </c>
      <c r="D17" s="2" t="s">
        <v>6</v>
      </c>
      <c r="E17" s="2" t="s">
        <v>115</v>
      </c>
      <c r="F17" s="2" t="s">
        <v>116</v>
      </c>
      <c r="G17" s="2" t="s">
        <v>117</v>
      </c>
      <c r="H17" s="36" t="s">
        <v>118</v>
      </c>
      <c r="I17" s="36" t="s">
        <v>119</v>
      </c>
    </row>
    <row r="18" spans="1:14">
      <c r="A18" s="6">
        <v>1</v>
      </c>
      <c r="B18" s="3">
        <v>0.25</v>
      </c>
      <c r="C18" s="39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39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39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39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39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39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39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39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0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122</v>
      </c>
      <c r="M25" t="s">
        <v>66</v>
      </c>
      <c r="N25" t="s">
        <v>67</v>
      </c>
    </row>
    <row r="28" spans="1:14" ht="96.75" customHeight="1">
      <c r="A28" s="80" t="s">
        <v>123</v>
      </c>
      <c r="B28" s="81"/>
      <c r="C28" s="81"/>
      <c r="D28" s="81"/>
      <c r="E28" s="81"/>
      <c r="F28" s="81"/>
      <c r="G28" s="81"/>
      <c r="H28" s="81"/>
    </row>
    <row r="32" spans="1:14" ht="40.5">
      <c r="C32" s="10" t="s">
        <v>124</v>
      </c>
      <c r="D32" s="5" t="s">
        <v>44</v>
      </c>
      <c r="E32" s="19" t="s">
        <v>125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126</v>
      </c>
      <c r="D34" s="2" t="s">
        <v>6</v>
      </c>
      <c r="E34" s="2" t="s">
        <v>127</v>
      </c>
      <c r="F34" s="2" t="s">
        <v>128</v>
      </c>
      <c r="G34" s="2" t="s">
        <v>129</v>
      </c>
      <c r="H34" s="2" t="s">
        <v>116</v>
      </c>
      <c r="I34" s="2" t="s">
        <v>117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130</v>
      </c>
      <c r="M42" t="s">
        <v>66</v>
      </c>
      <c r="N42" t="s">
        <v>71</v>
      </c>
    </row>
    <row r="46" spans="1:14" ht="40.5">
      <c r="C46" s="10" t="s">
        <v>121</v>
      </c>
      <c r="D46" s="5" t="s">
        <v>53</v>
      </c>
      <c r="E46" s="19" t="s">
        <v>125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126</v>
      </c>
      <c r="D48" s="2" t="s">
        <v>6</v>
      </c>
      <c r="E48" s="2" t="s">
        <v>127</v>
      </c>
      <c r="F48" s="2" t="s">
        <v>128</v>
      </c>
      <c r="G48" s="2" t="s">
        <v>129</v>
      </c>
      <c r="H48" s="2" t="s">
        <v>131</v>
      </c>
      <c r="I48" s="2" t="s">
        <v>132</v>
      </c>
    </row>
    <row r="49" spans="1:14">
      <c r="A49" s="6">
        <v>1</v>
      </c>
      <c r="B49" s="3">
        <v>0.25</v>
      </c>
      <c r="C49" s="39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39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39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39">
        <v>0.9</v>
      </c>
    </row>
    <row r="52" spans="1:14">
      <c r="A52" s="6">
        <v>4</v>
      </c>
      <c r="B52" s="3">
        <v>2</v>
      </c>
      <c r="C52" s="39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39">
        <v>1.6</v>
      </c>
    </row>
    <row r="53" spans="1:14">
      <c r="A53" s="6">
        <v>5</v>
      </c>
      <c r="B53" s="3">
        <v>4</v>
      </c>
      <c r="C53" s="39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39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0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133</v>
      </c>
      <c r="M56" t="s">
        <v>66</v>
      </c>
      <c r="N56" t="s">
        <v>67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51"/>
  <sheetViews>
    <sheetView topLeftCell="E38" workbookViewId="0">
      <selection activeCell="G49" sqref="G49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1" width="10.125" customWidth="1"/>
    <col min="12" max="12" width="9.875" customWidth="1"/>
    <col min="13" max="13" width="9" customWidth="1"/>
    <col min="14" max="14" width="11.625" bestFit="1" customWidth="1"/>
    <col min="15" max="15" width="9.5" bestFit="1" customWidth="1"/>
    <col min="17" max="17" width="9.5" bestFit="1" customWidth="1"/>
  </cols>
  <sheetData>
    <row r="1" spans="1:18" ht="27">
      <c r="C1" s="10" t="s">
        <v>112</v>
      </c>
      <c r="D1" s="5" t="s">
        <v>81</v>
      </c>
      <c r="E1" s="5" t="s">
        <v>134</v>
      </c>
      <c r="F1" s="19" t="s">
        <v>135</v>
      </c>
    </row>
    <row r="3" spans="1:18" ht="40.5">
      <c r="A3" s="1" t="s">
        <v>3</v>
      </c>
      <c r="B3" s="2" t="s">
        <v>4</v>
      </c>
      <c r="C3" s="2" t="s">
        <v>6</v>
      </c>
      <c r="D3" s="2" t="s">
        <v>136</v>
      </c>
      <c r="E3" s="2" t="s">
        <v>137</v>
      </c>
      <c r="F3" s="2" t="s">
        <v>138</v>
      </c>
      <c r="G3" s="2" t="s">
        <v>139</v>
      </c>
      <c r="H3" s="36" t="s">
        <v>140</v>
      </c>
      <c r="I3" s="2" t="s">
        <v>141</v>
      </c>
      <c r="J3" s="2"/>
      <c r="K3" s="2" t="s">
        <v>142</v>
      </c>
      <c r="L3" s="36" t="s">
        <v>143</v>
      </c>
      <c r="M3" s="36" t="s">
        <v>144</v>
      </c>
    </row>
    <row r="4" spans="1:18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4"/>
      <c r="K4" s="8">
        <f>B4/I4*50</f>
        <v>3.125</v>
      </c>
      <c r="L4" s="37">
        <f>E4/K4</f>
        <v>12.5</v>
      </c>
      <c r="M4" s="38">
        <v>8</v>
      </c>
    </row>
    <row r="5" spans="1:18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4"/>
      <c r="K5" s="8">
        <f t="shared" ref="K5:K10" si="4">B5/I5*50</f>
        <v>2.7777777777777777</v>
      </c>
      <c r="L5" s="37">
        <f t="shared" ref="L5:L10" si="5">E5/K5</f>
        <v>17.647058823529409</v>
      </c>
      <c r="M5" s="38">
        <v>16</v>
      </c>
    </row>
    <row r="6" spans="1:18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4"/>
      <c r="K6" s="8">
        <f t="shared" si="4"/>
        <v>2.9411764705882351</v>
      </c>
      <c r="L6" s="37">
        <f t="shared" si="5"/>
        <v>19.31818181818182</v>
      </c>
      <c r="M6" s="38">
        <v>32</v>
      </c>
    </row>
    <row r="7" spans="1:18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4"/>
      <c r="K7" s="8">
        <f t="shared" si="4"/>
        <v>2.8571428571428572</v>
      </c>
      <c r="L7" s="37">
        <f t="shared" si="5"/>
        <v>21.875</v>
      </c>
      <c r="M7" s="38">
        <v>64</v>
      </c>
    </row>
    <row r="8" spans="1:18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4"/>
      <c r="K8" s="8">
        <f t="shared" si="4"/>
        <v>2.8985507246376812</v>
      </c>
      <c r="L8" s="37">
        <f t="shared" si="5"/>
        <v>21.5625</v>
      </c>
      <c r="M8" s="38">
        <v>128</v>
      </c>
    </row>
    <row r="9" spans="1:18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4"/>
      <c r="K9" s="8">
        <f t="shared" si="4"/>
        <v>2.9197080291970803</v>
      </c>
      <c r="L9" s="37">
        <f t="shared" si="5"/>
        <v>22.459016393442624</v>
      </c>
      <c r="M9" s="38">
        <v>256</v>
      </c>
    </row>
    <row r="10" spans="1:18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4"/>
      <c r="K10" s="8">
        <f t="shared" si="4"/>
        <v>2.9629629629629632</v>
      </c>
      <c r="L10" s="37">
        <f t="shared" si="5"/>
        <v>22.499999999999996</v>
      </c>
      <c r="M10" s="38">
        <v>512</v>
      </c>
    </row>
    <row r="16" spans="1:18" ht="27">
      <c r="P16" t="s">
        <v>120</v>
      </c>
      <c r="Q16" s="26" t="s">
        <v>145</v>
      </c>
      <c r="R16" s="26" t="s">
        <v>146</v>
      </c>
    </row>
    <row r="18" spans="1:13" ht="27">
      <c r="C18" s="10" t="s">
        <v>121</v>
      </c>
      <c r="D18" s="5" t="s">
        <v>69</v>
      </c>
      <c r="E18" s="5" t="s">
        <v>147</v>
      </c>
      <c r="F18" s="19" t="s">
        <v>135</v>
      </c>
    </row>
    <row r="20" spans="1:13" ht="40.5">
      <c r="A20" s="1" t="s">
        <v>3</v>
      </c>
      <c r="B20" s="2" t="s">
        <v>4</v>
      </c>
      <c r="C20" s="2" t="s">
        <v>6</v>
      </c>
      <c r="D20" s="2" t="s">
        <v>136</v>
      </c>
      <c r="E20" s="2" t="s">
        <v>137</v>
      </c>
      <c r="F20" s="2" t="s">
        <v>138</v>
      </c>
      <c r="G20" s="2" t="s">
        <v>139</v>
      </c>
      <c r="H20" s="36" t="s">
        <v>140</v>
      </c>
      <c r="I20" s="2" t="s">
        <v>141</v>
      </c>
      <c r="J20" s="2"/>
      <c r="K20" s="2" t="s">
        <v>142</v>
      </c>
      <c r="L20" s="36" t="s">
        <v>143</v>
      </c>
      <c r="M20" s="36" t="s">
        <v>144</v>
      </c>
    </row>
    <row r="21" spans="1:13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4"/>
      <c r="K21" s="8">
        <f>B21/I21*50</f>
        <v>3.6764705882352944</v>
      </c>
      <c r="L21" s="37">
        <f>E21/K21</f>
        <v>34</v>
      </c>
      <c r="M21" s="38">
        <v>8</v>
      </c>
    </row>
    <row r="22" spans="1:13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4"/>
      <c r="K22" s="8">
        <f t="shared" ref="K22:K27" si="10">B22/I22*50</f>
        <v>3.6764705882352944</v>
      </c>
      <c r="L22" s="37">
        <f t="shared" ref="L22:L27" si="11">E22/K22</f>
        <v>42.5</v>
      </c>
      <c r="M22" s="38">
        <v>16</v>
      </c>
    </row>
    <row r="23" spans="1:13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4"/>
      <c r="K23" s="8">
        <f t="shared" si="10"/>
        <v>3.6764705882352944</v>
      </c>
      <c r="L23" s="37">
        <f t="shared" si="11"/>
        <v>48.571428571428562</v>
      </c>
      <c r="M23" s="38">
        <v>32</v>
      </c>
    </row>
    <row r="24" spans="1:13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4"/>
      <c r="K24" s="8">
        <f t="shared" si="10"/>
        <v>3.7037037037037033</v>
      </c>
      <c r="L24" s="37">
        <f t="shared" si="11"/>
        <v>51.923076923076927</v>
      </c>
      <c r="M24" s="38">
        <v>64</v>
      </c>
    </row>
    <row r="25" spans="1:13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4"/>
      <c r="K25" s="8">
        <f t="shared" si="10"/>
        <v>3.7037037037037033</v>
      </c>
      <c r="L25" s="37">
        <f t="shared" si="11"/>
        <v>54.000000000000007</v>
      </c>
      <c r="M25" s="38">
        <v>128</v>
      </c>
    </row>
    <row r="26" spans="1:13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4"/>
      <c r="K26" s="8">
        <f t="shared" si="10"/>
        <v>3.7037037037037033</v>
      </c>
      <c r="L26" s="37">
        <f t="shared" si="11"/>
        <v>55.102040816326543</v>
      </c>
      <c r="M26" s="38">
        <v>256</v>
      </c>
    </row>
    <row r="27" spans="1:13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4"/>
      <c r="K27" s="8">
        <f t="shared" si="10"/>
        <v>3.755868544600939</v>
      </c>
      <c r="L27" s="37">
        <f t="shared" si="11"/>
        <v>55.181347150259072</v>
      </c>
      <c r="M27" s="38">
        <v>512</v>
      </c>
    </row>
    <row r="33" spans="1:22" ht="27">
      <c r="P33" t="s">
        <v>122</v>
      </c>
      <c r="Q33" s="26" t="s">
        <v>145</v>
      </c>
      <c r="R33" s="26" t="s">
        <v>148</v>
      </c>
    </row>
    <row r="36" spans="1:22">
      <c r="C36" t="s">
        <v>149</v>
      </c>
      <c r="F36" t="s">
        <v>150</v>
      </c>
    </row>
    <row r="38" spans="1:22" ht="40.5">
      <c r="A38" s="1" t="s">
        <v>3</v>
      </c>
      <c r="B38" s="2" t="s">
        <v>151</v>
      </c>
      <c r="C38" s="2" t="s">
        <v>152</v>
      </c>
      <c r="D38" s="2" t="s">
        <v>153</v>
      </c>
      <c r="E38" s="2" t="s">
        <v>154</v>
      </c>
      <c r="F38" s="2" t="s">
        <v>155</v>
      </c>
      <c r="G38" s="2" t="s">
        <v>156</v>
      </c>
      <c r="H38" s="2" t="s">
        <v>275</v>
      </c>
      <c r="I38" s="2" t="s">
        <v>274</v>
      </c>
      <c r="J38" s="2" t="s">
        <v>270</v>
      </c>
      <c r="K38" s="2" t="s">
        <v>269</v>
      </c>
      <c r="L38" s="2" t="s">
        <v>271</v>
      </c>
      <c r="M38" s="2" t="s">
        <v>276</v>
      </c>
      <c r="N38" s="2" t="s">
        <v>272</v>
      </c>
      <c r="O38" s="2" t="s">
        <v>273</v>
      </c>
      <c r="P38" s="36" t="s">
        <v>280</v>
      </c>
      <c r="Q38" s="36" t="s">
        <v>277</v>
      </c>
      <c r="R38" s="36" t="s">
        <v>278</v>
      </c>
      <c r="S38" s="36" t="s">
        <v>281</v>
      </c>
      <c r="T38" s="36" t="s">
        <v>282</v>
      </c>
    </row>
    <row r="39" spans="1:22">
      <c r="A39" s="10">
        <v>1</v>
      </c>
      <c r="B39" s="10">
        <v>256</v>
      </c>
      <c r="C39" s="10">
        <v>10</v>
      </c>
      <c r="D39" s="10">
        <v>4840</v>
      </c>
      <c r="E39" s="10">
        <v>0.9</v>
      </c>
      <c r="F39" s="10">
        <v>3</v>
      </c>
      <c r="G39" s="73">
        <v>1</v>
      </c>
      <c r="H39" s="10">
        <v>16</v>
      </c>
      <c r="I39" s="10">
        <f>H39*2</f>
        <v>32</v>
      </c>
      <c r="J39" s="10">
        <v>141</v>
      </c>
      <c r="K39" s="10">
        <v>414</v>
      </c>
      <c r="L39" s="74">
        <f>K39/J39</f>
        <v>2.9361702127659575</v>
      </c>
      <c r="M39" s="10"/>
      <c r="N39" s="10"/>
      <c r="O39" s="10"/>
      <c r="P39" s="10"/>
      <c r="Q39" s="10"/>
      <c r="R39" s="10"/>
    </row>
    <row r="40" spans="1:22">
      <c r="A40" s="10">
        <v>2</v>
      </c>
      <c r="B40" s="10">
        <v>256</v>
      </c>
      <c r="C40" s="10">
        <v>26</v>
      </c>
      <c r="D40" s="10">
        <v>4840</v>
      </c>
      <c r="E40" s="10">
        <v>1</v>
      </c>
      <c r="F40" s="10">
        <v>4</v>
      </c>
      <c r="G40" s="73">
        <v>0.33</v>
      </c>
      <c r="H40" s="10">
        <v>16</v>
      </c>
      <c r="I40" s="10">
        <f>H40*2</f>
        <v>32</v>
      </c>
      <c r="J40" s="10">
        <v>141</v>
      </c>
      <c r="K40" s="10">
        <v>414</v>
      </c>
      <c r="L40" s="76">
        <v>3</v>
      </c>
      <c r="M40" s="75">
        <f>Q40/R40</f>
        <v>45.714285714285715</v>
      </c>
      <c r="N40" s="75">
        <f>H40*P40/R40</f>
        <v>2.0685714285714285</v>
      </c>
      <c r="O40" s="77">
        <f>N40/M40</f>
        <v>4.5249999999999999E-2</v>
      </c>
      <c r="P40" s="10">
        <v>0.18099999999999999</v>
      </c>
      <c r="Q40" s="10">
        <v>64</v>
      </c>
      <c r="R40" s="10">
        <v>1.4</v>
      </c>
      <c r="S40" s="78">
        <f>M40/J40</f>
        <v>0.32421479229989869</v>
      </c>
      <c r="T40" s="79">
        <f>N40/K40</f>
        <v>4.9965493443754313E-3</v>
      </c>
    </row>
    <row r="43" spans="1:22">
      <c r="C43" t="s">
        <v>149</v>
      </c>
      <c r="F43" t="s">
        <v>158</v>
      </c>
    </row>
    <row r="45" spans="1:22" ht="40.5">
      <c r="A45" s="1" t="s">
        <v>3</v>
      </c>
      <c r="B45" s="2" t="s">
        <v>151</v>
      </c>
      <c r="C45" s="2" t="s">
        <v>152</v>
      </c>
      <c r="D45" s="2" t="s">
        <v>153</v>
      </c>
      <c r="E45" s="2" t="s">
        <v>154</v>
      </c>
      <c r="F45" s="2" t="s">
        <v>155</v>
      </c>
      <c r="G45" s="2" t="s">
        <v>156</v>
      </c>
      <c r="H45" s="2" t="s">
        <v>275</v>
      </c>
      <c r="I45" s="2" t="s">
        <v>157</v>
      </c>
      <c r="J45" s="2" t="s">
        <v>270</v>
      </c>
      <c r="K45" s="2" t="s">
        <v>269</v>
      </c>
      <c r="L45" s="2" t="s">
        <v>271</v>
      </c>
      <c r="M45" s="2" t="s">
        <v>279</v>
      </c>
      <c r="N45" s="2" t="s">
        <v>272</v>
      </c>
      <c r="O45" s="2" t="s">
        <v>273</v>
      </c>
      <c r="P45" s="36" t="s">
        <v>280</v>
      </c>
      <c r="Q45" s="36" t="s">
        <v>277</v>
      </c>
      <c r="R45" s="36" t="s">
        <v>278</v>
      </c>
      <c r="S45" s="36" t="s">
        <v>281</v>
      </c>
      <c r="T45" s="36" t="s">
        <v>282</v>
      </c>
    </row>
    <row r="46" spans="1:22">
      <c r="A46" s="10">
        <v>1</v>
      </c>
      <c r="B46" s="10">
        <v>256</v>
      </c>
      <c r="C46" s="10">
        <v>10</v>
      </c>
      <c r="D46" s="10">
        <v>4840</v>
      </c>
      <c r="E46" s="10">
        <v>0.9</v>
      </c>
      <c r="F46" s="10">
        <v>3</v>
      </c>
      <c r="G46" s="73">
        <v>1</v>
      </c>
      <c r="H46" s="10">
        <v>7</v>
      </c>
      <c r="I46" s="10">
        <f>H46*2</f>
        <v>14</v>
      </c>
      <c r="J46" s="10">
        <v>189.5</v>
      </c>
      <c r="K46" s="10">
        <v>1852</v>
      </c>
      <c r="L46" s="74">
        <f>K46/J46</f>
        <v>9.7730870712401057</v>
      </c>
      <c r="M46" s="10"/>
      <c r="N46" s="10"/>
      <c r="O46" s="10"/>
      <c r="P46" s="10"/>
      <c r="Q46" s="10"/>
      <c r="R46" s="10"/>
    </row>
    <row r="47" spans="1:22">
      <c r="A47" s="10">
        <v>2</v>
      </c>
      <c r="B47" s="10">
        <v>256</v>
      </c>
      <c r="C47" s="10">
        <v>26</v>
      </c>
      <c r="D47" s="10">
        <v>4800</v>
      </c>
      <c r="E47" s="10">
        <v>3.88</v>
      </c>
      <c r="F47" s="10"/>
      <c r="G47" s="73">
        <v>0.25</v>
      </c>
      <c r="H47" s="10">
        <v>7</v>
      </c>
      <c r="I47" s="10">
        <v>14</v>
      </c>
      <c r="J47" s="10">
        <v>189.5</v>
      </c>
      <c r="K47" s="10">
        <v>1852</v>
      </c>
      <c r="L47" s="74">
        <f>K47/J47</f>
        <v>9.7730870712401057</v>
      </c>
      <c r="M47" s="75">
        <f>Q47/R47</f>
        <v>125.49019607843137</v>
      </c>
      <c r="N47" s="75">
        <f>H47*P47/R47</f>
        <v>37.333333333333336</v>
      </c>
      <c r="O47" s="77">
        <f>N47/M47</f>
        <v>0.29750000000000004</v>
      </c>
      <c r="P47" s="10">
        <v>2.72</v>
      </c>
      <c r="Q47" s="10">
        <v>64</v>
      </c>
      <c r="R47" s="10">
        <v>0.51</v>
      </c>
      <c r="S47" s="78">
        <f>M47/J47</f>
        <v>0.66221739355372755</v>
      </c>
      <c r="T47" s="79">
        <f>N47/K47</f>
        <v>2.0158387329013681E-2</v>
      </c>
      <c r="U47" s="78"/>
      <c r="V47" s="79"/>
    </row>
    <row r="48" spans="1:2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3" workbookViewId="0">
      <selection activeCell="H34" sqref="A1:XFD1048576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4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4">
        <f t="shared" si="1"/>
        <v>10.405827263267431</v>
      </c>
      <c r="F7" s="54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4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5" t="s">
        <v>135</v>
      </c>
      <c r="F11" s="55" t="s">
        <v>185</v>
      </c>
      <c r="G11" s="17"/>
    </row>
    <row r="12" spans="1:14">
      <c r="E12" s="59">
        <f>E7/F7</f>
        <v>2.8720083246618109</v>
      </c>
      <c r="F12" t="s">
        <v>283</v>
      </c>
      <c r="L12" s="10" t="s">
        <v>25</v>
      </c>
      <c r="M12" t="s">
        <v>11</v>
      </c>
      <c r="N12" t="s">
        <v>16</v>
      </c>
    </row>
    <row r="13" spans="1:14">
      <c r="E13" s="55" t="s">
        <v>202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0.72</v>
      </c>
      <c r="D18" s="3">
        <f>LOG(B18)/LOG(2)+3</f>
        <v>1</v>
      </c>
      <c r="E18" s="8">
        <f t="shared" ref="E18:E24" si="3">B18/C18*50</f>
        <v>17.361111111111111</v>
      </c>
      <c r="F18" s="8">
        <f>B18/G18*50</f>
        <v>4.9019607843137258</v>
      </c>
      <c r="G18" s="4">
        <v>2.5499999999999998</v>
      </c>
    </row>
    <row r="19" spans="1:14">
      <c r="A19" s="6">
        <v>2</v>
      </c>
      <c r="B19" s="3">
        <v>0.5</v>
      </c>
      <c r="C19" s="4">
        <v>2.0699999999999998</v>
      </c>
      <c r="D19" s="3">
        <f t="shared" ref="D19:D24" si="4">LOG(B19)/LOG(2)+3</f>
        <v>2</v>
      </c>
      <c r="E19" s="8">
        <f t="shared" si="3"/>
        <v>12.077294685990339</v>
      </c>
      <c r="F19" s="8">
        <f t="shared" ref="F19:F24" si="5">B19/G19*50</f>
        <v>4.4483985765124556</v>
      </c>
      <c r="G19" s="4">
        <v>5.62</v>
      </c>
    </row>
    <row r="20" spans="1:14">
      <c r="A20" s="6">
        <v>3</v>
      </c>
      <c r="B20" s="3">
        <v>1</v>
      </c>
      <c r="C20" s="4">
        <v>4.17</v>
      </c>
      <c r="D20" s="3">
        <f t="shared" si="4"/>
        <v>3</v>
      </c>
      <c r="E20" s="8">
        <f t="shared" si="3"/>
        <v>11.990407673860911</v>
      </c>
      <c r="F20" s="8">
        <f t="shared" si="5"/>
        <v>4.3591979075850045</v>
      </c>
      <c r="G20" s="4">
        <v>11.47</v>
      </c>
    </row>
    <row r="21" spans="1:14">
      <c r="A21" s="6">
        <v>4</v>
      </c>
      <c r="B21" s="3">
        <v>2</v>
      </c>
      <c r="C21" s="4">
        <v>8.0299999999999994</v>
      </c>
      <c r="D21" s="3">
        <f t="shared" si="4"/>
        <v>4</v>
      </c>
      <c r="E21" s="54">
        <f t="shared" si="3"/>
        <v>12.453300124533003</v>
      </c>
      <c r="F21" s="54">
        <f t="shared" si="5"/>
        <v>4.3478260869565215</v>
      </c>
      <c r="G21" s="4">
        <v>23</v>
      </c>
    </row>
    <row r="22" spans="1:14">
      <c r="A22" s="6">
        <v>5</v>
      </c>
      <c r="B22" s="3">
        <v>4</v>
      </c>
      <c r="C22" s="4">
        <v>15.43</v>
      </c>
      <c r="D22" s="3">
        <f t="shared" si="4"/>
        <v>5</v>
      </c>
      <c r="E22" s="8">
        <f t="shared" si="3"/>
        <v>12.961762799740765</v>
      </c>
      <c r="F22" s="8">
        <f t="shared" si="5"/>
        <v>4.4444444444444446</v>
      </c>
      <c r="G22" s="4">
        <v>45</v>
      </c>
    </row>
    <row r="23" spans="1:14">
      <c r="A23" s="6">
        <v>6</v>
      </c>
      <c r="B23" s="3">
        <v>8</v>
      </c>
      <c r="C23" s="44">
        <v>29.67</v>
      </c>
      <c r="D23" s="3">
        <f t="shared" si="4"/>
        <v>6</v>
      </c>
      <c r="E23" s="8">
        <f t="shared" si="3"/>
        <v>13.481631277384562</v>
      </c>
      <c r="F23" s="8">
        <f t="shared" si="5"/>
        <v>4.4444444444444446</v>
      </c>
      <c r="G23" s="4">
        <v>90</v>
      </c>
    </row>
    <row r="24" spans="1:14">
      <c r="A24" s="6">
        <v>7</v>
      </c>
      <c r="B24" s="3">
        <v>16</v>
      </c>
      <c r="C24" s="44">
        <v>58.14</v>
      </c>
      <c r="D24" s="3">
        <f t="shared" si="4"/>
        <v>7</v>
      </c>
      <c r="E24" s="8">
        <f t="shared" si="3"/>
        <v>13.759889920880633</v>
      </c>
      <c r="F24" s="8">
        <f t="shared" si="5"/>
        <v>4.4943820224719104</v>
      </c>
      <c r="G24" s="4">
        <v>178</v>
      </c>
    </row>
    <row r="25" spans="1:14">
      <c r="A25" s="15"/>
      <c r="B25" s="16"/>
      <c r="C25" s="17"/>
      <c r="D25" s="16"/>
      <c r="E25" s="55" t="s">
        <v>135</v>
      </c>
      <c r="F25" s="55" t="s">
        <v>185</v>
      </c>
      <c r="G25" s="17"/>
    </row>
    <row r="26" spans="1:14">
      <c r="E26" s="59">
        <f>E21/F21</f>
        <v>2.8642590286425911</v>
      </c>
      <c r="F26" t="s">
        <v>283</v>
      </c>
      <c r="L26" s="20" t="s">
        <v>28</v>
      </c>
      <c r="M26" t="s">
        <v>11</v>
      </c>
      <c r="N26" t="s">
        <v>12</v>
      </c>
    </row>
    <row r="27" spans="1:14">
      <c r="E27" s="55" t="s">
        <v>202</v>
      </c>
    </row>
    <row r="29" spans="1:14" ht="116.25" customHeight="1">
      <c r="A29" s="80" t="s">
        <v>284</v>
      </c>
      <c r="B29" s="81"/>
      <c r="C29" s="81"/>
      <c r="D29" s="81"/>
      <c r="E29" s="81"/>
      <c r="F29" s="81"/>
      <c r="G29" s="81"/>
      <c r="H29" s="81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2"/>
  <sheetViews>
    <sheetView tabSelected="1" workbookViewId="0">
      <selection activeCell="H21" sqref="H21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  <col min="8" max="8" width="14.625" customWidth="1"/>
    <col min="9" max="9" width="14.25" customWidth="1"/>
  </cols>
  <sheetData>
    <row r="1" spans="1:14" ht="40.5">
      <c r="C1" s="10" t="s">
        <v>19</v>
      </c>
      <c r="D1" s="5" t="s">
        <v>14</v>
      </c>
      <c r="E1" s="19" t="s">
        <v>285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  <c r="H3" s="2" t="s">
        <v>286</v>
      </c>
      <c r="I3" s="2" t="s">
        <v>287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  <c r="H4" s="4"/>
      <c r="I4" s="4"/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4">
        <v>7</v>
      </c>
      <c r="H5" s="4"/>
      <c r="I5" s="4"/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  <c r="H6" s="4"/>
      <c r="I6" s="4"/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4">
        <f t="shared" si="1"/>
        <v>10.405827263267431</v>
      </c>
      <c r="F7" s="54">
        <f t="shared" si="2"/>
        <v>3.6231884057971016</v>
      </c>
      <c r="G7" s="4">
        <v>27.6</v>
      </c>
      <c r="H7" s="4"/>
      <c r="I7" s="4"/>
    </row>
    <row r="8" spans="1:14">
      <c r="A8" s="6">
        <v>5</v>
      </c>
      <c r="B8" s="3">
        <v>4</v>
      </c>
      <c r="C8" s="44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  <c r="H8" s="4"/>
      <c r="I8" s="4"/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  <c r="H9" s="4"/>
      <c r="I9" s="4"/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  <c r="H10" s="4"/>
      <c r="I10" s="4"/>
    </row>
    <row r="11" spans="1:14">
      <c r="A11" s="15"/>
      <c r="B11" s="16"/>
      <c r="C11" s="17"/>
      <c r="D11" s="16"/>
      <c r="E11" s="55" t="s">
        <v>135</v>
      </c>
      <c r="F11" s="55" t="s">
        <v>185</v>
      </c>
      <c r="G11" s="17"/>
    </row>
    <row r="12" spans="1:14">
      <c r="E12" s="59">
        <f>E7/F7</f>
        <v>2.8720083246618109</v>
      </c>
      <c r="F12" t="s">
        <v>283</v>
      </c>
      <c r="L12" s="10" t="s">
        <v>25</v>
      </c>
      <c r="M12" t="s">
        <v>11</v>
      </c>
      <c r="N12" t="s">
        <v>16</v>
      </c>
    </row>
    <row r="13" spans="1:14">
      <c r="E13" s="55" t="s">
        <v>202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285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  <c r="H17" s="2" t="s">
        <v>286</v>
      </c>
      <c r="I17" s="2" t="s">
        <v>287</v>
      </c>
      <c r="J17" s="2" t="s">
        <v>288</v>
      </c>
      <c r="K17" s="2" t="s">
        <v>289</v>
      </c>
    </row>
    <row r="18" spans="1:14">
      <c r="A18" s="6">
        <v>1</v>
      </c>
      <c r="B18" s="3">
        <v>0.25</v>
      </c>
      <c r="C18" s="4">
        <v>0.66</v>
      </c>
      <c r="D18" s="3">
        <f>LOG(B18)/LOG(2)+3</f>
        <v>1</v>
      </c>
      <c r="E18" s="8">
        <f t="shared" ref="E18:E24" si="3">B18/C18*50</f>
        <v>18.939393939393938</v>
      </c>
      <c r="F18" s="8">
        <f>B18/G18*50</f>
        <v>5.3418803418803424</v>
      </c>
      <c r="G18" s="4">
        <v>2.34</v>
      </c>
      <c r="H18" s="4">
        <v>1.56</v>
      </c>
      <c r="I18" s="4">
        <v>0.61</v>
      </c>
      <c r="J18" s="8">
        <f>B18/H18*50</f>
        <v>8.0128205128205128</v>
      </c>
      <c r="K18" s="8">
        <f>B18/I18*50</f>
        <v>20.491803278688526</v>
      </c>
    </row>
    <row r="19" spans="1:14">
      <c r="A19" s="6">
        <v>2</v>
      </c>
      <c r="B19" s="3">
        <v>0.5</v>
      </c>
      <c r="C19" s="4">
        <v>1.82</v>
      </c>
      <c r="D19" s="3">
        <f t="shared" ref="D19:D24" si="4">LOG(B19)/LOG(2)+3</f>
        <v>2</v>
      </c>
      <c r="E19" s="8">
        <f t="shared" si="3"/>
        <v>13.736263736263735</v>
      </c>
      <c r="F19" s="8">
        <f t="shared" ref="F19:F24" si="5">B19/G19*50</f>
        <v>5.2854122621564477</v>
      </c>
      <c r="G19" s="4">
        <v>4.7300000000000004</v>
      </c>
      <c r="H19" s="4">
        <v>3.29</v>
      </c>
      <c r="I19" s="4">
        <v>1.96</v>
      </c>
      <c r="J19" s="8">
        <f t="shared" ref="J19:J24" si="6">B19/H19*50</f>
        <v>7.598784194528875</v>
      </c>
      <c r="K19" s="8">
        <f t="shared" ref="K19:K24" si="7">B19/I19*50</f>
        <v>12.755102040816327</v>
      </c>
    </row>
    <row r="20" spans="1:14">
      <c r="A20" s="6">
        <v>3</v>
      </c>
      <c r="B20" s="3">
        <v>1</v>
      </c>
      <c r="C20" s="4">
        <v>3.69</v>
      </c>
      <c r="D20" s="3">
        <f t="shared" si="4"/>
        <v>3</v>
      </c>
      <c r="E20" s="8">
        <f t="shared" si="3"/>
        <v>13.550135501355015</v>
      </c>
      <c r="F20" s="8">
        <f t="shared" si="5"/>
        <v>5.296610169491526</v>
      </c>
      <c r="G20" s="4">
        <v>9.44</v>
      </c>
      <c r="H20" s="4">
        <v>6.54</v>
      </c>
      <c r="I20" s="4">
        <v>3.66</v>
      </c>
      <c r="J20" s="8">
        <f t="shared" si="6"/>
        <v>7.6452599388379197</v>
      </c>
      <c r="K20" s="8">
        <f t="shared" si="7"/>
        <v>13.661202185792348</v>
      </c>
    </row>
    <row r="21" spans="1:14">
      <c r="A21" s="6">
        <v>4</v>
      </c>
      <c r="B21" s="3">
        <v>2</v>
      </c>
      <c r="C21" s="4">
        <v>7.79</v>
      </c>
      <c r="D21" s="3">
        <f t="shared" si="4"/>
        <v>4</v>
      </c>
      <c r="E21" s="54">
        <f t="shared" si="3"/>
        <v>12.836970474967908</v>
      </c>
      <c r="F21" s="54">
        <f t="shared" si="5"/>
        <v>5.2994170641229461</v>
      </c>
      <c r="G21" s="4">
        <v>18.87</v>
      </c>
      <c r="H21" s="4">
        <v>12.9</v>
      </c>
      <c r="I21" s="4">
        <v>7.47</v>
      </c>
      <c r="J21" s="8">
        <f t="shared" si="6"/>
        <v>7.7519379844961236</v>
      </c>
      <c r="K21" s="8">
        <f t="shared" si="7"/>
        <v>13.386880856760374</v>
      </c>
    </row>
    <row r="22" spans="1:14">
      <c r="A22" s="6">
        <v>5</v>
      </c>
      <c r="B22" s="3">
        <v>4</v>
      </c>
      <c r="C22" s="4">
        <v>15.11</v>
      </c>
      <c r="D22" s="3">
        <f t="shared" si="4"/>
        <v>5</v>
      </c>
      <c r="E22" s="8">
        <f t="shared" si="3"/>
        <v>13.236267372600926</v>
      </c>
      <c r="F22" s="8">
        <f t="shared" si="5"/>
        <v>5.2994170641229461</v>
      </c>
      <c r="G22" s="4">
        <v>37.74</v>
      </c>
      <c r="H22" s="4">
        <v>25.91</v>
      </c>
      <c r="I22" s="4">
        <v>15.08</v>
      </c>
      <c r="J22" s="8">
        <f t="shared" si="6"/>
        <v>7.7190274025472796</v>
      </c>
      <c r="K22" s="8">
        <f t="shared" si="7"/>
        <v>13.262599469496022</v>
      </c>
    </row>
    <row r="23" spans="1:14">
      <c r="A23" s="6">
        <v>6</v>
      </c>
      <c r="B23" s="3">
        <v>8</v>
      </c>
      <c r="C23" s="44">
        <v>29.24</v>
      </c>
      <c r="D23" s="3">
        <f t="shared" si="4"/>
        <v>6</v>
      </c>
      <c r="E23" s="8">
        <f t="shared" si="3"/>
        <v>13.679890560875513</v>
      </c>
      <c r="F23" s="8">
        <f t="shared" si="5"/>
        <v>5.3198563638781753</v>
      </c>
      <c r="G23" s="4">
        <v>75.19</v>
      </c>
      <c r="H23" s="4">
        <v>51.55</v>
      </c>
      <c r="I23" s="4">
        <v>29.59</v>
      </c>
      <c r="J23" s="8">
        <f t="shared" si="6"/>
        <v>7.7594568380213396</v>
      </c>
      <c r="K23" s="8">
        <f t="shared" si="7"/>
        <v>13.518080432578575</v>
      </c>
    </row>
    <row r="24" spans="1:14">
      <c r="A24" s="6">
        <v>7</v>
      </c>
      <c r="B24" s="3">
        <v>16</v>
      </c>
      <c r="C24" s="44">
        <v>58.82</v>
      </c>
      <c r="D24" s="3">
        <f t="shared" si="4"/>
        <v>7</v>
      </c>
      <c r="E24" s="8">
        <f t="shared" si="3"/>
        <v>13.600816048962939</v>
      </c>
      <c r="F24" s="8">
        <f t="shared" si="5"/>
        <v>5.3601340033500842</v>
      </c>
      <c r="G24" s="4">
        <v>149.25</v>
      </c>
      <c r="H24" s="4">
        <v>102.04</v>
      </c>
      <c r="I24" s="4">
        <v>59.17</v>
      </c>
      <c r="J24" s="8">
        <f t="shared" si="6"/>
        <v>7.8400627205017646</v>
      </c>
      <c r="K24" s="8">
        <f t="shared" si="7"/>
        <v>13.520365049856345</v>
      </c>
    </row>
    <row r="25" spans="1:14">
      <c r="A25" s="15"/>
      <c r="B25" s="16"/>
      <c r="C25" s="17"/>
      <c r="D25" s="16"/>
      <c r="E25" s="55" t="s">
        <v>135</v>
      </c>
      <c r="F25" s="55" t="s">
        <v>185</v>
      </c>
      <c r="G25" s="17"/>
    </row>
    <row r="26" spans="1:14">
      <c r="E26" s="59">
        <f>E21/F21</f>
        <v>2.4223363286264443</v>
      </c>
      <c r="F26" t="s">
        <v>283</v>
      </c>
      <c r="L26" s="20" t="s">
        <v>28</v>
      </c>
      <c r="M26" t="s">
        <v>11</v>
      </c>
      <c r="N26" t="s">
        <v>12</v>
      </c>
    </row>
    <row r="27" spans="1:14">
      <c r="E27" s="55" t="s">
        <v>202</v>
      </c>
    </row>
    <row r="29" spans="1:14" ht="116.25" customHeight="1">
      <c r="A29" s="80" t="s">
        <v>284</v>
      </c>
      <c r="B29" s="81"/>
      <c r="C29" s="81"/>
      <c r="D29" s="81"/>
      <c r="E29" s="81"/>
      <c r="F29" s="81"/>
      <c r="G29" s="81"/>
      <c r="H29" s="81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3.5"/>
  <sheetData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6" sqref="E26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29</v>
      </c>
      <c r="D1" s="5" t="s">
        <v>30</v>
      </c>
      <c r="E1" s="19" t="s">
        <v>31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32</v>
      </c>
      <c r="D3" s="2" t="s">
        <v>6</v>
      </c>
      <c r="E3" s="2" t="s">
        <v>33</v>
      </c>
      <c r="F3" s="2" t="s">
        <v>11</v>
      </c>
      <c r="G3" s="2" t="s">
        <v>34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5">
        <v>2.9</v>
      </c>
      <c r="D7" s="3">
        <f t="shared" si="1"/>
        <v>4</v>
      </c>
      <c r="E7" s="54">
        <f>B7/C7*50</f>
        <v>34.482758620689658</v>
      </c>
      <c r="F7" s="54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4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5" t="s">
        <v>135</v>
      </c>
      <c r="F11" s="55" t="s">
        <v>185</v>
      </c>
      <c r="G11" s="17"/>
    </row>
    <row r="12" spans="1:14">
      <c r="E12" s="59" t="s">
        <v>198</v>
      </c>
      <c r="L12" s="10" t="s">
        <v>35</v>
      </c>
      <c r="M12" t="s">
        <v>33</v>
      </c>
      <c r="N12" t="s">
        <v>36</v>
      </c>
    </row>
    <row r="13" spans="1:14">
      <c r="E13" s="59" t="s">
        <v>203</v>
      </c>
    </row>
    <row r="15" spans="1:14" ht="54">
      <c r="C15" s="10" t="s">
        <v>37</v>
      </c>
      <c r="D15" s="5" t="s">
        <v>38</v>
      </c>
      <c r="E15" s="19" t="s">
        <v>31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32</v>
      </c>
      <c r="D17" s="2" t="s">
        <v>6</v>
      </c>
      <c r="E17" s="2" t="s">
        <v>33</v>
      </c>
      <c r="F17" s="2" t="s">
        <v>11</v>
      </c>
      <c r="G17" s="2" t="s">
        <v>34</v>
      </c>
    </row>
    <row r="18" spans="1:14">
      <c r="A18" s="6">
        <v>1</v>
      </c>
      <c r="B18" s="3">
        <v>0.25</v>
      </c>
      <c r="C18" s="45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4">
        <v>30</v>
      </c>
      <c r="D21" s="3">
        <f t="shared" si="4"/>
        <v>4</v>
      </c>
      <c r="E21" s="54">
        <f t="shared" si="3"/>
        <v>3.3333333333333335</v>
      </c>
      <c r="F21" s="54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4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4">
        <v>84</v>
      </c>
    </row>
    <row r="25" spans="1:14">
      <c r="A25" s="21"/>
      <c r="B25" s="22"/>
      <c r="C25" s="23"/>
      <c r="D25" s="22"/>
      <c r="E25" s="24"/>
      <c r="F25" s="55" t="s">
        <v>197</v>
      </c>
      <c r="G25" s="23"/>
      <c r="L25" s="10" t="s">
        <v>39</v>
      </c>
      <c r="M25" t="s">
        <v>33</v>
      </c>
      <c r="N25" t="s">
        <v>40</v>
      </c>
    </row>
    <row r="26" spans="1:14">
      <c r="E26" s="59" t="s">
        <v>210</v>
      </c>
    </row>
    <row r="27" spans="1:14">
      <c r="E27" s="59" t="s">
        <v>204</v>
      </c>
    </row>
    <row r="29" spans="1:14" ht="136.5" customHeight="1">
      <c r="A29" s="80" t="s">
        <v>41</v>
      </c>
      <c r="B29" s="81"/>
      <c r="C29" s="81"/>
      <c r="D29" s="81"/>
      <c r="E29" s="81"/>
      <c r="F29" s="81"/>
      <c r="G29" s="81"/>
      <c r="H29" s="81"/>
    </row>
    <row r="31" spans="1:14" ht="39" customHeight="1">
      <c r="A31" s="82" t="s">
        <v>42</v>
      </c>
      <c r="B31" s="82"/>
      <c r="C31" s="82"/>
      <c r="D31" s="82"/>
      <c r="E31" s="82"/>
      <c r="F31" s="82"/>
      <c r="G31" s="82"/>
      <c r="H31" s="82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topLeftCell="A4" workbookViewId="0">
      <selection activeCell="C21" sqref="C21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5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4">
        <f t="shared" si="1"/>
        <v>76.33587786259541</v>
      </c>
      <c r="F7" s="54">
        <f t="shared" si="2"/>
        <v>34.482758620689658</v>
      </c>
      <c r="G7" s="45">
        <v>2.9</v>
      </c>
    </row>
    <row r="8" spans="1:14">
      <c r="A8" s="6">
        <v>5</v>
      </c>
      <c r="B8" s="3">
        <v>4</v>
      </c>
      <c r="C8" s="45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5" t="s">
        <v>187</v>
      </c>
      <c r="F11" s="55" t="s">
        <v>188</v>
      </c>
      <c r="G11" s="17"/>
    </row>
    <row r="12" spans="1:14">
      <c r="E12" s="59" t="s">
        <v>199</v>
      </c>
      <c r="L12" t="s">
        <v>50</v>
      </c>
      <c r="M12" t="s">
        <v>33</v>
      </c>
      <c r="N12" t="s">
        <v>51</v>
      </c>
    </row>
    <row r="13" spans="1:14">
      <c r="E13" s="59" t="s">
        <v>205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5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62">
        <v>6.09</v>
      </c>
      <c r="D21" s="3">
        <f t="shared" si="3"/>
        <v>4</v>
      </c>
      <c r="E21" s="54">
        <f t="shared" si="4"/>
        <v>16.420361247947454</v>
      </c>
      <c r="F21" s="54">
        <f t="shared" si="5"/>
        <v>3.3333333333333335</v>
      </c>
      <c r="G21" s="54">
        <v>30</v>
      </c>
    </row>
    <row r="22" spans="1:14">
      <c r="A22" s="6">
        <v>5</v>
      </c>
      <c r="B22" s="3">
        <v>4</v>
      </c>
      <c r="C22" s="4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5" t="s">
        <v>187</v>
      </c>
      <c r="F25" s="55" t="s">
        <v>188</v>
      </c>
      <c r="L25" t="s">
        <v>55</v>
      </c>
      <c r="M25" t="s">
        <v>33</v>
      </c>
      <c r="N25" t="s">
        <v>40</v>
      </c>
    </row>
    <row r="26" spans="1:14">
      <c r="E26" s="59" t="s">
        <v>208</v>
      </c>
    </row>
    <row r="27" spans="1:14">
      <c r="E27" s="59" t="s">
        <v>209</v>
      </c>
    </row>
    <row r="28" spans="1:14" ht="148.5" customHeight="1">
      <c r="A28" s="83" t="s">
        <v>56</v>
      </c>
      <c r="B28" s="84"/>
      <c r="C28" s="84"/>
      <c r="D28" s="84"/>
      <c r="E28" s="84"/>
      <c r="F28" s="84"/>
      <c r="G28" s="84"/>
      <c r="H28" s="8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9"/>
  <sheetViews>
    <sheetView topLeftCell="A58" workbookViewId="0">
      <selection activeCell="H72" sqref="H72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52" t="s">
        <v>159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59</v>
      </c>
      <c r="D3" s="2" t="s">
        <v>6</v>
      </c>
      <c r="E3" s="2" t="s">
        <v>60</v>
      </c>
      <c r="F3" s="49" t="s">
        <v>61</v>
      </c>
      <c r="G3" s="2" t="s">
        <v>62</v>
      </c>
      <c r="H3" s="2" t="s">
        <v>63</v>
      </c>
      <c r="I3" s="2" t="s">
        <v>64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4">
        <f t="shared" si="2"/>
        <v>16.233766233766232</v>
      </c>
      <c r="G7" s="62">
        <v>6.16</v>
      </c>
      <c r="H7" s="54">
        <f>B7/I7*50</f>
        <v>16.694490818030051</v>
      </c>
      <c r="I7" s="60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4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5" t="s">
        <v>196</v>
      </c>
      <c r="H11" s="55" t="s">
        <v>213</v>
      </c>
      <c r="K11" t="s">
        <v>65</v>
      </c>
      <c r="L11" t="s">
        <v>66</v>
      </c>
      <c r="M11" t="s">
        <v>67</v>
      </c>
    </row>
    <row r="12" spans="1:13">
      <c r="H12" s="59" t="s">
        <v>215</v>
      </c>
    </row>
    <row r="13" spans="1:13">
      <c r="H13" s="59" t="s">
        <v>216</v>
      </c>
    </row>
    <row r="14" spans="1:13" ht="40.5">
      <c r="C14" s="10" t="s">
        <v>68</v>
      </c>
      <c r="D14" s="5" t="s">
        <v>69</v>
      </c>
      <c r="E14" s="19" t="s">
        <v>58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59</v>
      </c>
      <c r="D16" s="2" t="s">
        <v>6</v>
      </c>
      <c r="E16" s="2" t="s">
        <v>60</v>
      </c>
      <c r="F16" s="2" t="s">
        <v>61</v>
      </c>
      <c r="G16" s="2" t="s">
        <v>62</v>
      </c>
      <c r="H16" s="2" t="s">
        <v>63</v>
      </c>
      <c r="I16" s="2" t="s">
        <v>64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5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5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39">
        <v>0.53</v>
      </c>
    </row>
    <row r="20" spans="1:13">
      <c r="A20" s="6">
        <v>4</v>
      </c>
      <c r="B20" s="3">
        <v>2</v>
      </c>
      <c r="C20" s="45">
        <v>0.8</v>
      </c>
      <c r="D20" s="3">
        <f t="shared" si="4"/>
        <v>4</v>
      </c>
      <c r="E20" s="54">
        <f>B20/C20*50</f>
        <v>125</v>
      </c>
      <c r="F20" s="54">
        <f t="shared" si="6"/>
        <v>76.33587786259541</v>
      </c>
      <c r="G20" s="4">
        <v>1.31</v>
      </c>
      <c r="H20" s="54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5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5">
        <v>9.82</v>
      </c>
      <c r="H23" s="8">
        <f t="shared" si="7"/>
        <v>107.67160161507402</v>
      </c>
      <c r="I23" s="4">
        <v>7.43</v>
      </c>
    </row>
    <row r="24" spans="1:13">
      <c r="F24" s="55" t="s">
        <v>189</v>
      </c>
      <c r="K24" t="s">
        <v>70</v>
      </c>
      <c r="L24" t="s">
        <v>66</v>
      </c>
      <c r="M24" t="s">
        <v>71</v>
      </c>
    </row>
    <row r="25" spans="1:13">
      <c r="E25" s="59" t="s">
        <v>227</v>
      </c>
      <c r="H25" s="59" t="s">
        <v>225</v>
      </c>
    </row>
    <row r="26" spans="1:13">
      <c r="E26" s="59" t="s">
        <v>228</v>
      </c>
      <c r="H26" s="59" t="s">
        <v>226</v>
      </c>
    </row>
    <row r="27" spans="1:13" ht="27">
      <c r="C27" s="10" t="s">
        <v>72</v>
      </c>
      <c r="D27" s="5" t="s">
        <v>53</v>
      </c>
      <c r="E27" s="19" t="s">
        <v>201</v>
      </c>
      <c r="F27" s="35" t="s">
        <v>73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59</v>
      </c>
      <c r="D29" s="2" t="s">
        <v>6</v>
      </c>
      <c r="E29" s="2" t="s">
        <v>60</v>
      </c>
      <c r="F29" s="2" t="s">
        <v>61</v>
      </c>
      <c r="G29" s="2" t="s">
        <v>62</v>
      </c>
      <c r="H29" s="2" t="s">
        <v>63</v>
      </c>
      <c r="I29" s="41" t="s">
        <v>64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2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2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2">
        <v>5.21</v>
      </c>
      <c r="J32" s="18"/>
      <c r="K32" s="17"/>
    </row>
    <row r="33" spans="1:14">
      <c r="A33" s="6">
        <v>4</v>
      </c>
      <c r="B33" s="3">
        <v>2</v>
      </c>
      <c r="C33" s="40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5">
        <v>8.89</v>
      </c>
      <c r="H33" s="54">
        <f t="shared" si="11"/>
        <v>9.5785440613026829</v>
      </c>
      <c r="I33" s="61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4">
        <v>18.690000000000001</v>
      </c>
      <c r="H34" s="8">
        <f t="shared" si="11"/>
        <v>9.818360333824252</v>
      </c>
      <c r="I34" s="42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2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2">
        <v>81.97</v>
      </c>
      <c r="J36" s="18"/>
      <c r="K36" s="17"/>
    </row>
    <row r="37" spans="1:14">
      <c r="H37" s="55" t="s">
        <v>219</v>
      </c>
      <c r="L37" t="s">
        <v>74</v>
      </c>
      <c r="M37" t="s">
        <v>66</v>
      </c>
      <c r="N37" t="s">
        <v>67</v>
      </c>
    </row>
    <row r="38" spans="1:14">
      <c r="H38" s="59" t="s">
        <v>220</v>
      </c>
    </row>
    <row r="39" spans="1:14">
      <c r="H39" s="59" t="s">
        <v>221</v>
      </c>
    </row>
    <row r="40" spans="1:14" ht="27">
      <c r="C40" s="10" t="s">
        <v>75</v>
      </c>
      <c r="D40" s="5" t="s">
        <v>69</v>
      </c>
      <c r="E40" s="51" t="s">
        <v>201</v>
      </c>
      <c r="F40" s="35" t="s">
        <v>73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59</v>
      </c>
      <c r="D42" s="2" t="s">
        <v>6</v>
      </c>
      <c r="E42" s="2" t="s">
        <v>60</v>
      </c>
      <c r="F42" s="49" t="s">
        <v>61</v>
      </c>
      <c r="G42" s="2" t="s">
        <v>62</v>
      </c>
      <c r="H42" s="2" t="s">
        <v>63</v>
      </c>
      <c r="I42" s="41" t="s">
        <v>64</v>
      </c>
    </row>
    <row r="43" spans="1:14">
      <c r="A43" s="6">
        <v>1</v>
      </c>
      <c r="B43" s="3">
        <v>0.25</v>
      </c>
      <c r="C43" s="39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5">
        <v>0.1</v>
      </c>
      <c r="H43" s="8">
        <f>B43/I43*50</f>
        <v>125</v>
      </c>
      <c r="I43" s="43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2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2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54">
        <f t="shared" si="13"/>
        <v>169.49152542372883</v>
      </c>
      <c r="F46" s="54">
        <f t="shared" si="14"/>
        <v>188.67924528301884</v>
      </c>
      <c r="G46" s="4">
        <v>0.53</v>
      </c>
      <c r="H46" s="54">
        <f t="shared" si="15"/>
        <v>185.18518518518516</v>
      </c>
      <c r="I46" s="42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5">
        <v>1</v>
      </c>
      <c r="H47" s="8">
        <f t="shared" si="15"/>
        <v>194.17475728155341</v>
      </c>
      <c r="I47" s="42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2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2">
        <v>3.89</v>
      </c>
    </row>
    <row r="50" spans="1:14">
      <c r="F50" s="55" t="s">
        <v>186</v>
      </c>
      <c r="L50" t="s">
        <v>76</v>
      </c>
      <c r="M50" t="s">
        <v>66</v>
      </c>
      <c r="N50" t="s">
        <v>71</v>
      </c>
    </row>
    <row r="51" spans="1:14">
      <c r="E51" s="59" t="s">
        <v>230</v>
      </c>
      <c r="F51" s="59" t="s">
        <v>200</v>
      </c>
      <c r="H51" s="59" t="s">
        <v>231</v>
      </c>
      <c r="I51" s="72" t="s">
        <v>263</v>
      </c>
    </row>
    <row r="52" spans="1:14">
      <c r="E52" s="59" t="s">
        <v>229</v>
      </c>
      <c r="F52" s="59" t="s">
        <v>206</v>
      </c>
      <c r="H52" s="59" t="s">
        <v>232</v>
      </c>
    </row>
    <row r="53" spans="1:14" ht="27">
      <c r="C53" s="10" t="s">
        <v>77</v>
      </c>
      <c r="D53" s="5" t="s">
        <v>69</v>
      </c>
      <c r="E53" s="19" t="s">
        <v>174</v>
      </c>
      <c r="F53" s="35" t="s">
        <v>78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59</v>
      </c>
      <c r="D55" s="2" t="s">
        <v>6</v>
      </c>
      <c r="E55" s="2" t="s">
        <v>60</v>
      </c>
      <c r="F55" s="2" t="s">
        <v>61</v>
      </c>
      <c r="G55" s="2" t="s">
        <v>62</v>
      </c>
      <c r="H55" s="2" t="s">
        <v>63</v>
      </c>
      <c r="I55" s="41" t="s">
        <v>64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5">
        <v>0.15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138.88888888888889</v>
      </c>
      <c r="I57" s="4">
        <v>0.18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156.25</v>
      </c>
      <c r="I58" s="39">
        <v>0.32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54">
        <f t="shared" si="19"/>
        <v>158.73015873015873</v>
      </c>
      <c r="I59" s="4">
        <v>0.63</v>
      </c>
    </row>
    <row r="60" spans="1:14">
      <c r="A60" s="6">
        <v>5</v>
      </c>
      <c r="B60" s="3">
        <v>4</v>
      </c>
      <c r="C60" s="39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5">
        <v>1.74</v>
      </c>
      <c r="H60" s="8">
        <f t="shared" si="19"/>
        <v>156.25</v>
      </c>
      <c r="I60" s="4">
        <v>1.28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158.102766798419</v>
      </c>
      <c r="I61" s="4">
        <v>2.5299999999999998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158.41584158415841</v>
      </c>
      <c r="I62" s="4">
        <v>5.05</v>
      </c>
    </row>
    <row r="63" spans="1:14">
      <c r="L63" t="s">
        <v>79</v>
      </c>
      <c r="M63" t="s">
        <v>66</v>
      </c>
      <c r="N63" t="s">
        <v>71</v>
      </c>
    </row>
    <row r="64" spans="1:14">
      <c r="H64" s="59" t="s">
        <v>264</v>
      </c>
      <c r="I64" s="72" t="s">
        <v>263</v>
      </c>
    </row>
    <row r="65" spans="1:14">
      <c r="H65" s="59" t="s">
        <v>265</v>
      </c>
    </row>
    <row r="66" spans="1:14" ht="27">
      <c r="C66" s="10" t="s">
        <v>80</v>
      </c>
      <c r="D66" s="5" t="s">
        <v>81</v>
      </c>
      <c r="E66" s="51" t="s">
        <v>174</v>
      </c>
      <c r="F66" s="35" t="s">
        <v>78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59</v>
      </c>
      <c r="D68" s="2" t="s">
        <v>6</v>
      </c>
      <c r="E68" s="2" t="s">
        <v>60</v>
      </c>
      <c r="F68" s="2" t="s">
        <v>61</v>
      </c>
      <c r="G68" s="2" t="s">
        <v>62</v>
      </c>
      <c r="H68" s="53" t="s">
        <v>63</v>
      </c>
      <c r="I68" s="41" t="s">
        <v>64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2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2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2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5">
        <v>6.06</v>
      </c>
      <c r="H72" s="54">
        <f t="shared" si="23"/>
        <v>17.361111111111111</v>
      </c>
      <c r="I72" s="61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4">
        <v>11.96</v>
      </c>
      <c r="H73" s="8">
        <f t="shared" si="23"/>
        <v>17.421602787456443</v>
      </c>
      <c r="I73" s="42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2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2">
        <v>45.87</v>
      </c>
    </row>
    <row r="76" spans="1:14">
      <c r="H76" s="55" t="s">
        <v>214</v>
      </c>
      <c r="L76" t="s">
        <v>82</v>
      </c>
      <c r="M76" t="s">
        <v>66</v>
      </c>
      <c r="N76" t="s">
        <v>67</v>
      </c>
    </row>
    <row r="77" spans="1:14">
      <c r="H77" s="59" t="s">
        <v>218</v>
      </c>
    </row>
    <row r="78" spans="1:14">
      <c r="H78" s="59" t="s">
        <v>217</v>
      </c>
    </row>
    <row r="79" spans="1:14" ht="192" customHeight="1">
      <c r="A79" s="83" t="s">
        <v>83</v>
      </c>
      <c r="B79" s="84"/>
      <c r="C79" s="84"/>
      <c r="D79" s="84"/>
      <c r="E79" s="84"/>
      <c r="F79" s="84"/>
      <c r="G79" s="84"/>
      <c r="H79" s="84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V95"/>
  <sheetViews>
    <sheetView topLeftCell="A43" workbookViewId="0">
      <selection activeCell="J51" sqref="J51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84</v>
      </c>
      <c r="D1" s="5" t="s">
        <v>44</v>
      </c>
      <c r="E1" s="19" t="s">
        <v>85</v>
      </c>
      <c r="F1" s="25" t="s">
        <v>159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162</v>
      </c>
      <c r="D3" s="2" t="s">
        <v>6</v>
      </c>
      <c r="E3" s="2" t="s">
        <v>161</v>
      </c>
      <c r="F3" s="2" t="s">
        <v>160</v>
      </c>
      <c r="G3" s="2" t="s">
        <v>86</v>
      </c>
      <c r="H3" s="48" t="s">
        <v>167</v>
      </c>
      <c r="I3" s="48" t="s">
        <v>165</v>
      </c>
      <c r="J3" s="48" t="s">
        <v>168</v>
      </c>
      <c r="K3" s="48" t="s">
        <v>166</v>
      </c>
      <c r="L3" s="2" t="s">
        <v>177</v>
      </c>
      <c r="M3" s="2" t="s">
        <v>175</v>
      </c>
      <c r="N3" s="2" t="s">
        <v>178</v>
      </c>
      <c r="O3" s="2" t="s">
        <v>176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 t="s">
        <v>256</v>
      </c>
      <c r="U11" t="s">
        <v>87</v>
      </c>
      <c r="V11" t="s">
        <v>183</v>
      </c>
    </row>
    <row r="14" spans="1:22" ht="40.5">
      <c r="C14" s="10" t="s">
        <v>88</v>
      </c>
      <c r="D14" s="5" t="s">
        <v>53</v>
      </c>
      <c r="E14" s="19" t="s">
        <v>85</v>
      </c>
      <c r="F14" s="19" t="s">
        <v>254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162</v>
      </c>
      <c r="D16" s="2" t="s">
        <v>6</v>
      </c>
      <c r="E16" s="2" t="s">
        <v>161</v>
      </c>
      <c r="F16" s="2" t="s">
        <v>163</v>
      </c>
      <c r="G16" s="68" t="s">
        <v>164</v>
      </c>
      <c r="H16" s="48" t="s">
        <v>167</v>
      </c>
      <c r="I16" s="48" t="s">
        <v>165</v>
      </c>
      <c r="J16" s="48" t="s">
        <v>168</v>
      </c>
      <c r="K16" s="48" t="s">
        <v>166</v>
      </c>
      <c r="L16" s="2" t="s">
        <v>177</v>
      </c>
      <c r="M16" s="2" t="s">
        <v>175</v>
      </c>
      <c r="N16" s="2" t="s">
        <v>178</v>
      </c>
      <c r="O16" s="2" t="s">
        <v>176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8">
        <f t="shared" si="9"/>
        <v>16.233766233766232</v>
      </c>
      <c r="G20" s="4">
        <v>6.16</v>
      </c>
      <c r="H20" s="4">
        <v>6.05</v>
      </c>
      <c r="I20" s="4">
        <v>5.99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16.694490818030051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5"/>
      <c r="M24" s="55"/>
      <c r="U24" t="s">
        <v>89</v>
      </c>
      <c r="V24" t="s">
        <v>184</v>
      </c>
    </row>
    <row r="27" spans="1:22" ht="27">
      <c r="C27" s="10" t="s">
        <v>90</v>
      </c>
      <c r="D27" s="26" t="s">
        <v>91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92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93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94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95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96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97</v>
      </c>
    </row>
    <row r="38" spans="1:15" ht="173.25" customHeight="1">
      <c r="A38" s="80" t="s">
        <v>191</v>
      </c>
      <c r="B38" s="81"/>
      <c r="C38" s="81"/>
      <c r="D38" s="81"/>
      <c r="E38" s="81"/>
      <c r="F38" s="81"/>
      <c r="G38" s="81"/>
      <c r="H38" s="81"/>
    </row>
    <row r="42" spans="1:15" ht="40.5">
      <c r="C42" s="10" t="s">
        <v>169</v>
      </c>
      <c r="D42" s="5" t="s">
        <v>44</v>
      </c>
      <c r="E42" s="19" t="s">
        <v>85</v>
      </c>
      <c r="F42" s="50" t="s">
        <v>171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162</v>
      </c>
      <c r="D44" s="2" t="s">
        <v>6</v>
      </c>
      <c r="E44" s="2" t="s">
        <v>161</v>
      </c>
      <c r="F44" s="49" t="s">
        <v>160</v>
      </c>
      <c r="G44" s="2" t="s">
        <v>164</v>
      </c>
      <c r="H44" s="48" t="s">
        <v>167</v>
      </c>
      <c r="I44" s="48" t="s">
        <v>165</v>
      </c>
      <c r="J44" s="48" t="s">
        <v>168</v>
      </c>
      <c r="K44" s="48" t="s">
        <v>166</v>
      </c>
      <c r="L44" s="2" t="s">
        <v>177</v>
      </c>
      <c r="M44" s="2" t="s">
        <v>175</v>
      </c>
      <c r="N44" s="53" t="s">
        <v>178</v>
      </c>
      <c r="O44" s="2" t="s">
        <v>176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54">
        <f t="shared" si="16"/>
        <v>144.92753623188409</v>
      </c>
      <c r="F48" s="54">
        <f t="shared" si="18"/>
        <v>188.67924528301884</v>
      </c>
      <c r="G48" s="60">
        <v>0.53</v>
      </c>
      <c r="H48" s="4">
        <v>0.81</v>
      </c>
      <c r="I48" s="4">
        <v>0.54</v>
      </c>
      <c r="J48" s="60">
        <v>0.6</v>
      </c>
      <c r="K48" s="4">
        <v>0.59</v>
      </c>
      <c r="L48" s="54">
        <f>B48/H48*50</f>
        <v>123.45679012345678</v>
      </c>
      <c r="M48" s="54">
        <f t="shared" si="20"/>
        <v>185.18518518518516</v>
      </c>
      <c r="N48" s="54">
        <f t="shared" si="21"/>
        <v>166.66666666666669</v>
      </c>
      <c r="O48" s="54">
        <f t="shared" si="22"/>
        <v>169.49152542372883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56" t="s">
        <v>193</v>
      </c>
      <c r="F52" s="58" t="s">
        <v>195</v>
      </c>
      <c r="N52" s="55"/>
      <c r="U52" t="s">
        <v>179</v>
      </c>
      <c r="V52" t="s">
        <v>183</v>
      </c>
    </row>
    <row r="53" spans="1:22">
      <c r="E53" s="59" t="s">
        <v>236</v>
      </c>
      <c r="L53" s="59" t="s">
        <v>235</v>
      </c>
      <c r="N53" s="59" t="s">
        <v>234</v>
      </c>
    </row>
    <row r="54" spans="1:22">
      <c r="E54" s="59" t="s">
        <v>237</v>
      </c>
      <c r="L54" s="59" t="s">
        <v>228</v>
      </c>
      <c r="N54" s="59" t="s">
        <v>233</v>
      </c>
    </row>
    <row r="56" spans="1:22" ht="40.5">
      <c r="C56" s="10" t="s">
        <v>170</v>
      </c>
      <c r="D56" s="5" t="s">
        <v>53</v>
      </c>
      <c r="E56" s="19" t="s">
        <v>85</v>
      </c>
      <c r="F56" s="50" t="s">
        <v>171</v>
      </c>
      <c r="G56" s="7"/>
      <c r="H56" s="26" t="s">
        <v>192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162</v>
      </c>
      <c r="D58" s="2" t="s">
        <v>6</v>
      </c>
      <c r="E58" s="2" t="s">
        <v>161</v>
      </c>
      <c r="F58" s="2" t="s">
        <v>163</v>
      </c>
      <c r="G58" s="48" t="s">
        <v>164</v>
      </c>
      <c r="H58" s="48" t="s">
        <v>167</v>
      </c>
      <c r="I58" s="48" t="s">
        <v>165</v>
      </c>
      <c r="J58" s="48" t="s">
        <v>168</v>
      </c>
      <c r="K58" s="48" t="s">
        <v>166</v>
      </c>
      <c r="L58" s="49" t="s">
        <v>190</v>
      </c>
      <c r="M58" s="2" t="s">
        <v>175</v>
      </c>
      <c r="N58" s="2" t="s">
        <v>178</v>
      </c>
      <c r="O58" s="2" t="s">
        <v>176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60">
        <v>1.58</v>
      </c>
      <c r="I62" s="4">
        <v>10.19</v>
      </c>
      <c r="J62" s="4">
        <v>1.59</v>
      </c>
      <c r="K62" s="4">
        <v>21.79</v>
      </c>
      <c r="L62" s="54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5" t="s">
        <v>186</v>
      </c>
      <c r="U66" t="s">
        <v>180</v>
      </c>
      <c r="V66" t="s">
        <v>184</v>
      </c>
    </row>
    <row r="67" spans="1:22">
      <c r="L67" s="59" t="s">
        <v>211</v>
      </c>
      <c r="N67" s="59" t="s">
        <v>222</v>
      </c>
    </row>
    <row r="68" spans="1:22">
      <c r="L68" s="59" t="s">
        <v>212</v>
      </c>
      <c r="N68" s="59" t="s">
        <v>212</v>
      </c>
    </row>
    <row r="69" spans="1:22" ht="40.5">
      <c r="C69" s="10" t="s">
        <v>172</v>
      </c>
      <c r="D69" s="5" t="s">
        <v>44</v>
      </c>
      <c r="E69" s="19" t="s">
        <v>85</v>
      </c>
      <c r="F69" s="25" t="s">
        <v>174</v>
      </c>
      <c r="G69" s="25"/>
      <c r="H69" s="57" t="s">
        <v>194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162</v>
      </c>
      <c r="D71" s="2" t="s">
        <v>6</v>
      </c>
      <c r="E71" s="2" t="s">
        <v>161</v>
      </c>
      <c r="F71" s="2" t="s">
        <v>160</v>
      </c>
      <c r="G71" s="48" t="s">
        <v>164</v>
      </c>
      <c r="H71" s="48" t="s">
        <v>167</v>
      </c>
      <c r="I71" s="48" t="s">
        <v>165</v>
      </c>
      <c r="J71" s="48" t="s">
        <v>168</v>
      </c>
      <c r="K71" s="48" t="s">
        <v>166</v>
      </c>
      <c r="L71" s="2" t="s">
        <v>177</v>
      </c>
      <c r="M71" s="2" t="s">
        <v>175</v>
      </c>
      <c r="N71" s="2" t="s">
        <v>178</v>
      </c>
      <c r="O71" s="2" t="s">
        <v>176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181</v>
      </c>
      <c r="V79" t="s">
        <v>183</v>
      </c>
    </row>
    <row r="83" spans="1:22" ht="40.5">
      <c r="C83" s="10" t="s">
        <v>173</v>
      </c>
      <c r="D83" s="5" t="s">
        <v>53</v>
      </c>
      <c r="E83" s="19" t="s">
        <v>85</v>
      </c>
      <c r="F83" s="50" t="s">
        <v>174</v>
      </c>
      <c r="G83" s="7"/>
      <c r="H83" s="57" t="s">
        <v>207</v>
      </c>
      <c r="I83" s="10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162</v>
      </c>
      <c r="D85" s="2" t="s">
        <v>6</v>
      </c>
      <c r="E85" s="2" t="s">
        <v>161</v>
      </c>
      <c r="F85" s="2" t="s">
        <v>163</v>
      </c>
      <c r="G85" s="48" t="s">
        <v>164</v>
      </c>
      <c r="H85" s="48" t="s">
        <v>167</v>
      </c>
      <c r="I85" s="48" t="s">
        <v>165</v>
      </c>
      <c r="J85" s="48" t="s">
        <v>168</v>
      </c>
      <c r="K85" s="48" t="s">
        <v>166</v>
      </c>
      <c r="L85" s="2" t="s">
        <v>177</v>
      </c>
      <c r="M85" s="53" t="s">
        <v>175</v>
      </c>
      <c r="N85" s="2" t="s">
        <v>178</v>
      </c>
      <c r="O85" s="2" t="s">
        <v>176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54">
        <f t="shared" si="40"/>
        <v>32.051282051282051</v>
      </c>
      <c r="M89" s="54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5" t="s">
        <v>185</v>
      </c>
      <c r="U93" t="s">
        <v>182</v>
      </c>
      <c r="V93" t="s">
        <v>184</v>
      </c>
    </row>
    <row r="94" spans="1:22">
      <c r="L94" s="59" t="s">
        <v>223</v>
      </c>
    </row>
    <row r="95" spans="1:22">
      <c r="L95" s="59" t="s">
        <v>224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1.问题规模与时间效率的关系-CPU单线程</vt:lpstr>
      <vt:lpstr>2.1问题规模与时间效率的关系-CPU多线程</vt:lpstr>
      <vt:lpstr>2.2SSE</vt:lpstr>
      <vt:lpstr>2.3AVX</vt:lpstr>
      <vt:lpstr>2.4OPENCL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2013-04-25T14:17:35Z</dcterms:modified>
</cp:coreProperties>
</file>