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500" windowHeight="5220" firstSheet="6" activeTab="6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空间换时间" sheetId="12" r:id="rId9"/>
    <sheet name="10.VisualProfiler&amp;OccupancyCalc" sheetId="9" r:id="rId10"/>
  </sheets>
  <calcPr calcId="125725"/>
</workbook>
</file>

<file path=xl/calcChain.xml><?xml version="1.0" encoding="utf-8"?>
<calcChain xmlns="http://schemas.openxmlformats.org/spreadsheetml/2006/main">
  <c r="F80" i="6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 i="1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27" i="9"/>
  <c r="J27"/>
  <c r="H27"/>
  <c r="G27"/>
  <c r="E27"/>
  <c r="C27"/>
  <c r="J26"/>
  <c r="G26"/>
  <c r="E26"/>
  <c r="K26" s="1"/>
  <c r="C26"/>
  <c r="J25"/>
  <c r="G25"/>
  <c r="E25"/>
  <c r="C25"/>
  <c r="J24"/>
  <c r="G24"/>
  <c r="H24" s="1"/>
  <c r="E24"/>
  <c r="K24" s="1"/>
  <c r="C24"/>
  <c r="J23"/>
  <c r="G23"/>
  <c r="E23"/>
  <c r="C23"/>
  <c r="J22"/>
  <c r="H22"/>
  <c r="G22"/>
  <c r="E22"/>
  <c r="K22" s="1"/>
  <c r="C22"/>
  <c r="J21"/>
  <c r="G21"/>
  <c r="E21"/>
  <c r="C21"/>
  <c r="K5"/>
  <c r="K6"/>
  <c r="K7"/>
  <c r="K8"/>
  <c r="K9"/>
  <c r="K10"/>
  <c r="K4"/>
  <c r="J5"/>
  <c r="J6"/>
  <c r="J7"/>
  <c r="J8"/>
  <c r="J9"/>
  <c r="J10"/>
  <c r="J4"/>
  <c r="H5"/>
  <c r="H6"/>
  <c r="H7"/>
  <c r="H8"/>
  <c r="H9"/>
  <c r="H10"/>
  <c r="H4"/>
  <c r="G5"/>
  <c r="G6"/>
  <c r="G7"/>
  <c r="G8"/>
  <c r="G9"/>
  <c r="G10"/>
  <c r="G4"/>
  <c r="C5"/>
  <c r="C6"/>
  <c r="C7"/>
  <c r="C8"/>
  <c r="C9"/>
  <c r="C10"/>
  <c r="C4"/>
  <c r="E10"/>
  <c r="E5"/>
  <c r="E6"/>
  <c r="E7"/>
  <c r="E8"/>
  <c r="E9"/>
  <c r="E4"/>
  <c r="H25" l="1"/>
  <c r="H23"/>
  <c r="H21"/>
  <c r="K23"/>
  <c r="H26"/>
  <c r="K21"/>
  <c r="K25"/>
  <c r="H10" i="8"/>
  <c r="H9"/>
  <c r="H8"/>
  <c r="H7"/>
  <c r="H6"/>
  <c r="H5"/>
  <c r="H4"/>
  <c r="H18"/>
  <c r="H19"/>
  <c r="H20"/>
  <c r="H21"/>
  <c r="H22"/>
  <c r="H23"/>
  <c r="H17"/>
  <c r="F23" l="1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</calcChain>
</file>

<file path=xl/sharedStrings.xml><?xml version="1.0" encoding="utf-8"?>
<sst xmlns="http://schemas.openxmlformats.org/spreadsheetml/2006/main" count="398" uniqueCount="183">
  <si>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</si>
  <si>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</si>
  <si>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</si>
  <si>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</si>
  <si>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</si>
  <si>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</si>
  <si>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</si>
  <si>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</si>
  <si>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</si>
  <si>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</si>
  <si>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</si>
  <si>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</si>
  <si>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</si>
  <si>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</si>
  <si>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</si>
  <si>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</si>
  <si>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</si>
  <si>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</si>
  <si>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</si>
  <si>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</si>
  <si>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</si>
  <si>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</si>
  <si>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</si>
  <si>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</si>
  <si>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</si>
  <si>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</si>
  <si>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</si>
  <si>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</si>
  <si>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</si>
  <si>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</si>
  <si>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</si>
  <si>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</si>
  <si>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</si>
  <si>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</si>
  <si>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</si>
  <si>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</si>
  <si>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</si>
  <si>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</si>
  <si>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</si>
  <si>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</si>
  <si>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</si>
  <si>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</si>
  <si>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提升240%（gtx670）、-70%（gts250）； 
4）CUDA对CU调用CPP代码的编译效率不如CPP调用，454ms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</si>
  <si>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</si>
  <si>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</si>
  <si>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</si>
  <si>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</si>
  <si>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</si>
  <si>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</si>
  <si>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</si>
  <si>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</si>
  <si>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</si>
  <si>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</si>
  <si>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</si>
  <si>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</si>
  <si>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</si>
  <si>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 xml:space="preserve"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前者提升900%（gtx670）、40%（gts250）；
</t>
    <phoneticPr fontId="7" type="noConversion"/>
  </si>
  <si>
    <t>表5.1</t>
    <phoneticPr fontId="7" type="noConversion"/>
  </si>
  <si>
    <t>拆分
VS
不拆分</t>
    <phoneticPr fontId="7" type="noConversion"/>
  </si>
  <si>
    <t>warp读取
同一个值</t>
    <phoneticPr fontId="7" type="noConversion"/>
  </si>
  <si>
    <t>时间(ms)
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</si>
  <si>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</si>
  <si>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</si>
  <si>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</si>
  <si>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</si>
  <si>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</si>
  <si>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</si>
  <si>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</si>
  <si>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</si>
  <si>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x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</si>
  <si>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</si>
  <si>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</si>
  <si>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</si>
  <si>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排序
VS
非排序</t>
    <phoneticPr fontId="7" type="noConversion"/>
  </si>
  <si>
    <t>时间(ms)
排序</t>
    <phoneticPr fontId="7" type="noConversion"/>
  </si>
  <si>
    <t>排序</t>
    <phoneticPr fontId="7" type="noConversion"/>
  </si>
  <si>
    <t>非排序</t>
    <phoneticPr fontId="7" type="noConversion"/>
  </si>
  <si>
    <t>时间(ms)
VS 非排序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</si>
  <si>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</si>
  <si>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</si>
  <si>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</si>
  <si>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</si>
  <si>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
VS
非交替</t>
    <phoneticPr fontId="7" type="noConversion"/>
  </si>
  <si>
    <t>warp读取
相邻值</t>
    <phoneticPr fontId="7" type="noConversion"/>
  </si>
  <si>
    <t>时间(ms)
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</si>
  <si>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</si>
  <si>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</si>
  <si>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</si>
  <si>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</si>
  <si>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</si>
  <si>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</si>
  <si>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</si>
  <si>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GPU结构体拆分优化 结论： 
1）时间效率，与问题规模弱相关，问题规模变化，时间效率以3%的增速缓慢提升； 
2）时间效率，在都是结构体拆分的条件下，与GPU性能有关，'gtx670'  vs 'gts250' = 102:17=6， 前者是后者的6倍； 
3）时间效率，拆分与不拆分对比，效率小幅度提升。定量：x:125=y，16.3:16.7=0.98， 
提升z%（gtx670）、-2%（gts250）；
4）时间效率，排序与非排序对比，效率小幅度提升。定量：164:125=1.3，11.7:16.3=0.7， 
提升30%（gtx670）、-30%（gts250）； 
5）时间效率，交替与非交替对比，效率小幅度提升。定量：152:125=1.2，16.9:16.3=1.04， 
前者提升20%（gtx670）、4%（gts250）；
6）时间效率，GPU多线程相对应CPU多线程，效率翻倍提升。定量：GPU VS CPU = 102:10=10，17:12=1.4， 前者提升900%（gtx670）、40%（gts250）；</t>
    <phoneticPr fontId="7" type="noConversion"/>
  </si>
  <si>
    <t>表6.1</t>
  </si>
  <si>
    <t>常量
VS
非常量</t>
    <phoneticPr fontId="7" type="noConversion"/>
  </si>
  <si>
    <t>时间(ms)
常量</t>
    <phoneticPr fontId="7" type="noConversion"/>
  </si>
  <si>
    <t>常量</t>
    <phoneticPr fontId="7" type="noConversion"/>
  </si>
  <si>
    <t>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</si>
  <si>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</si>
  <si>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</si>
  <si>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</si>
  <si>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</si>
  <si>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</si>
  <si>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</si>
  <si>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</si>
  <si>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</si>
  <si>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</si>
  <si>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</si>
  <si>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</si>
  <si>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</si>
  <si>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</si>
  <si>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</si>
  <si>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</si>
  <si>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</si>
  <si>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</si>
  <si>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</si>
  <si>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</si>
  <si>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</si>
  <si>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</si>
  <si>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</si>
  <si>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表8.1</t>
  </si>
  <si>
    <t>表8.2</t>
  </si>
  <si>
    <t>多元素
VS
单元素</t>
    <phoneticPr fontId="7" type="noConversion"/>
  </si>
  <si>
    <t>单元素</t>
    <phoneticPr fontId="7" type="noConversion"/>
  </si>
  <si>
    <t>时间(ms)
VS 单元素</t>
    <phoneticPr fontId="7" type="noConversion"/>
  </si>
  <si>
    <t>多元素
不交替</t>
    <phoneticPr fontId="7" type="noConversion"/>
  </si>
  <si>
    <t>时间(ms)
多元素
不交替</t>
    <phoneticPr fontId="7" type="noConversion"/>
  </si>
  <si>
    <t>多元素
交替</t>
    <phoneticPr fontId="7" type="noConversion"/>
  </si>
  <si>
    <t>表8.2</t>
    <phoneticPr fontId="7" type="noConversion"/>
  </si>
  <si>
    <t>GPU</t>
    <phoneticPr fontId="7" type="noConversion"/>
  </si>
  <si>
    <t>GTS250</t>
    <phoneticPr fontId="7" type="noConversion"/>
  </si>
  <si>
    <t>表8.1</t>
    <phoneticPr fontId="7" type="noConversion"/>
  </si>
  <si>
    <t>GTX670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</si>
  <si>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2）时间效率，多元素交替与单元素，效率翻倍提升。定量：200:159=1.3，63:25=2.5， 
提升30%%（gtx670）、150%（gts250）；
3）时间效率，多元素不交替与单元素，效率下滑。定量：15:185=0.1，17:25=0.7，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5）时间效率，GPU多元素不交替，GPU VS CPU = 15:10=1.5，17:12=1.4， _x000D_
提升50%（gtx670）、40%（gts250）；
6）时间效率，GPU单元素，效率翻倍提升，GPU VS CPU = 160:10=16，25:12=2.1， 
提升1500%（gtx670）、110%（gts250）；</t>
    <phoneticPr fontId="7" type="noConversion"/>
  </si>
  <si>
    <t>表9.1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</si>
  <si>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</si>
  <si>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</si>
  <si>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</si>
  <si>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</si>
  <si>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</si>
  <si>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>图9.1</t>
    <phoneticPr fontId="7" type="noConversion"/>
  </si>
  <si>
    <t>GPU
CPU</t>
    <phoneticPr fontId="7" type="noConversion"/>
  </si>
  <si>
    <t>gts 250
i7 870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</si>
  <si>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</si>
  <si>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</si>
  <si>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最优 </t>
    <phoneticPr fontId="7" type="noConversion"/>
  </si>
  <si>
    <t xml:space="preserve">效率倍数
GPU vs CPU 初始 </t>
    <phoneticPr fontId="7" type="noConversion"/>
  </si>
  <si>
    <t>表9.2</t>
    <phoneticPr fontId="7" type="noConversion"/>
  </si>
  <si>
    <t>GPU: gtx670</t>
    <phoneticPr fontId="7" type="noConversion"/>
  </si>
  <si>
    <t>CPU: 
i7 870</t>
    <phoneticPr fontId="7" type="noConversion"/>
  </si>
  <si>
    <t>CPU: 
i7 3770K</t>
    <phoneticPr fontId="7" type="noConversion"/>
  </si>
  <si>
    <t>图9.2</t>
    <phoneticPr fontId="7" type="noConversion"/>
  </si>
  <si>
    <t>gtx 670
i7 3770K</t>
    <phoneticPr fontId="7" type="noConversion"/>
  </si>
  <si>
    <t>数据量
Mbytes</t>
    <phoneticPr fontId="7" type="noConversion"/>
  </si>
  <si>
    <t>换时间
VS
不换</t>
    <phoneticPr fontId="7" type="noConversion"/>
  </si>
  <si>
    <t>空间换时间</t>
    <phoneticPr fontId="7" type="noConversion"/>
  </si>
  <si>
    <t>不换</t>
    <phoneticPr fontId="7" type="noConversion"/>
  </si>
  <si>
    <t>时间(ms)
VS 不换</t>
    <phoneticPr fontId="7" type="noConversion"/>
  </si>
  <si>
    <t>时间(ms)
空间换时间</t>
    <phoneticPr fontId="7" type="noConversion"/>
  </si>
  <si>
    <t>表9.1</t>
    <phoneticPr fontId="7" type="noConversion"/>
  </si>
  <si>
    <t>表9.2</t>
    <phoneticPr fontId="7" type="noConversion"/>
  </si>
  <si>
    <t>图9.2</t>
    <phoneticPr fontId="7" type="noConversion"/>
  </si>
  <si>
    <t>图9.1</t>
    <phoneticPr fontId="7" type="noConversion"/>
  </si>
  <si>
    <t>现数据量
Mbytes</t>
    <phoneticPr fontId="7" type="noConversion"/>
  </si>
  <si>
    <t>原数据量
Mbytes</t>
    <phoneticPr fontId="7" type="noConversion"/>
  </si>
  <si>
    <t xml:space="preserve">GPU显存空间换时间 结论： 
1）时间效率，与问题规模弱相关，问题规模变化，时间效率以7%的增速缓慢提升； 
2）时间效率，空间换时间与不换，效率轻微下降。定量：200:111=1.8，58.5:59.9=0.98， 
提升80%（gtx670）、-2%（gts250）； </t>
    <phoneticPr fontId="7" type="noConversion"/>
  </si>
  <si>
    <t>表7.3</t>
    <phoneticPr fontId="7" type="noConversion"/>
  </si>
  <si>
    <t>x</t>
    <phoneticPr fontId="7" type="noConversion"/>
  </si>
  <si>
    <t>广播
VS
不广播</t>
    <phoneticPr fontId="7" type="noConversion"/>
  </si>
  <si>
    <t>广播</t>
    <phoneticPr fontId="7" type="noConversion"/>
  </si>
  <si>
    <t>时间(ms)
VS 不广播</t>
    <phoneticPr fontId="7" type="noConversion"/>
  </si>
  <si>
    <t>时间(ms)
广播</t>
    <phoneticPr fontId="7" type="noConversion"/>
  </si>
  <si>
    <t>不广播</t>
    <phoneticPr fontId="7" type="noConversion"/>
  </si>
  <si>
    <t>表7.4</t>
    <phoneticPr fontId="7" type="noConversion"/>
  </si>
  <si>
    <t>GPU: gtx670</t>
    <phoneticPr fontId="7" type="noConversion"/>
  </si>
  <si>
    <t>表7.5</t>
    <phoneticPr fontId="7" type="noConversion"/>
  </si>
  <si>
    <t>表7.6</t>
    <phoneticPr fontId="7" type="noConversion"/>
  </si>
  <si>
    <t>相邻
VS
不相邻</t>
    <phoneticPr fontId="7" type="noConversion"/>
  </si>
  <si>
    <t>相邻</t>
    <phoneticPr fontId="7" type="noConversion"/>
  </si>
  <si>
    <t>时间(ms)
相邻</t>
    <phoneticPr fontId="7" type="noConversion"/>
  </si>
  <si>
    <t>不相邻</t>
    <phoneticPr fontId="7" type="noConversion"/>
  </si>
  <si>
    <t>时间(ms)
VS 不相邻</t>
    <phoneticPr fontId="7" type="noConversion"/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</si>
  <si>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3）时间效率，共享与非共享对比，效率翻倍提升。定量：200:111=1.8，63:17=3.7， 
提升80%（gtx670）、270%（gts250）； 
4）时间效率，共享广播减少冲突与不广播，效率几乎不变。定量：x:200=y，60:63=0.95， 
提升z%（gtx670）、-5%（gts250）；
5）时间效率，共享交替减少冲突与不交替，效率几乎不变。定量：x:200=y，60:63=0.95， 
提升z%（gtx670）、-5%（gts250）；  
6）时间效率，GPU VS CPU = 200:10=20，63:12=5.3， 
提升1900%（gtx670）、430%（gts250）；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</si>
</sst>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0.0"/>
    <numFmt numFmtId="177" formatCode="0.00_ "/>
    <numFmt numFmtId="178" formatCode="0.0_ "/>
  </numFmts>
  <fonts count="10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70832896"/>
        <c:axId val="70834816"/>
      </c:lineChart>
      <c:catAx>
        <c:axId val="7083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0834816"/>
        <c:crosses val="autoZero"/>
        <c:auto val="1"/>
        <c:lblAlgn val="ctr"/>
        <c:lblOffset val="100"/>
      </c:catAx>
      <c:valAx>
        <c:axId val="70834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08328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75426432"/>
        <c:axId val="75473664"/>
      </c:lineChart>
      <c:catAx>
        <c:axId val="75426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5473664"/>
        <c:crosses val="autoZero"/>
        <c:auto val="1"/>
        <c:lblAlgn val="ctr"/>
        <c:lblOffset val="100"/>
      </c:catAx>
      <c:valAx>
        <c:axId val="75473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54264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75487104"/>
        <c:axId val="76156928"/>
      </c:lineChart>
      <c:catAx>
        <c:axId val="75487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6156928"/>
        <c:crosses val="autoZero"/>
        <c:auto val="1"/>
        <c:lblAlgn val="ctr"/>
        <c:lblOffset val="100"/>
      </c:catAx>
      <c:valAx>
        <c:axId val="76156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54871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76198656"/>
        <c:axId val="76200576"/>
      </c:lineChart>
      <c:catAx>
        <c:axId val="76198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6200576"/>
        <c:crosses val="autoZero"/>
        <c:auto val="1"/>
        <c:lblAlgn val="ctr"/>
        <c:lblOffset val="100"/>
      </c:catAx>
      <c:valAx>
        <c:axId val="76200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61986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76546048"/>
        <c:axId val="76547968"/>
      </c:lineChart>
      <c:catAx>
        <c:axId val="76546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6547968"/>
        <c:crosses val="autoZero"/>
        <c:auto val="1"/>
        <c:lblAlgn val="ctr"/>
        <c:lblOffset val="100"/>
      </c:catAx>
      <c:valAx>
        <c:axId val="76547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65460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76569600"/>
        <c:axId val="76616832"/>
      </c:lineChart>
      <c:catAx>
        <c:axId val="76569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6616832"/>
        <c:crosses val="autoZero"/>
        <c:auto val="1"/>
        <c:lblAlgn val="ctr"/>
        <c:lblOffset val="100"/>
      </c:catAx>
      <c:valAx>
        <c:axId val="76616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65696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77021184"/>
        <c:axId val="77023104"/>
      </c:lineChart>
      <c:catAx>
        <c:axId val="770211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23104"/>
        <c:crosses val="autoZero"/>
        <c:auto val="1"/>
        <c:lblAlgn val="ctr"/>
        <c:lblOffset val="100"/>
      </c:catAx>
      <c:valAx>
        <c:axId val="770231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77040640"/>
        <c:axId val="77063296"/>
      </c:lineChart>
      <c:catAx>
        <c:axId val="770406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63296"/>
        <c:crosses val="autoZero"/>
        <c:auto val="1"/>
        <c:lblAlgn val="ctr"/>
        <c:lblOffset val="100"/>
      </c:catAx>
      <c:valAx>
        <c:axId val="770632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77087872"/>
        <c:axId val="77089792"/>
      </c:lineChart>
      <c:catAx>
        <c:axId val="77087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77089792"/>
        <c:crosses val="autoZero"/>
        <c:auto val="1"/>
        <c:lblAlgn val="ctr"/>
        <c:lblOffset val="100"/>
      </c:catAx>
      <c:valAx>
        <c:axId val="77089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770878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77141888"/>
        <c:axId val="77160448"/>
      </c:lineChart>
      <c:catAx>
        <c:axId val="771418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60448"/>
        <c:crosses val="autoZero"/>
        <c:auto val="1"/>
        <c:lblAlgn val="ctr"/>
        <c:lblOffset val="100"/>
      </c:catAx>
      <c:valAx>
        <c:axId val="771604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77173888"/>
        <c:axId val="77175808"/>
      </c:lineChart>
      <c:catAx>
        <c:axId val="771738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75808"/>
        <c:crosses val="autoZero"/>
        <c:auto val="1"/>
        <c:lblAlgn val="ctr"/>
        <c:lblOffset val="100"/>
      </c:catAx>
      <c:valAx>
        <c:axId val="771758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70934528"/>
        <c:axId val="70936448"/>
      </c:lineChart>
      <c:catAx>
        <c:axId val="70934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0936448"/>
        <c:crosses val="autoZero"/>
        <c:auto val="1"/>
        <c:lblAlgn val="ctr"/>
        <c:lblOffset val="100"/>
      </c:catAx>
      <c:valAx>
        <c:axId val="70936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09345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77236096"/>
        <c:axId val="77262848"/>
      </c:lineChart>
      <c:catAx>
        <c:axId val="772360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62848"/>
        <c:crosses val="autoZero"/>
        <c:auto val="1"/>
        <c:lblAlgn val="ctr"/>
        <c:lblOffset val="100"/>
      </c:catAx>
      <c:valAx>
        <c:axId val="77262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47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</c:dLbl>
            <c:dLbl>
              <c:idx val="4"/>
              <c:layout>
                <c:manualLayout>
                  <c:x val="0"/>
                  <c:y val="0.1166666666666667"/>
                </c:manualLayout>
              </c:layout>
              <c:dLblPos val="t"/>
              <c:showVal val="1"/>
            </c:dLbl>
            <c:dLbl>
              <c:idx val="5"/>
              <c:layout>
                <c:manualLayout>
                  <c:x val="-8.8246072431041289E-17"/>
                  <c:y val="0.11666666666666667"/>
                </c:manualLayout>
              </c:layout>
              <c:dLblPos val="t"/>
              <c:showVal val="1"/>
            </c:dLbl>
            <c:dLbl>
              <c:idx val="6"/>
              <c:layout>
                <c:manualLayout>
                  <c:x val="0"/>
                  <c:y val="0.10555555555555558"/>
                </c:manualLayout>
              </c:layout>
              <c:dLblPos val="t"/>
              <c:showVal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</c:dLbl>
            <c:dLbl>
              <c:idx val="1"/>
              <c:layout>
                <c:manualLayout>
                  <c:x val="-2.6474127557160065E-2"/>
                  <c:y val="-5.0000000000000024E-2"/>
                </c:manualLayout>
              </c:layout>
              <c:showVal val="1"/>
            </c:dLbl>
            <c:dLbl>
              <c:idx val="2"/>
              <c:layout>
                <c:manualLayout>
                  <c:x val="-2.4067388688327335E-2"/>
                  <c:y val="-7.2222222222222243E-2"/>
                </c:manualLayout>
              </c:layout>
              <c:showVal val="1"/>
            </c:dLbl>
            <c:dLbl>
              <c:idx val="3"/>
              <c:layout>
                <c:manualLayout>
                  <c:x val="-1.6847172081829127E-2"/>
                  <c:y val="-5.5555555555555552E-2"/>
                </c:manualLayout>
              </c:layout>
              <c:showVal val="1"/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</c:dLbl>
            <c:dLbl>
              <c:idx val="5"/>
              <c:layout>
                <c:manualLayout>
                  <c:x val="-2.8880866425992788E-2"/>
                  <c:y val="-0.05"/>
                </c:manualLayout>
              </c:layout>
              <c:showVal val="1"/>
            </c:dLbl>
            <c:dLbl>
              <c:idx val="6"/>
              <c:layout>
                <c:manualLayout>
                  <c:x val="-3.8507821901323715E-2"/>
                  <c:y val="-5.5555555555555525E-2"/>
                </c:manualLayout>
              </c:layout>
              <c:showVal val="1"/>
            </c:dLbl>
            <c:showVal val="1"/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79329536"/>
        <c:axId val="79344000"/>
      </c:lineChart>
      <c:catAx>
        <c:axId val="793295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44000"/>
        <c:crosses val="autoZero"/>
        <c:auto val="1"/>
        <c:lblAlgn val="ctr"/>
        <c:lblOffset val="100"/>
      </c:catAx>
      <c:valAx>
        <c:axId val="79344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2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'9.问题规模与时间效率的关系-空间换时间'!$E$17</c:f>
              <c:strCache>
                <c:ptCount val="1"/>
                <c:pt idx="0">
                  <c:v>空间换时间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'9.问题规模与时间效率的关系-空间换时间'!$E$18:$E$24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'9.问题规模与时间效率的关系-空间换时间'!$F$17</c:f>
              <c:strCache>
                <c:ptCount val="1"/>
                <c:pt idx="0">
                  <c:v>不换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44.642857142857139</c:v>
                </c:pt>
                <c:pt idx="2">
                  <c:v>53.763440860215049</c:v>
                </c:pt>
                <c:pt idx="3">
                  <c:v>59.880239520958092</c:v>
                </c:pt>
                <c:pt idx="4">
                  <c:v>64.516129032258064</c:v>
                </c:pt>
                <c:pt idx="5">
                  <c:v>66.666666666666657</c:v>
                </c:pt>
                <c:pt idx="6">
                  <c:v>67.796610169491515</c:v>
                </c:pt>
              </c:numCache>
            </c:numRef>
          </c:val>
        </c:ser>
        <c:dLbls>
          <c:showVal val="1"/>
        </c:dLbls>
        <c:marker val="1"/>
        <c:axId val="79386496"/>
        <c:axId val="79400960"/>
      </c:lineChart>
      <c:catAx>
        <c:axId val="793864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00960"/>
        <c:crosses val="autoZero"/>
        <c:auto val="1"/>
        <c:lblAlgn val="ctr"/>
        <c:lblOffset val="100"/>
      </c:catAx>
      <c:valAx>
        <c:axId val="79400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'9.问题规模与时间效率的关系-空间换时间'!$E$3</c:f>
              <c:strCache>
                <c:ptCount val="1"/>
                <c:pt idx="0">
                  <c:v>空间换时间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'9.问题规模与时间效率的关系-空间换时间'!$E$4:$E$10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'9.问题规模与时间效率的关系-空间换时间'!$F$3</c:f>
              <c:strCache>
                <c:ptCount val="1"/>
                <c:pt idx="0">
                  <c:v>不换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80024704"/>
        <c:axId val="80026624"/>
      </c:lineChart>
      <c:catAx>
        <c:axId val="800247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26624"/>
        <c:crosses val="autoZero"/>
        <c:auto val="1"/>
        <c:lblAlgn val="ctr"/>
        <c:lblOffset val="100"/>
      </c:catAx>
      <c:valAx>
        <c:axId val="800266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dLblPos val="b"/>
            <c:showVal val="1"/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dLblPos val="t"/>
            <c:showVal val="1"/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80129408"/>
        <c:axId val="99619968"/>
      </c:lineChart>
      <c:catAx>
        <c:axId val="80129408"/>
        <c:scaling>
          <c:orientation val="minMax"/>
        </c:scaling>
        <c:axPos val="b"/>
        <c:majorTickMark val="none"/>
        <c:tickLblPos val="nextTo"/>
        <c:crossAx val="99619968"/>
        <c:crosses val="autoZero"/>
        <c:auto val="1"/>
        <c:lblAlgn val="ctr"/>
        <c:lblOffset val="100"/>
      </c:catAx>
      <c:valAx>
        <c:axId val="99619968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8012940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dLblPos val="b"/>
            <c:showVal val="1"/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dLblPos val="t"/>
            <c:showVal val="1"/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99665792"/>
        <c:axId val="99667328"/>
      </c:lineChart>
      <c:catAx>
        <c:axId val="99665792"/>
        <c:scaling>
          <c:orientation val="minMax"/>
        </c:scaling>
        <c:axPos val="b"/>
        <c:majorTickMark val="none"/>
        <c:tickLblPos val="nextTo"/>
        <c:crossAx val="99667328"/>
        <c:crosses val="autoZero"/>
        <c:auto val="1"/>
        <c:lblAlgn val="ctr"/>
        <c:lblOffset val="100"/>
      </c:catAx>
      <c:valAx>
        <c:axId val="99667328"/>
        <c:scaling>
          <c:orientation val="minMax"/>
        </c:scaling>
        <c:delete val="1"/>
        <c:axPos val="l"/>
        <c:numFmt formatCode="0.0" sourceLinked="1"/>
        <c:tickLblPos val="none"/>
        <c:crossAx val="9966579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dLblPos val="t"/>
            <c:showVal val="1"/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dLblPos val="b"/>
            <c:showVal val="1"/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99774848"/>
        <c:axId val="99776384"/>
      </c:lineChart>
      <c:catAx>
        <c:axId val="99774848"/>
        <c:scaling>
          <c:orientation val="minMax"/>
        </c:scaling>
        <c:axPos val="b"/>
        <c:majorTickMark val="none"/>
        <c:tickLblPos val="nextTo"/>
        <c:crossAx val="99776384"/>
        <c:crosses val="autoZero"/>
        <c:auto val="1"/>
        <c:lblAlgn val="ctr"/>
        <c:lblOffset val="100"/>
      </c:catAx>
      <c:valAx>
        <c:axId val="99776384"/>
        <c:scaling>
          <c:orientation val="minMax"/>
        </c:scaling>
        <c:delete val="1"/>
        <c:axPos val="l"/>
        <c:numFmt formatCode="0.0_ " sourceLinked="1"/>
        <c:tickLblPos val="none"/>
        <c:crossAx val="9977484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dLblPos val="t"/>
            <c:showVal val="1"/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17.241379310344829</c:v>
                </c:pt>
                <c:pt idx="3">
                  <c:v>17.777777777777775</c:v>
                </c:pt>
                <c:pt idx="4">
                  <c:v>19.000000000000004</c:v>
                </c:pt>
                <c:pt idx="5">
                  <c:v>19.5</c:v>
                </c:pt>
                <c:pt idx="6">
                  <c:v>18.749999999999996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dLblPos val="b"/>
            <c:showVal val="1"/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42.5</c:v>
                </c:pt>
                <c:pt idx="1">
                  <c:v>48.571428571428562</c:v>
                </c:pt>
                <c:pt idx="2">
                  <c:v>46.896551724137929</c:v>
                </c:pt>
                <c:pt idx="3">
                  <c:v>50</c:v>
                </c:pt>
                <c:pt idx="4">
                  <c:v>54.000000000000007</c:v>
                </c:pt>
                <c:pt idx="5">
                  <c:v>54.000000000000007</c:v>
                </c:pt>
                <c:pt idx="6">
                  <c:v>53.25</c:v>
                </c:pt>
              </c:numCache>
            </c:numRef>
          </c:val>
        </c:ser>
        <c:dLbls>
          <c:showVal val="1"/>
        </c:dLbls>
        <c:marker val="1"/>
        <c:axId val="99789440"/>
        <c:axId val="99795328"/>
      </c:lineChart>
      <c:catAx>
        <c:axId val="99789440"/>
        <c:scaling>
          <c:orientation val="minMax"/>
        </c:scaling>
        <c:axPos val="b"/>
        <c:majorTickMark val="none"/>
        <c:tickLblPos val="nextTo"/>
        <c:crossAx val="99795328"/>
        <c:crosses val="autoZero"/>
        <c:auto val="1"/>
        <c:lblAlgn val="ctr"/>
        <c:lblOffset val="100"/>
      </c:catAx>
      <c:valAx>
        <c:axId val="99795328"/>
        <c:scaling>
          <c:orientation val="minMax"/>
        </c:scaling>
        <c:delete val="1"/>
        <c:axPos val="l"/>
        <c:numFmt formatCode="0.0_ " sourceLinked="1"/>
        <c:tickLblPos val="none"/>
        <c:crossAx val="99789440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dLbls>
          <c:showVal val="1"/>
        </c:dLbls>
        <c:marker val="1"/>
        <c:axId val="71048576"/>
        <c:axId val="71050752"/>
      </c:lineChart>
      <c:catAx>
        <c:axId val="71048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1050752"/>
        <c:crosses val="autoZero"/>
        <c:auto val="1"/>
        <c:lblAlgn val="ctr"/>
        <c:lblOffset val="100"/>
      </c:catAx>
      <c:valAx>
        <c:axId val="71050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10485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71080576"/>
        <c:axId val="71090944"/>
      </c:lineChart>
      <c:catAx>
        <c:axId val="71080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1090944"/>
        <c:crosses val="autoZero"/>
        <c:auto val="1"/>
        <c:lblAlgn val="ctr"/>
        <c:lblOffset val="100"/>
      </c:catAx>
      <c:valAx>
        <c:axId val="71090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10805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73537792"/>
        <c:axId val="73544064"/>
      </c:lineChart>
      <c:catAx>
        <c:axId val="73537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3544064"/>
        <c:crosses val="autoZero"/>
        <c:auto val="1"/>
        <c:lblAlgn val="ctr"/>
        <c:lblOffset val="100"/>
      </c:catAx>
      <c:valAx>
        <c:axId val="73544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35377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73565696"/>
        <c:axId val="73567616"/>
      </c:lineChart>
      <c:catAx>
        <c:axId val="73565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3567616"/>
        <c:crosses val="autoZero"/>
        <c:auto val="1"/>
        <c:lblAlgn val="ctr"/>
        <c:lblOffset val="100"/>
      </c:catAx>
      <c:valAx>
        <c:axId val="73567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35656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74970240"/>
        <c:axId val="74972160"/>
      </c:lineChart>
      <c:catAx>
        <c:axId val="7497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4972160"/>
        <c:crosses val="autoZero"/>
        <c:auto val="1"/>
        <c:lblAlgn val="ctr"/>
        <c:lblOffset val="100"/>
      </c:catAx>
      <c:valAx>
        <c:axId val="74972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4970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75383168"/>
        <c:axId val="75385088"/>
      </c:lineChart>
      <c:catAx>
        <c:axId val="7538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5385088"/>
        <c:crosses val="autoZero"/>
        <c:auto val="1"/>
        <c:lblAlgn val="ctr"/>
        <c:lblOffset val="100"/>
      </c:catAx>
      <c:valAx>
        <c:axId val="75385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53831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75398528"/>
        <c:axId val="75408896"/>
      </c:lineChart>
      <c:catAx>
        <c:axId val="75398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5408896"/>
        <c:crosses val="autoZero"/>
        <c:auto val="1"/>
        <c:lblAlgn val="ctr"/>
        <c:lblOffset val="100"/>
      </c:catAx>
      <c:valAx>
        <c:axId val="75408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53985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G24" sqref="G24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 t="shared" ref="F4:F10" si="0"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1">LOG(B5)/LOG(2)+3</f>
        <v>2</v>
      </c>
      <c r="E5" s="8">
        <f t="shared" ref="E5:E10" si="2">B5/C5*50</f>
        <v>2.7777777777777777</v>
      </c>
      <c r="F5" s="8">
        <f t="shared" si="0"/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1"/>
        <v>3</v>
      </c>
      <c r="E6" s="8">
        <f t="shared" si="2"/>
        <v>2.9411764705882351</v>
      </c>
      <c r="F6" s="8">
        <f t="shared" si="0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1"/>
        <v>4</v>
      </c>
      <c r="E7" s="8">
        <f t="shared" si="2"/>
        <v>2.8571428571428572</v>
      </c>
      <c r="F7" s="8">
        <f t="shared" si="0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1"/>
        <v>5</v>
      </c>
      <c r="E8" s="8">
        <f t="shared" si="2"/>
        <v>2.8985507246376812</v>
      </c>
      <c r="F8" s="8">
        <f t="shared" si="0"/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1"/>
        <v>6</v>
      </c>
      <c r="E9" s="8">
        <f t="shared" si="2"/>
        <v>2.9197080291970803</v>
      </c>
      <c r="F9" s="8">
        <f t="shared" si="0"/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1"/>
        <v>7</v>
      </c>
      <c r="E10" s="8">
        <f t="shared" si="2"/>
        <v>2.9629629629629632</v>
      </c>
      <c r="F10" s="8">
        <f t="shared" si="0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3.4</v>
      </c>
      <c r="D18" s="3">
        <f>LOG(B18)/LOG(2)+3</f>
        <v>1</v>
      </c>
      <c r="E18" s="8">
        <f t="shared" ref="E18:E24" si="3">B18/C18*50</f>
        <v>3.6764705882352944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6.8</v>
      </c>
      <c r="D19" s="3">
        <f t="shared" ref="D19:D24" si="4">LOG(B19)/LOG(2)+3</f>
        <v>2</v>
      </c>
      <c r="E19" s="8">
        <f t="shared" si="3"/>
        <v>3.6764705882352944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13.6</v>
      </c>
      <c r="D20" s="3">
        <f t="shared" si="4"/>
        <v>3</v>
      </c>
      <c r="E20" s="8">
        <f t="shared" si="3"/>
        <v>3.6764705882352944</v>
      </c>
      <c r="F20" s="8">
        <f t="shared" si="5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27</v>
      </c>
      <c r="D21" s="3">
        <f t="shared" si="4"/>
        <v>4</v>
      </c>
      <c r="E21" s="8">
        <f t="shared" si="3"/>
        <v>3.7037037037037033</v>
      </c>
      <c r="F21" s="8">
        <f t="shared" si="5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54</v>
      </c>
      <c r="D22" s="3">
        <f t="shared" si="4"/>
        <v>5</v>
      </c>
      <c r="E22" s="8">
        <f t="shared" si="3"/>
        <v>3.7037037037037033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108</v>
      </c>
      <c r="D23" s="3">
        <f t="shared" si="4"/>
        <v>6</v>
      </c>
      <c r="E23" s="8">
        <f t="shared" si="3"/>
        <v>3.7037037037037033</v>
      </c>
      <c r="F23" s="8">
        <f t="shared" si="5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213</v>
      </c>
      <c r="D24" s="3">
        <f t="shared" si="4"/>
        <v>7</v>
      </c>
      <c r="E24" s="8">
        <f t="shared" si="3"/>
        <v>3.755868544600939</v>
      </c>
      <c r="F24" s="8">
        <f t="shared" si="5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41" t="s">
        <v>17</v>
      </c>
      <c r="B29" s="42"/>
      <c r="C29" s="42"/>
      <c r="D29" s="42"/>
      <c r="E29" s="42"/>
      <c r="F29" s="42"/>
      <c r="G29" s="42"/>
    </row>
    <row r="31" spans="1:14" ht="48.75" customHeight="1">
      <c r="A31" s="41" t="s">
        <v>18</v>
      </c>
      <c r="B31" s="42"/>
      <c r="C31" s="42"/>
      <c r="D31" s="42"/>
      <c r="E31" s="42"/>
      <c r="F31" s="42"/>
      <c r="G31" s="42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33"/>
  <sheetViews>
    <sheetView workbookViewId="0">
      <selection activeCell="L3" sqref="L3:L10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9.75" customWidth="1"/>
    <col min="9" max="9" width="10.125" customWidth="1"/>
    <col min="11" max="11" width="9.875" customWidth="1"/>
    <col min="12" max="12" width="9" customWidth="1"/>
  </cols>
  <sheetData>
    <row r="1" spans="1:17" ht="27">
      <c r="C1" s="10" t="s">
        <v>134</v>
      </c>
      <c r="D1" s="5" t="s">
        <v>90</v>
      </c>
      <c r="E1" s="5" t="s">
        <v>149</v>
      </c>
      <c r="F1" s="19" t="s">
        <v>135</v>
      </c>
    </row>
    <row r="3" spans="1:17" ht="40.5">
      <c r="A3" s="1" t="s">
        <v>3</v>
      </c>
      <c r="B3" s="2" t="s">
        <v>4</v>
      </c>
      <c r="C3" s="2" t="s">
        <v>6</v>
      </c>
      <c r="D3" s="2" t="s">
        <v>136</v>
      </c>
      <c r="E3" s="2" t="s">
        <v>137</v>
      </c>
      <c r="F3" s="2" t="s">
        <v>138</v>
      </c>
      <c r="G3" s="2" t="s">
        <v>139</v>
      </c>
      <c r="H3" s="38" t="s">
        <v>145</v>
      </c>
      <c r="I3" s="2" t="s">
        <v>143</v>
      </c>
      <c r="J3" s="2" t="s">
        <v>144</v>
      </c>
      <c r="K3" s="38" t="s">
        <v>146</v>
      </c>
      <c r="L3" s="38" t="s">
        <v>153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9">
        <f>E4/G4</f>
        <v>3.125</v>
      </c>
      <c r="I4" s="4">
        <v>4</v>
      </c>
      <c r="J4" s="8">
        <f>B4/I4*50</f>
        <v>3.125</v>
      </c>
      <c r="K4" s="39">
        <f>E4/J4</f>
        <v>12.5</v>
      </c>
      <c r="L4" s="40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9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39">
        <f t="shared" ref="K5:K10" si="5">E5/J5</f>
        <v>17.647058823529409</v>
      </c>
      <c r="L5" s="40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9">
        <f t="shared" si="3"/>
        <v>5.6818181818181817</v>
      </c>
      <c r="I6" s="4">
        <v>17</v>
      </c>
      <c r="J6" s="8">
        <f t="shared" si="4"/>
        <v>2.9411764705882351</v>
      </c>
      <c r="K6" s="39">
        <f t="shared" si="5"/>
        <v>19.31818181818182</v>
      </c>
      <c r="L6" s="40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9">
        <f t="shared" si="3"/>
        <v>5.625</v>
      </c>
      <c r="I7" s="4">
        <v>35</v>
      </c>
      <c r="J7" s="8">
        <f t="shared" si="4"/>
        <v>2.8571428571428572</v>
      </c>
      <c r="K7" s="39">
        <f t="shared" si="5"/>
        <v>21.875</v>
      </c>
      <c r="L7" s="40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9">
        <f t="shared" si="3"/>
        <v>5.3125</v>
      </c>
      <c r="I8" s="4">
        <v>69</v>
      </c>
      <c r="J8" s="8">
        <f t="shared" si="4"/>
        <v>2.8985507246376812</v>
      </c>
      <c r="K8" s="39">
        <f t="shared" si="5"/>
        <v>21.5625</v>
      </c>
      <c r="L8" s="40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9">
        <f t="shared" si="3"/>
        <v>5.4098360655737716</v>
      </c>
      <c r="I9" s="4">
        <v>137</v>
      </c>
      <c r="J9" s="8">
        <f t="shared" si="4"/>
        <v>2.9197080291970803</v>
      </c>
      <c r="K9" s="39">
        <f t="shared" si="5"/>
        <v>22.459016393442624</v>
      </c>
      <c r="L9" s="40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9">
        <f t="shared" si="3"/>
        <v>5.4166666666666652</v>
      </c>
      <c r="I10" s="4">
        <v>270</v>
      </c>
      <c r="J10" s="8">
        <f t="shared" si="4"/>
        <v>2.9629629629629632</v>
      </c>
      <c r="K10" s="39">
        <f t="shared" si="5"/>
        <v>22.499999999999996</v>
      </c>
      <c r="L10" s="40">
        <v>512</v>
      </c>
    </row>
    <row r="16" spans="1:17" ht="27">
      <c r="O16" t="s">
        <v>140</v>
      </c>
      <c r="P16" s="26" t="s">
        <v>141</v>
      </c>
      <c r="Q16" s="26" t="s">
        <v>142</v>
      </c>
    </row>
    <row r="18" spans="1:12" ht="27">
      <c r="C18" s="10" t="s">
        <v>147</v>
      </c>
      <c r="D18" s="5" t="s">
        <v>148</v>
      </c>
      <c r="E18" s="5" t="s">
        <v>150</v>
      </c>
      <c r="F18" s="19" t="s">
        <v>135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136</v>
      </c>
      <c r="E20" s="2" t="s">
        <v>137</v>
      </c>
      <c r="F20" s="2" t="s">
        <v>138</v>
      </c>
      <c r="G20" s="2" t="s">
        <v>139</v>
      </c>
      <c r="H20" s="38" t="s">
        <v>145</v>
      </c>
      <c r="I20" s="2" t="s">
        <v>143</v>
      </c>
      <c r="J20" s="2" t="s">
        <v>144</v>
      </c>
      <c r="K20" s="38" t="s">
        <v>146</v>
      </c>
      <c r="L20" s="38" t="s">
        <v>153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0.08</v>
      </c>
      <c r="E21" s="8">
        <f>B21/D21*50</f>
        <v>156.25</v>
      </c>
      <c r="F21" s="4">
        <v>0.8</v>
      </c>
      <c r="G21" s="8">
        <f>B21/F21*50</f>
        <v>15.625</v>
      </c>
      <c r="H21" s="39">
        <f>E21/G21</f>
        <v>10</v>
      </c>
      <c r="I21" s="4">
        <v>3.4</v>
      </c>
      <c r="J21" s="8">
        <f>B21/I21*50</f>
        <v>3.6764705882352944</v>
      </c>
      <c r="K21" s="39">
        <f>E21/J21</f>
        <v>42.5</v>
      </c>
      <c r="L21" s="40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0.14000000000000001</v>
      </c>
      <c r="E22" s="8">
        <f t="shared" ref="E22:E26" si="7">B22/D22*50</f>
        <v>178.57142857142856</v>
      </c>
      <c r="F22" s="4">
        <v>2.1</v>
      </c>
      <c r="G22" s="8">
        <f t="shared" ref="G22:G27" si="8">B22/F22*50</f>
        <v>11.904761904761903</v>
      </c>
      <c r="H22" s="39">
        <f t="shared" ref="H22:H27" si="9">E22/G22</f>
        <v>15</v>
      </c>
      <c r="I22" s="4">
        <v>6.8</v>
      </c>
      <c r="J22" s="8">
        <f t="shared" ref="J22:J27" si="10">B22/I22*50</f>
        <v>3.6764705882352944</v>
      </c>
      <c r="K22" s="39">
        <f t="shared" ref="K22:K27" si="11">E22/J22</f>
        <v>48.571428571428562</v>
      </c>
      <c r="L22" s="40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0.28999999999999998</v>
      </c>
      <c r="E23" s="8">
        <f t="shared" si="7"/>
        <v>172.41379310344828</v>
      </c>
      <c r="F23" s="4">
        <v>5</v>
      </c>
      <c r="G23" s="8">
        <f t="shared" si="8"/>
        <v>10</v>
      </c>
      <c r="H23" s="39">
        <f t="shared" si="9"/>
        <v>17.241379310344829</v>
      </c>
      <c r="I23" s="4">
        <v>13.6</v>
      </c>
      <c r="J23" s="8">
        <f t="shared" si="10"/>
        <v>3.6764705882352944</v>
      </c>
      <c r="K23" s="39">
        <f t="shared" si="11"/>
        <v>46.896551724137929</v>
      </c>
      <c r="L23" s="40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0.54</v>
      </c>
      <c r="E24" s="8">
        <f t="shared" si="7"/>
        <v>185.18518518518516</v>
      </c>
      <c r="F24" s="4">
        <v>9.6</v>
      </c>
      <c r="G24" s="8">
        <f t="shared" si="8"/>
        <v>10.416666666666668</v>
      </c>
      <c r="H24" s="39">
        <f t="shared" si="9"/>
        <v>17.777777777777775</v>
      </c>
      <c r="I24" s="4">
        <v>27</v>
      </c>
      <c r="J24" s="8">
        <f t="shared" si="10"/>
        <v>3.7037037037037033</v>
      </c>
      <c r="K24" s="39">
        <f t="shared" si="11"/>
        <v>50</v>
      </c>
      <c r="L24" s="40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9">
        <f t="shared" si="9"/>
        <v>19.000000000000004</v>
      </c>
      <c r="I25" s="4">
        <v>54</v>
      </c>
      <c r="J25" s="8">
        <f t="shared" si="10"/>
        <v>3.7037037037037033</v>
      </c>
      <c r="K25" s="39">
        <f t="shared" si="11"/>
        <v>54.000000000000007</v>
      </c>
      <c r="L25" s="40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2</v>
      </c>
      <c r="E26" s="8">
        <f t="shared" si="7"/>
        <v>200</v>
      </c>
      <c r="F26" s="4">
        <v>39</v>
      </c>
      <c r="G26" s="8">
        <f t="shared" si="8"/>
        <v>10.256410256410255</v>
      </c>
      <c r="H26" s="39">
        <f t="shared" si="9"/>
        <v>19.5</v>
      </c>
      <c r="I26" s="4">
        <v>108</v>
      </c>
      <c r="J26" s="8">
        <f t="shared" si="10"/>
        <v>3.7037037037037033</v>
      </c>
      <c r="K26" s="39">
        <f t="shared" si="11"/>
        <v>54.000000000000007</v>
      </c>
      <c r="L26" s="40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4</v>
      </c>
      <c r="E27" s="8">
        <f>B27/D27*50</f>
        <v>200</v>
      </c>
      <c r="F27" s="4">
        <v>75</v>
      </c>
      <c r="G27" s="8">
        <f t="shared" si="8"/>
        <v>10.666666666666668</v>
      </c>
      <c r="H27" s="39">
        <f t="shared" si="9"/>
        <v>18.749999999999996</v>
      </c>
      <c r="I27" s="4">
        <v>213</v>
      </c>
      <c r="J27" s="8">
        <f t="shared" si="10"/>
        <v>3.755868544600939</v>
      </c>
      <c r="K27" s="39">
        <f t="shared" si="11"/>
        <v>53.25</v>
      </c>
      <c r="L27" s="40">
        <v>512</v>
      </c>
    </row>
    <row r="33" spans="15:17" ht="27">
      <c r="O33" t="s">
        <v>151</v>
      </c>
      <c r="P33" s="26" t="s">
        <v>141</v>
      </c>
      <c r="Q33" s="26" t="s">
        <v>152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G4" sqref="G4:G10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0.8</v>
      </c>
      <c r="D4" s="3">
        <f t="shared" ref="D4:D10" si="0">LOG(B4)/LOG(2)+3</f>
        <v>1</v>
      </c>
      <c r="E4" s="8">
        <f t="shared" ref="E4:E10" si="1">B4/C4*50</f>
        <v>15.625</v>
      </c>
      <c r="F4" s="8">
        <f>B4/G4*50</f>
        <v>3.6764705882352944</v>
      </c>
      <c r="G4" s="4">
        <v>3.4</v>
      </c>
    </row>
    <row r="5" spans="1:14">
      <c r="A5" s="6">
        <v>2</v>
      </c>
      <c r="B5" s="3">
        <v>0.5</v>
      </c>
      <c r="C5" s="4">
        <v>2.1</v>
      </c>
      <c r="D5" s="3">
        <f t="shared" si="0"/>
        <v>2</v>
      </c>
      <c r="E5" s="8">
        <f t="shared" si="1"/>
        <v>11.904761904761903</v>
      </c>
      <c r="F5" s="8">
        <f t="shared" ref="F5:F10" si="2">B5/G5*50</f>
        <v>3.6764705882352944</v>
      </c>
      <c r="G5" s="4">
        <v>6.8</v>
      </c>
    </row>
    <row r="6" spans="1:14">
      <c r="A6" s="6">
        <v>3</v>
      </c>
      <c r="B6" s="3">
        <v>1</v>
      </c>
      <c r="C6" s="4">
        <v>5</v>
      </c>
      <c r="D6" s="3">
        <f t="shared" si="0"/>
        <v>3</v>
      </c>
      <c r="E6" s="8">
        <f t="shared" si="1"/>
        <v>10</v>
      </c>
      <c r="F6" s="8">
        <f t="shared" si="2"/>
        <v>3.6764705882352944</v>
      </c>
      <c r="G6" s="4">
        <v>13.6</v>
      </c>
    </row>
    <row r="7" spans="1:14">
      <c r="A7" s="6">
        <v>4</v>
      </c>
      <c r="B7" s="3">
        <v>2</v>
      </c>
      <c r="C7" s="4">
        <v>9.6</v>
      </c>
      <c r="D7" s="3">
        <f t="shared" si="0"/>
        <v>4</v>
      </c>
      <c r="E7" s="8">
        <f t="shared" si="1"/>
        <v>10.416666666666668</v>
      </c>
      <c r="F7" s="8">
        <f t="shared" si="2"/>
        <v>3.7037037037037033</v>
      </c>
      <c r="G7" s="4">
        <v>27</v>
      </c>
    </row>
    <row r="8" spans="1:14">
      <c r="A8" s="6">
        <v>5</v>
      </c>
      <c r="B8" s="3">
        <v>4</v>
      </c>
      <c r="C8" s="4">
        <v>19</v>
      </c>
      <c r="D8" s="3">
        <f t="shared" si="0"/>
        <v>5</v>
      </c>
      <c r="E8" s="8">
        <f t="shared" si="1"/>
        <v>10.526315789473683</v>
      </c>
      <c r="F8" s="8">
        <f t="shared" si="2"/>
        <v>3.7037037037037033</v>
      </c>
      <c r="G8" s="4">
        <v>54</v>
      </c>
    </row>
    <row r="9" spans="1:14">
      <c r="A9" s="6">
        <v>6</v>
      </c>
      <c r="B9" s="3">
        <v>8</v>
      </c>
      <c r="C9" s="4">
        <v>39</v>
      </c>
      <c r="D9" s="3">
        <f t="shared" si="0"/>
        <v>6</v>
      </c>
      <c r="E9" s="8">
        <f t="shared" si="1"/>
        <v>10.256410256410255</v>
      </c>
      <c r="F9" s="8">
        <f t="shared" si="2"/>
        <v>3.7037037037037033</v>
      </c>
      <c r="G9" s="4">
        <v>108</v>
      </c>
    </row>
    <row r="10" spans="1:14">
      <c r="A10" s="6">
        <v>7</v>
      </c>
      <c r="B10" s="3">
        <v>16</v>
      </c>
      <c r="C10" s="4">
        <v>75</v>
      </c>
      <c r="D10" s="3">
        <f t="shared" si="0"/>
        <v>7</v>
      </c>
      <c r="E10" s="8">
        <f t="shared" si="1"/>
        <v>10.666666666666668</v>
      </c>
      <c r="F10" s="8">
        <f t="shared" si="2"/>
        <v>3.755868544600939</v>
      </c>
      <c r="G10" s="4">
        <v>213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25</v>
      </c>
      <c r="M12" t="s">
        <v>11</v>
      </c>
      <c r="N12" t="s">
        <v>16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3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4">LOG(B19)/LOG(2)+3</f>
        <v>2</v>
      </c>
      <c r="E19" s="8">
        <f t="shared" si="3"/>
        <v>12.5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4"/>
        <v>3</v>
      </c>
      <c r="E20" s="8">
        <f t="shared" si="3"/>
        <v>10</v>
      </c>
      <c r="F20" s="8">
        <f t="shared" si="5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4"/>
        <v>4</v>
      </c>
      <c r="E21" s="8">
        <f t="shared" si="3"/>
        <v>11.111111111111111</v>
      </c>
      <c r="F21" s="8">
        <f t="shared" si="5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4"/>
        <v>5</v>
      </c>
      <c r="E22" s="8">
        <f t="shared" si="3"/>
        <v>11.76470588235294</v>
      </c>
      <c r="F22" s="8">
        <f t="shared" si="5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4"/>
        <v>6</v>
      </c>
      <c r="E23" s="8">
        <f t="shared" si="3"/>
        <v>12.121212121212121</v>
      </c>
      <c r="F23" s="8">
        <f t="shared" si="5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4"/>
        <v>7</v>
      </c>
      <c r="E24" s="8">
        <f t="shared" si="3"/>
        <v>12.307692307692308</v>
      </c>
      <c r="F24" s="8">
        <f t="shared" si="5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28</v>
      </c>
      <c r="M26" t="s">
        <v>11</v>
      </c>
      <c r="N26" t="s">
        <v>12</v>
      </c>
    </row>
    <row r="29" spans="1:14" ht="116.25" customHeight="1">
      <c r="A29" s="41" t="s">
        <v>29</v>
      </c>
      <c r="B29" s="42"/>
      <c r="C29" s="42"/>
      <c r="D29" s="42"/>
      <c r="E29" s="42"/>
      <c r="F29" s="42"/>
      <c r="G29" s="42"/>
      <c r="H29" s="42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G18" sqref="G18:G24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11.904761904761903</v>
      </c>
      <c r="G5" s="4">
        <v>2.1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10.416666666666668</v>
      </c>
      <c r="G7" s="4">
        <v>9.6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10.526315789473683</v>
      </c>
      <c r="G8" s="4">
        <v>19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10.256410256410255</v>
      </c>
      <c r="G9" s="4">
        <v>39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36</v>
      </c>
      <c r="M12" t="s">
        <v>34</v>
      </c>
      <c r="N12" t="s">
        <v>37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40</v>
      </c>
      <c r="M25" t="s">
        <v>34</v>
      </c>
      <c r="N25" t="s">
        <v>41</v>
      </c>
    </row>
    <row r="29" spans="1:14" ht="125.25" customHeight="1">
      <c r="A29" s="41" t="s">
        <v>42</v>
      </c>
      <c r="B29" s="42"/>
      <c r="C29" s="42"/>
      <c r="D29" s="42"/>
      <c r="E29" s="42"/>
      <c r="F29" s="42"/>
      <c r="G29" s="42"/>
      <c r="H29" s="42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9" workbookViewId="0">
      <selection activeCell="B17" sqref="B17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43</v>
      </c>
      <c r="D1" s="5" t="s">
        <v>44</v>
      </c>
      <c r="E1" s="19" t="s">
        <v>45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46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34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45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34</v>
      </c>
      <c r="N25" t="s">
        <v>41</v>
      </c>
    </row>
    <row r="28" spans="1:14" ht="140.25" customHeight="1">
      <c r="A28" s="41" t="s">
        <v>56</v>
      </c>
      <c r="B28" s="42"/>
      <c r="C28" s="42"/>
      <c r="D28" s="42"/>
      <c r="E28" s="42"/>
      <c r="F28" s="42"/>
      <c r="G28" s="42"/>
      <c r="H28" s="42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65" workbookViewId="0">
      <selection activeCell="J79" sqref="J79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</cols>
  <sheetData>
    <row r="1" spans="1:13" ht="40.5">
      <c r="C1" s="10" t="s">
        <v>57</v>
      </c>
      <c r="D1" s="5" t="s">
        <v>53</v>
      </c>
      <c r="E1" s="19" t="s">
        <v>58</v>
      </c>
      <c r="F1" s="35" t="s">
        <v>59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2" t="s">
        <v>62</v>
      </c>
      <c r="G3" s="2" t="s">
        <v>63</v>
      </c>
    </row>
    <row r="4" spans="1:13">
      <c r="A4" s="6">
        <v>1</v>
      </c>
      <c r="B4" s="3">
        <v>0.25</v>
      </c>
      <c r="C4" s="4">
        <v>0.94</v>
      </c>
      <c r="D4" s="3">
        <f t="shared" ref="D4:D10" si="0">LOG(B4)/LOG(2)+3</f>
        <v>1</v>
      </c>
      <c r="E4" s="8">
        <f t="shared" ref="E4:E10" si="1">B4/C4*50</f>
        <v>13.297872340425531</v>
      </c>
      <c r="F4" s="8">
        <f t="shared" ref="F4:F10" si="2"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 t="shared" si="0"/>
        <v>2</v>
      </c>
      <c r="E5" s="8">
        <f t="shared" si="1"/>
        <v>14.792899408284024</v>
      </c>
      <c r="F5" s="8">
        <f t="shared" si="2"/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 t="shared" si="0"/>
        <v>3</v>
      </c>
      <c r="E6" s="8">
        <f t="shared" si="1"/>
        <v>15.822784810126581</v>
      </c>
      <c r="F6" s="8">
        <f t="shared" si="2"/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 t="shared" si="0"/>
        <v>4</v>
      </c>
      <c r="E7" s="8">
        <f t="shared" si="1"/>
        <v>16.260162601626014</v>
      </c>
      <c r="F7" s="8">
        <f t="shared" si="2"/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 t="shared" si="0"/>
        <v>5</v>
      </c>
      <c r="E8" s="8">
        <f t="shared" si="1"/>
        <v>16.666666666666664</v>
      </c>
      <c r="F8" s="8">
        <f t="shared" si="2"/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 t="shared" si="0"/>
        <v>6</v>
      </c>
      <c r="E9" s="8">
        <f t="shared" si="1"/>
        <v>16.666666666666664</v>
      </c>
      <c r="F9" s="8">
        <f t="shared" si="2"/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 t="shared" si="0"/>
        <v>7</v>
      </c>
      <c r="E10" s="8">
        <f t="shared" si="1"/>
        <v>16.877637130801688</v>
      </c>
      <c r="F10" s="8">
        <f t="shared" si="2"/>
        <v>17.391304347826086</v>
      </c>
      <c r="G10" s="4">
        <v>46</v>
      </c>
    </row>
    <row r="11" spans="1:13">
      <c r="K11" t="s">
        <v>64</v>
      </c>
      <c r="L11" t="s">
        <v>65</v>
      </c>
      <c r="M11" t="s">
        <v>66</v>
      </c>
    </row>
    <row r="14" spans="1:13" ht="40.5">
      <c r="C14" s="10" t="s">
        <v>67</v>
      </c>
      <c r="D14" s="5" t="s">
        <v>68</v>
      </c>
      <c r="E14" s="19" t="s">
        <v>58</v>
      </c>
      <c r="F14" s="35" t="s">
        <v>59</v>
      </c>
      <c r="G14" s="25" t="s">
        <v>69</v>
      </c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3">LOG(B17)/LOG(2)+3</f>
        <v>1</v>
      </c>
      <c r="E17" s="8">
        <f t="shared" ref="E17:E23" si="4">B17/C17*50</f>
        <v>9.615384615384615</v>
      </c>
      <c r="F17" s="8">
        <f t="shared" ref="F17:F23" si="5"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3"/>
        <v>2</v>
      </c>
      <c r="E18" s="8">
        <f t="shared" si="4"/>
        <v>10.869565217391305</v>
      </c>
      <c r="F18" s="8">
        <f t="shared" si="5"/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3"/>
        <v>3</v>
      </c>
      <c r="E19" s="8">
        <f t="shared" si="4"/>
        <v>11.363636363636363</v>
      </c>
      <c r="F19" s="8">
        <f t="shared" si="5"/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3"/>
        <v>4</v>
      </c>
      <c r="E20" s="8">
        <f t="shared" si="4"/>
        <v>11.494252873563219</v>
      </c>
      <c r="F20" s="8">
        <f t="shared" si="5"/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 t="shared" si="3"/>
        <v>5</v>
      </c>
      <c r="E21" s="8">
        <f t="shared" si="4"/>
        <v>11.76470588235294</v>
      </c>
      <c r="F21" s="8">
        <f t="shared" si="5"/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 t="shared" si="3"/>
        <v>6</v>
      </c>
      <c r="E22" s="8">
        <f t="shared" si="4"/>
        <v>11.76470588235294</v>
      </c>
      <c r="F22" s="8">
        <f t="shared" si="5"/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 t="shared" si="3"/>
        <v>7</v>
      </c>
      <c r="E23" s="8">
        <f t="shared" si="4"/>
        <v>11.940298507462686</v>
      </c>
      <c r="F23" s="8">
        <f t="shared" si="5"/>
        <v>112.67605633802818</v>
      </c>
      <c r="G23" s="4">
        <v>7.1</v>
      </c>
    </row>
    <row r="24" spans="1:13">
      <c r="K24" t="s">
        <v>70</v>
      </c>
      <c r="L24" t="s">
        <v>65</v>
      </c>
      <c r="M24" t="s">
        <v>71</v>
      </c>
    </row>
    <row r="27" spans="1:13" ht="40.5">
      <c r="C27" s="10" t="s">
        <v>72</v>
      </c>
      <c r="D27" s="5" t="s">
        <v>53</v>
      </c>
      <c r="E27" s="19" t="s">
        <v>73</v>
      </c>
      <c r="F27" s="35" t="s">
        <v>59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74</v>
      </c>
      <c r="D29" s="2" t="s">
        <v>6</v>
      </c>
      <c r="E29" s="2" t="s">
        <v>75</v>
      </c>
      <c r="F29" s="2" t="s">
        <v>76</v>
      </c>
      <c r="G29" s="2" t="s">
        <v>77</v>
      </c>
    </row>
    <row r="30" spans="1:13">
      <c r="A30" s="6">
        <v>1</v>
      </c>
      <c r="B30" s="3">
        <v>0.25</v>
      </c>
      <c r="C30" s="4">
        <v>1.26</v>
      </c>
      <c r="D30" s="3">
        <f t="shared" ref="D30:D36" si="6">LOG(B30)/LOG(2)+3</f>
        <v>1</v>
      </c>
      <c r="E30" s="8">
        <f t="shared" ref="E30:E36" si="7">B30/C30*50</f>
        <v>9.9206349206349209</v>
      </c>
      <c r="F30" s="8">
        <f t="shared" ref="F30:F36" si="8"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 t="shared" si="6"/>
        <v>2</v>
      </c>
      <c r="E31" s="8">
        <f t="shared" si="7"/>
        <v>10.593220338983052</v>
      </c>
      <c r="F31" s="8">
        <f t="shared" si="8"/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 t="shared" si="6"/>
        <v>3</v>
      </c>
      <c r="E32" s="8">
        <f t="shared" si="7"/>
        <v>11.389521640091118</v>
      </c>
      <c r="F32" s="8">
        <f t="shared" si="8"/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 t="shared" si="6"/>
        <v>4</v>
      </c>
      <c r="E33" s="8">
        <f t="shared" si="7"/>
        <v>11.668611435239207</v>
      </c>
      <c r="F33" s="8">
        <f t="shared" si="8"/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 t="shared" si="6"/>
        <v>5</v>
      </c>
      <c r="E34" s="8">
        <f t="shared" si="7"/>
        <v>11.834319526627219</v>
      </c>
      <c r="F34" s="8">
        <f t="shared" si="8"/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 t="shared" si="6"/>
        <v>6</v>
      </c>
      <c r="E35" s="8">
        <f t="shared" si="7"/>
        <v>11.869436201780415</v>
      </c>
      <c r="F35" s="8">
        <f t="shared" si="8"/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 t="shared" si="6"/>
        <v>7</v>
      </c>
      <c r="E36" s="8">
        <f t="shared" si="7"/>
        <v>11.994002998500749</v>
      </c>
      <c r="F36" s="8">
        <f t="shared" si="8"/>
        <v>16.877637130801688</v>
      </c>
      <c r="G36" s="4">
        <v>47.4</v>
      </c>
    </row>
    <row r="37" spans="1:14">
      <c r="L37" t="s">
        <v>78</v>
      </c>
      <c r="M37" t="s">
        <v>65</v>
      </c>
      <c r="N37" t="s">
        <v>66</v>
      </c>
    </row>
    <row r="40" spans="1:14" ht="40.5">
      <c r="C40" s="10" t="s">
        <v>79</v>
      </c>
      <c r="D40" s="5" t="s">
        <v>68</v>
      </c>
      <c r="E40" s="19" t="s">
        <v>73</v>
      </c>
      <c r="F40" s="35" t="s">
        <v>59</v>
      </c>
      <c r="G40" s="25" t="s">
        <v>69</v>
      </c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74</v>
      </c>
      <c r="D42" s="2" t="s">
        <v>6</v>
      </c>
      <c r="E42" s="2" t="s">
        <v>75</v>
      </c>
      <c r="F42" s="2" t="s">
        <v>76</v>
      </c>
      <c r="G42" s="2" t="s">
        <v>77</v>
      </c>
    </row>
    <row r="43" spans="1:14">
      <c r="A43" s="6">
        <v>1</v>
      </c>
      <c r="B43" s="3">
        <v>0.25</v>
      </c>
      <c r="C43" s="4">
        <v>0.12</v>
      </c>
      <c r="D43" s="3">
        <f t="shared" ref="D43:D49" si="9">LOG(B43)/LOG(2)+3</f>
        <v>1</v>
      </c>
      <c r="E43" s="8">
        <f t="shared" ref="E43:E49" si="10">B43/C43*50</f>
        <v>104.16666666666667</v>
      </c>
      <c r="F43" s="8">
        <f t="shared" ref="F43:F49" si="11"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 t="shared" si="9"/>
        <v>2</v>
      </c>
      <c r="E44" s="8">
        <f t="shared" si="10"/>
        <v>131.57894736842107</v>
      </c>
      <c r="F44" s="8">
        <f t="shared" si="11"/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 t="shared" si="9"/>
        <v>3</v>
      </c>
      <c r="E45" s="8">
        <f t="shared" si="10"/>
        <v>147.05882352941174</v>
      </c>
      <c r="F45" s="8">
        <f t="shared" si="11"/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 t="shared" si="9"/>
        <v>4</v>
      </c>
      <c r="E46" s="8">
        <f t="shared" si="10"/>
        <v>163.9344262295082</v>
      </c>
      <c r="F46" s="8">
        <f t="shared" si="11"/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 t="shared" si="9"/>
        <v>5</v>
      </c>
      <c r="E47" s="8">
        <f t="shared" si="10"/>
        <v>166.66666666666669</v>
      </c>
      <c r="F47" s="8">
        <f t="shared" si="11"/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 t="shared" si="9"/>
        <v>6</v>
      </c>
      <c r="E48" s="8">
        <f t="shared" si="10"/>
        <v>173.91304347826087</v>
      </c>
      <c r="F48" s="8">
        <f t="shared" si="11"/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 t="shared" si="9"/>
        <v>7</v>
      </c>
      <c r="E49" s="8">
        <f t="shared" si="10"/>
        <v>177.77777777777777</v>
      </c>
      <c r="F49" s="8">
        <f t="shared" si="11"/>
        <v>140.35087719298244</v>
      </c>
      <c r="G49" s="4">
        <v>5.7</v>
      </c>
    </row>
    <row r="50" spans="1:14">
      <c r="L50" t="s">
        <v>80</v>
      </c>
      <c r="M50" t="s">
        <v>65</v>
      </c>
      <c r="N50" t="s">
        <v>71</v>
      </c>
    </row>
    <row r="53" spans="1:14" ht="40.5">
      <c r="C53" s="10" t="s">
        <v>81</v>
      </c>
      <c r="D53" s="5" t="s">
        <v>68</v>
      </c>
      <c r="E53" s="19" t="s">
        <v>82</v>
      </c>
      <c r="F53" s="35" t="s">
        <v>83</v>
      </c>
      <c r="G53" s="25" t="s">
        <v>69</v>
      </c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84</v>
      </c>
      <c r="D55" s="2" t="s">
        <v>6</v>
      </c>
      <c r="E55" s="2" t="s">
        <v>85</v>
      </c>
      <c r="F55" s="2" t="s">
        <v>86</v>
      </c>
      <c r="G55" s="2" t="s">
        <v>87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2">LOG(B56)/LOG(2)+3</f>
        <v>1</v>
      </c>
      <c r="E56" s="8">
        <f t="shared" ref="E56:E62" si="13">B56/C56*50</f>
        <v>104.16666666666667</v>
      </c>
      <c r="F56" s="8">
        <f t="shared" ref="F56:F62" si="14"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 t="shared" si="12"/>
        <v>2</v>
      </c>
      <c r="E57" s="8">
        <f t="shared" si="13"/>
        <v>131.57894736842107</v>
      </c>
      <c r="F57" s="8">
        <f t="shared" si="14"/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 t="shared" si="12"/>
        <v>3</v>
      </c>
      <c r="E58" s="8">
        <f t="shared" si="13"/>
        <v>142.85714285714286</v>
      </c>
      <c r="F58" s="8">
        <f t="shared" si="14"/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 t="shared" si="12"/>
        <v>4</v>
      </c>
      <c r="E59" s="8">
        <f t="shared" si="13"/>
        <v>151.5151515151515</v>
      </c>
      <c r="F59" s="8">
        <f t="shared" si="14"/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 t="shared" si="12"/>
        <v>5</v>
      </c>
      <c r="E60" s="8">
        <f t="shared" si="13"/>
        <v>153.84615384615384</v>
      </c>
      <c r="F60" s="8">
        <f t="shared" si="14"/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 t="shared" si="12"/>
        <v>6</v>
      </c>
      <c r="E61" s="8">
        <f t="shared" si="13"/>
        <v>153.84615384615384</v>
      </c>
      <c r="F61" s="8">
        <f t="shared" si="14"/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 t="shared" si="12"/>
        <v>7</v>
      </c>
      <c r="E62" s="8">
        <f t="shared" si="13"/>
        <v>153.84615384615384</v>
      </c>
      <c r="F62" s="8">
        <f t="shared" si="14"/>
        <v>140.35087719298244</v>
      </c>
      <c r="G62" s="4">
        <v>5.7</v>
      </c>
    </row>
    <row r="63" spans="1:14">
      <c r="L63" t="s">
        <v>88</v>
      </c>
      <c r="M63" t="s">
        <v>65</v>
      </c>
      <c r="N63" t="s">
        <v>71</v>
      </c>
    </row>
    <row r="66" spans="1:14" ht="40.5">
      <c r="C66" s="10" t="s">
        <v>89</v>
      </c>
      <c r="D66" s="5" t="s">
        <v>90</v>
      </c>
      <c r="E66" s="19" t="s">
        <v>82</v>
      </c>
      <c r="F66" s="35" t="s">
        <v>83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84</v>
      </c>
      <c r="D68" s="2" t="s">
        <v>6</v>
      </c>
      <c r="E68" s="2" t="s">
        <v>85</v>
      </c>
      <c r="F68" s="2" t="s">
        <v>86</v>
      </c>
      <c r="G68" s="2" t="s">
        <v>87</v>
      </c>
    </row>
    <row r="69" spans="1:14">
      <c r="A69" s="6">
        <v>1</v>
      </c>
      <c r="B69" s="3">
        <v>0.25</v>
      </c>
      <c r="C69" s="4">
        <v>0.94</v>
      </c>
      <c r="D69" s="3">
        <f t="shared" ref="D69:D75" si="15">LOG(B69)/LOG(2)+3</f>
        <v>1</v>
      </c>
      <c r="E69" s="8">
        <f t="shared" ref="E69:E75" si="16">B69/C69*50</f>
        <v>13.297872340425531</v>
      </c>
      <c r="F69" s="8">
        <f t="shared" ref="F69:F75" si="17"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 t="shared" si="15"/>
        <v>2</v>
      </c>
      <c r="E70" s="8">
        <f t="shared" si="16"/>
        <v>15.151515151515152</v>
      </c>
      <c r="F70" s="8">
        <f t="shared" si="17"/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 t="shared" si="15"/>
        <v>3</v>
      </c>
      <c r="E71" s="8">
        <f t="shared" si="16"/>
        <v>16.077170418006432</v>
      </c>
      <c r="F71" s="8">
        <f t="shared" si="17"/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 t="shared" si="15"/>
        <v>4</v>
      </c>
      <c r="E72" s="8">
        <f t="shared" si="16"/>
        <v>16.863406408094438</v>
      </c>
      <c r="F72" s="8">
        <f t="shared" si="17"/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 t="shared" si="15"/>
        <v>5</v>
      </c>
      <c r="E73" s="8">
        <f t="shared" si="16"/>
        <v>16.666666666666664</v>
      </c>
      <c r="F73" s="8">
        <f t="shared" si="17"/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 t="shared" si="15"/>
        <v>6</v>
      </c>
      <c r="E74" s="8">
        <f t="shared" si="16"/>
        <v>17.391304347826086</v>
      </c>
      <c r="F74" s="8">
        <f t="shared" si="17"/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 t="shared" si="15"/>
        <v>7</v>
      </c>
      <c r="E75" s="8">
        <f t="shared" si="16"/>
        <v>17.582417582417584</v>
      </c>
      <c r="F75" s="8">
        <f t="shared" si="17"/>
        <v>16.877637130801688</v>
      </c>
      <c r="G75" s="4">
        <v>47.4</v>
      </c>
    </row>
    <row r="76" spans="1:14">
      <c r="L76" t="s">
        <v>91</v>
      </c>
      <c r="M76" t="s">
        <v>65</v>
      </c>
      <c r="N76" t="s">
        <v>66</v>
      </c>
    </row>
    <row r="79" spans="1:14" ht="178.5" customHeight="1">
      <c r="A79" s="43" t="s">
        <v>92</v>
      </c>
      <c r="B79" s="44"/>
      <c r="C79" s="44"/>
      <c r="D79" s="44"/>
      <c r="E79" s="44"/>
      <c r="F79" s="44"/>
      <c r="G79" s="44"/>
      <c r="H79" s="44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topLeftCell="A28" workbookViewId="0">
      <selection activeCell="J38" sqref="J38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93</v>
      </c>
      <c r="D1" s="5" t="s">
        <v>44</v>
      </c>
      <c r="E1" s="19" t="s">
        <v>94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95</v>
      </c>
      <c r="D3" s="2" t="s">
        <v>6</v>
      </c>
      <c r="E3" s="2" t="s">
        <v>96</v>
      </c>
      <c r="F3" s="2" t="s">
        <v>97</v>
      </c>
      <c r="G3" s="2" t="s">
        <v>98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99</v>
      </c>
    </row>
    <row r="15" spans="1:12" ht="40.5">
      <c r="C15" s="10" t="s">
        <v>100</v>
      </c>
      <c r="D15" s="5" t="s">
        <v>53</v>
      </c>
      <c r="E15" s="19" t="s">
        <v>94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95</v>
      </c>
      <c r="D17" s="2" t="s">
        <v>6</v>
      </c>
      <c r="E17" s="2" t="s">
        <v>96</v>
      </c>
      <c r="F17" s="2" t="s">
        <v>97</v>
      </c>
      <c r="G17" s="2" t="s">
        <v>98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101</v>
      </c>
    </row>
    <row r="27" spans="1:12" ht="27">
      <c r="C27" s="10" t="s">
        <v>102</v>
      </c>
      <c r="D27" s="26" t="s">
        <v>103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104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105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106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107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108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109</v>
      </c>
    </row>
    <row r="38" spans="1:15" ht="173.25" customHeight="1">
      <c r="A38" s="41" t="s">
        <v>110</v>
      </c>
      <c r="B38" s="42"/>
      <c r="C38" s="42"/>
      <c r="D38" s="42"/>
      <c r="E38" s="42"/>
      <c r="F38" s="42"/>
      <c r="G38" s="42"/>
      <c r="H38" s="42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80"/>
  <sheetViews>
    <sheetView tabSelected="1" topLeftCell="A22" workbookViewId="0">
      <selection activeCell="I28" sqref="I28"/>
    </sheetView>
  </sheetViews>
  <sheetFormatPr defaultRowHeight="13.5"/>
  <cols>
    <col min="2" max="2" width="12.625" customWidth="1"/>
    <col min="3" max="3" width="10.5" customWidth="1"/>
    <col min="4" max="4" width="12.125" customWidth="1"/>
    <col min="5" max="5" width="9.875" customWidth="1"/>
    <col min="7" max="7" width="11.625" customWidth="1"/>
  </cols>
  <sheetData>
    <row r="1" spans="1:14" ht="40.5">
      <c r="C1" s="10" t="s">
        <v>111</v>
      </c>
      <c r="D1" s="5" t="s">
        <v>44</v>
      </c>
      <c r="E1" s="19" t="s">
        <v>112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113</v>
      </c>
      <c r="D3" s="2" t="s">
        <v>6</v>
      </c>
      <c r="E3" s="2" t="s">
        <v>114</v>
      </c>
      <c r="F3" s="2" t="s">
        <v>115</v>
      </c>
      <c r="G3" s="2" t="s">
        <v>116</v>
      </c>
    </row>
    <row r="4" spans="1:14">
      <c r="A4" s="6">
        <v>1</v>
      </c>
      <c r="B4" s="3">
        <v>0.25</v>
      </c>
      <c r="C4" s="4">
        <v>0.08</v>
      </c>
      <c r="D4" s="3">
        <f>LOG(B4)/LOG(2)+3</f>
        <v>1</v>
      </c>
      <c r="E4" s="8">
        <f t="shared" ref="E4:E10" si="0">B4/C4*50</f>
        <v>156.25</v>
      </c>
      <c r="F4" s="8">
        <f>B4/G4*50</f>
        <v>96.153846153846146</v>
      </c>
      <c r="G4" s="4">
        <v>0.13</v>
      </c>
    </row>
    <row r="5" spans="1:14">
      <c r="A5" s="6">
        <v>2</v>
      </c>
      <c r="B5" s="3">
        <v>0.5</v>
      </c>
      <c r="C5" s="4">
        <v>0.14000000000000001</v>
      </c>
      <c r="D5" s="3">
        <f t="shared" ref="D5:D10" si="1">LOG(B5)/LOG(2)+3</f>
        <v>2</v>
      </c>
      <c r="E5" s="8">
        <f t="shared" si="0"/>
        <v>178.57142857142856</v>
      </c>
      <c r="F5" s="8">
        <f t="shared" ref="F5:F10" si="2">B5/G5*50</f>
        <v>100</v>
      </c>
      <c r="G5" s="4">
        <v>0.25</v>
      </c>
    </row>
    <row r="6" spans="1:14">
      <c r="A6" s="6">
        <v>3</v>
      </c>
      <c r="B6" s="3">
        <v>1</v>
      </c>
      <c r="C6" s="4">
        <v>0.28999999999999998</v>
      </c>
      <c r="D6" s="3">
        <f t="shared" si="1"/>
        <v>3</v>
      </c>
      <c r="E6" s="8">
        <f t="shared" si="0"/>
        <v>172.41379310344828</v>
      </c>
      <c r="F6" s="8">
        <f t="shared" si="2"/>
        <v>102.04081632653062</v>
      </c>
      <c r="G6" s="4">
        <v>0.49</v>
      </c>
    </row>
    <row r="7" spans="1:14">
      <c r="A7" s="6">
        <v>4</v>
      </c>
      <c r="B7" s="3">
        <v>2</v>
      </c>
      <c r="C7" s="4">
        <v>0.54</v>
      </c>
      <c r="D7" s="3">
        <f t="shared" si="1"/>
        <v>4</v>
      </c>
      <c r="E7" s="8">
        <f t="shared" si="0"/>
        <v>185.18518518518516</v>
      </c>
      <c r="F7" s="8">
        <f t="shared" si="2"/>
        <v>107.5268817204301</v>
      </c>
      <c r="G7" s="4">
        <v>0.93</v>
      </c>
    </row>
    <row r="8" spans="1:14">
      <c r="A8" s="6">
        <v>5</v>
      </c>
      <c r="B8" s="3">
        <v>4</v>
      </c>
      <c r="C8" s="4">
        <v>1</v>
      </c>
      <c r="D8" s="3">
        <f t="shared" si="1"/>
        <v>5</v>
      </c>
      <c r="E8" s="8">
        <f t="shared" si="0"/>
        <v>200</v>
      </c>
      <c r="F8" s="8">
        <f t="shared" si="2"/>
        <v>111.11111111111111</v>
      </c>
      <c r="G8" s="4">
        <v>1.8</v>
      </c>
    </row>
    <row r="9" spans="1:14">
      <c r="A9" s="6">
        <v>6</v>
      </c>
      <c r="B9" s="3">
        <v>8</v>
      </c>
      <c r="C9" s="4">
        <v>2</v>
      </c>
      <c r="D9" s="3">
        <f t="shared" si="1"/>
        <v>6</v>
      </c>
      <c r="E9" s="8">
        <f t="shared" si="0"/>
        <v>200</v>
      </c>
      <c r="F9" s="8">
        <f t="shared" si="2"/>
        <v>111.11111111111111</v>
      </c>
      <c r="G9" s="4">
        <v>3.6</v>
      </c>
    </row>
    <row r="10" spans="1:14">
      <c r="A10" s="6">
        <v>7</v>
      </c>
      <c r="B10" s="3">
        <v>16</v>
      </c>
      <c r="C10" s="4">
        <v>4</v>
      </c>
      <c r="D10" s="3">
        <f t="shared" si="1"/>
        <v>7</v>
      </c>
      <c r="E10" s="8">
        <f t="shared" si="0"/>
        <v>200</v>
      </c>
      <c r="F10" s="8">
        <f t="shared" si="2"/>
        <v>112.67605633802818</v>
      </c>
      <c r="G10" s="4">
        <v>7.1</v>
      </c>
    </row>
    <row r="11" spans="1:14">
      <c r="A11" s="15"/>
      <c r="B11" s="16"/>
      <c r="C11" s="17"/>
      <c r="D11" s="16"/>
      <c r="E11" s="18"/>
      <c r="F11" s="18"/>
      <c r="G11" s="17"/>
      <c r="L11" t="s">
        <v>117</v>
      </c>
      <c r="M11" t="s">
        <v>65</v>
      </c>
      <c r="N11" t="s">
        <v>71</v>
      </c>
    </row>
    <row r="15" spans="1:14" ht="40.5">
      <c r="C15" s="10" t="s">
        <v>118</v>
      </c>
      <c r="D15" s="5" t="s">
        <v>53</v>
      </c>
      <c r="E15" s="19" t="s">
        <v>112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113</v>
      </c>
      <c r="D17" s="2" t="s">
        <v>6</v>
      </c>
      <c r="E17" s="2" t="s">
        <v>114</v>
      </c>
      <c r="F17" s="2" t="s">
        <v>115</v>
      </c>
      <c r="G17" s="2" t="s">
        <v>116</v>
      </c>
    </row>
    <row r="18" spans="1:14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4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4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4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4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4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4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4">
      <c r="L25" t="s">
        <v>119</v>
      </c>
      <c r="M25" t="s">
        <v>65</v>
      </c>
      <c r="N25" t="s">
        <v>66</v>
      </c>
    </row>
    <row r="28" spans="1:14" ht="180.75" customHeight="1">
      <c r="A28" s="41" t="s">
        <v>182</v>
      </c>
      <c r="B28" s="42"/>
      <c r="C28" s="42"/>
      <c r="D28" s="42"/>
      <c r="E28" s="42"/>
      <c r="F28" s="42"/>
      <c r="G28" s="42"/>
      <c r="H28" s="42"/>
    </row>
    <row r="32" spans="1:14" ht="40.5">
      <c r="C32" s="10" t="s">
        <v>166</v>
      </c>
      <c r="D32" s="5" t="s">
        <v>174</v>
      </c>
      <c r="E32" s="19" t="s">
        <v>168</v>
      </c>
      <c r="F32" s="25" t="s">
        <v>167</v>
      </c>
      <c r="G32" s="7"/>
    </row>
    <row r="33" spans="1:7">
      <c r="F33" s="7"/>
      <c r="G33" s="7"/>
    </row>
    <row r="34" spans="1:7" ht="27">
      <c r="A34" s="1" t="s">
        <v>3</v>
      </c>
      <c r="B34" s="2" t="s">
        <v>4</v>
      </c>
      <c r="C34" s="2" t="s">
        <v>171</v>
      </c>
      <c r="D34" s="2" t="s">
        <v>6</v>
      </c>
      <c r="E34" s="2" t="s">
        <v>169</v>
      </c>
      <c r="F34" s="2" t="s">
        <v>172</v>
      </c>
      <c r="G34" s="2" t="s">
        <v>170</v>
      </c>
    </row>
    <row r="35" spans="1:7">
      <c r="A35" s="6">
        <v>1</v>
      </c>
      <c r="B35" s="3">
        <v>0.25</v>
      </c>
      <c r="C35" s="4">
        <v>0.08</v>
      </c>
      <c r="D35" s="3">
        <f>LOG(B35)/LOG(2)+3</f>
        <v>1</v>
      </c>
      <c r="E35" s="8">
        <f t="shared" ref="E35:E41" si="6">B35/C35*50</f>
        <v>156.25</v>
      </c>
      <c r="F35" s="8">
        <f>B35/G35*50</f>
        <v>156.25</v>
      </c>
      <c r="G35" s="4">
        <v>0.08</v>
      </c>
    </row>
    <row r="36" spans="1:7">
      <c r="A36" s="6">
        <v>2</v>
      </c>
      <c r="B36" s="3">
        <v>0.5</v>
      </c>
      <c r="C36" s="4">
        <v>0.14000000000000001</v>
      </c>
      <c r="D36" s="3">
        <f t="shared" ref="D36:D41" si="7">LOG(B36)/LOG(2)+3</f>
        <v>2</v>
      </c>
      <c r="E36" s="8">
        <f t="shared" si="6"/>
        <v>178.57142857142856</v>
      </c>
      <c r="F36" s="8">
        <f t="shared" ref="F36:F41" si="8">B36/G36*50</f>
        <v>178.57142857142856</v>
      </c>
      <c r="G36" s="4">
        <v>0.14000000000000001</v>
      </c>
    </row>
    <row r="37" spans="1:7">
      <c r="A37" s="6">
        <v>3</v>
      </c>
      <c r="B37" s="3">
        <v>1</v>
      </c>
      <c r="C37" s="4">
        <v>0.28999999999999998</v>
      </c>
      <c r="D37" s="3">
        <f t="shared" si="7"/>
        <v>3</v>
      </c>
      <c r="E37" s="8">
        <f t="shared" si="6"/>
        <v>172.41379310344828</v>
      </c>
      <c r="F37" s="8">
        <f t="shared" si="8"/>
        <v>172.41379310344828</v>
      </c>
      <c r="G37" s="4">
        <v>0.28999999999999998</v>
      </c>
    </row>
    <row r="38" spans="1:7">
      <c r="A38" s="6">
        <v>4</v>
      </c>
      <c r="B38" s="3">
        <v>2</v>
      </c>
      <c r="C38" s="4">
        <v>0.54</v>
      </c>
      <c r="D38" s="3">
        <f t="shared" si="7"/>
        <v>4</v>
      </c>
      <c r="E38" s="8">
        <f t="shared" si="6"/>
        <v>185.18518518518516</v>
      </c>
      <c r="F38" s="8">
        <f t="shared" si="8"/>
        <v>185.18518518518516</v>
      </c>
      <c r="G38" s="4">
        <v>0.54</v>
      </c>
    </row>
    <row r="39" spans="1:7">
      <c r="A39" s="6">
        <v>5</v>
      </c>
      <c r="B39" s="3">
        <v>4</v>
      </c>
      <c r="C39" s="4">
        <v>1</v>
      </c>
      <c r="D39" s="3">
        <f t="shared" si="7"/>
        <v>5</v>
      </c>
      <c r="E39" s="8">
        <f t="shared" si="6"/>
        <v>200</v>
      </c>
      <c r="F39" s="8">
        <f t="shared" si="8"/>
        <v>200</v>
      </c>
      <c r="G39" s="4">
        <v>1</v>
      </c>
    </row>
    <row r="40" spans="1:7">
      <c r="A40" s="6">
        <v>6</v>
      </c>
      <c r="B40" s="3">
        <v>8</v>
      </c>
      <c r="C40" s="4">
        <v>2</v>
      </c>
      <c r="D40" s="3">
        <f t="shared" si="7"/>
        <v>6</v>
      </c>
      <c r="E40" s="8">
        <f t="shared" si="6"/>
        <v>200</v>
      </c>
      <c r="F40" s="8">
        <f t="shared" si="8"/>
        <v>200</v>
      </c>
      <c r="G40" s="4">
        <v>2</v>
      </c>
    </row>
    <row r="41" spans="1:7">
      <c r="A41" s="6">
        <v>7</v>
      </c>
      <c r="B41" s="3">
        <v>16</v>
      </c>
      <c r="C41" s="4">
        <v>4</v>
      </c>
      <c r="D41" s="3">
        <f t="shared" si="7"/>
        <v>7</v>
      </c>
      <c r="E41" s="8">
        <f t="shared" si="6"/>
        <v>200</v>
      </c>
      <c r="F41" s="8">
        <f t="shared" si="8"/>
        <v>200</v>
      </c>
      <c r="G41" s="4">
        <v>4</v>
      </c>
    </row>
    <row r="45" spans="1:7" ht="40.5">
      <c r="C45" s="10" t="s">
        <v>173</v>
      </c>
      <c r="D45" s="5" t="s">
        <v>53</v>
      </c>
      <c r="E45" s="19" t="s">
        <v>168</v>
      </c>
      <c r="F45" s="25"/>
      <c r="G45" s="7"/>
    </row>
    <row r="46" spans="1:7">
      <c r="F46" s="7"/>
      <c r="G46" s="7"/>
    </row>
    <row r="47" spans="1:7" ht="27">
      <c r="A47" s="1" t="s">
        <v>3</v>
      </c>
      <c r="B47" s="2" t="s">
        <v>4</v>
      </c>
      <c r="C47" s="2" t="s">
        <v>171</v>
      </c>
      <c r="D47" s="2" t="s">
        <v>6</v>
      </c>
      <c r="E47" s="2" t="s">
        <v>169</v>
      </c>
      <c r="F47" s="2" t="s">
        <v>172</v>
      </c>
      <c r="G47" s="2" t="s">
        <v>170</v>
      </c>
    </row>
    <row r="48" spans="1:7">
      <c r="A48" s="6">
        <v>1</v>
      </c>
      <c r="B48" s="3">
        <v>0.25</v>
      </c>
      <c r="C48" s="4">
        <v>0.32</v>
      </c>
      <c r="D48" s="3">
        <f>LOG(B48)/LOG(2)+3</f>
        <v>1</v>
      </c>
      <c r="E48" s="8">
        <f t="shared" ref="E48:E54" si="9">B48/C48*50</f>
        <v>39.0625</v>
      </c>
      <c r="F48" s="8">
        <f>B48/G48*50</f>
        <v>39.0625</v>
      </c>
      <c r="G48" s="4">
        <v>0.32</v>
      </c>
    </row>
    <row r="49" spans="1:7">
      <c r="A49" s="6">
        <v>2</v>
      </c>
      <c r="B49" s="3">
        <v>0.5</v>
      </c>
      <c r="C49" s="4">
        <v>0.56000000000000005</v>
      </c>
      <c r="D49" s="3">
        <f t="shared" ref="D49:D54" si="10">LOG(B49)/LOG(2)+3</f>
        <v>2</v>
      </c>
      <c r="E49" s="8">
        <f t="shared" si="9"/>
        <v>44.642857142857139</v>
      </c>
      <c r="F49" s="8">
        <f t="shared" ref="F49:F54" si="11">B49/G49*50</f>
        <v>49.019607843137251</v>
      </c>
      <c r="G49" s="4">
        <v>0.51</v>
      </c>
    </row>
    <row r="50" spans="1:7">
      <c r="A50" s="6">
        <v>3</v>
      </c>
      <c r="B50" s="3">
        <v>1</v>
      </c>
      <c r="C50" s="4">
        <v>0.93</v>
      </c>
      <c r="D50" s="3">
        <f t="shared" si="10"/>
        <v>3</v>
      </c>
      <c r="E50" s="8">
        <f t="shared" si="9"/>
        <v>53.763440860215049</v>
      </c>
      <c r="F50" s="8">
        <f t="shared" si="11"/>
        <v>56.81818181818182</v>
      </c>
      <c r="G50" s="4">
        <v>0.88</v>
      </c>
    </row>
    <row r="51" spans="1:7">
      <c r="A51" s="6">
        <v>4</v>
      </c>
      <c r="B51" s="3">
        <v>2</v>
      </c>
      <c r="C51" s="4">
        <v>1.67</v>
      </c>
      <c r="D51" s="3">
        <f t="shared" si="10"/>
        <v>4</v>
      </c>
      <c r="E51" s="8">
        <f t="shared" si="9"/>
        <v>59.880239520958092</v>
      </c>
      <c r="F51" s="8">
        <f t="shared" si="11"/>
        <v>62.5</v>
      </c>
      <c r="G51" s="4">
        <v>1.6</v>
      </c>
    </row>
    <row r="52" spans="1:7">
      <c r="A52" s="6">
        <v>5</v>
      </c>
      <c r="B52" s="3">
        <v>4</v>
      </c>
      <c r="C52" s="4">
        <v>3.14</v>
      </c>
      <c r="D52" s="3">
        <f t="shared" si="10"/>
        <v>5</v>
      </c>
      <c r="E52" s="8">
        <f t="shared" si="9"/>
        <v>63.694267515923563</v>
      </c>
      <c r="F52" s="8">
        <f t="shared" si="11"/>
        <v>62.5</v>
      </c>
      <c r="G52" s="4">
        <v>3.2</v>
      </c>
    </row>
    <row r="53" spans="1:7">
      <c r="A53" s="6">
        <v>6</v>
      </c>
      <c r="B53" s="3">
        <v>8</v>
      </c>
      <c r="C53" s="4">
        <v>6</v>
      </c>
      <c r="D53" s="3">
        <f t="shared" si="10"/>
        <v>6</v>
      </c>
      <c r="E53" s="8">
        <f t="shared" si="9"/>
        <v>66.666666666666657</v>
      </c>
      <c r="F53" s="8">
        <f t="shared" si="11"/>
        <v>65.573770491803288</v>
      </c>
      <c r="G53" s="4">
        <v>6.1</v>
      </c>
    </row>
    <row r="54" spans="1:7">
      <c r="A54" s="6">
        <v>7</v>
      </c>
      <c r="B54" s="3">
        <v>16</v>
      </c>
      <c r="C54" s="4">
        <v>11.86</v>
      </c>
      <c r="D54" s="3">
        <f t="shared" si="10"/>
        <v>7</v>
      </c>
      <c r="E54" s="8">
        <f t="shared" si="9"/>
        <v>67.453625632377751</v>
      </c>
      <c r="F54" s="8">
        <f t="shared" si="11"/>
        <v>66.666666666666657</v>
      </c>
      <c r="G54" s="4">
        <v>12</v>
      </c>
    </row>
    <row r="58" spans="1:7" ht="40.5">
      <c r="C58" s="10" t="s">
        <v>175</v>
      </c>
      <c r="D58" s="5" t="s">
        <v>174</v>
      </c>
      <c r="E58" s="19" t="s">
        <v>177</v>
      </c>
      <c r="F58" s="25" t="s">
        <v>167</v>
      </c>
      <c r="G58" s="7"/>
    </row>
    <row r="59" spans="1:7">
      <c r="F59" s="7"/>
      <c r="G59" s="7"/>
    </row>
    <row r="60" spans="1:7" ht="27">
      <c r="A60" s="1" t="s">
        <v>3</v>
      </c>
      <c r="B60" s="2" t="s">
        <v>4</v>
      </c>
      <c r="C60" s="2" t="s">
        <v>179</v>
      </c>
      <c r="D60" s="2" t="s">
        <v>6</v>
      </c>
      <c r="E60" s="2" t="s">
        <v>178</v>
      </c>
      <c r="F60" s="2" t="s">
        <v>180</v>
      </c>
      <c r="G60" s="2" t="s">
        <v>181</v>
      </c>
    </row>
    <row r="61" spans="1:7">
      <c r="A61" s="6">
        <v>1</v>
      </c>
      <c r="B61" s="3">
        <v>0.25</v>
      </c>
      <c r="C61" s="4">
        <v>0.08</v>
      </c>
      <c r="D61" s="3">
        <f>LOG(B61)/LOG(2)+3</f>
        <v>1</v>
      </c>
      <c r="E61" s="8">
        <f t="shared" ref="E61:E67" si="12">B61/C61*50</f>
        <v>156.25</v>
      </c>
      <c r="F61" s="8">
        <f>B61/G61*50</f>
        <v>156.25</v>
      </c>
      <c r="G61" s="4">
        <v>0.08</v>
      </c>
    </row>
    <row r="62" spans="1:7">
      <c r="A62" s="6">
        <v>2</v>
      </c>
      <c r="B62" s="3">
        <v>0.5</v>
      </c>
      <c r="C62" s="4">
        <v>0.14000000000000001</v>
      </c>
      <c r="D62" s="3">
        <f t="shared" ref="D62:D67" si="13">LOG(B62)/LOG(2)+3</f>
        <v>2</v>
      </c>
      <c r="E62" s="8">
        <f t="shared" si="12"/>
        <v>178.57142857142856</v>
      </c>
      <c r="F62" s="8">
        <f t="shared" ref="F62:F67" si="14">B62/G62*50</f>
        <v>178.57142857142856</v>
      </c>
      <c r="G62" s="4">
        <v>0.14000000000000001</v>
      </c>
    </row>
    <row r="63" spans="1:7">
      <c r="A63" s="6">
        <v>3</v>
      </c>
      <c r="B63" s="3">
        <v>1</v>
      </c>
      <c r="C63" s="4">
        <v>0.28999999999999998</v>
      </c>
      <c r="D63" s="3">
        <f t="shared" si="13"/>
        <v>3</v>
      </c>
      <c r="E63" s="8">
        <f t="shared" si="12"/>
        <v>172.41379310344828</v>
      </c>
      <c r="F63" s="8">
        <f t="shared" si="14"/>
        <v>172.41379310344828</v>
      </c>
      <c r="G63" s="4">
        <v>0.28999999999999998</v>
      </c>
    </row>
    <row r="64" spans="1:7">
      <c r="A64" s="6">
        <v>4</v>
      </c>
      <c r="B64" s="3">
        <v>2</v>
      </c>
      <c r="C64" s="4">
        <v>0.54</v>
      </c>
      <c r="D64" s="3">
        <f t="shared" si="13"/>
        <v>4</v>
      </c>
      <c r="E64" s="8">
        <f t="shared" si="12"/>
        <v>185.18518518518516</v>
      </c>
      <c r="F64" s="8">
        <f t="shared" si="14"/>
        <v>185.18518518518516</v>
      </c>
      <c r="G64" s="4">
        <v>0.54</v>
      </c>
    </row>
    <row r="65" spans="1:7">
      <c r="A65" s="6">
        <v>5</v>
      </c>
      <c r="B65" s="3">
        <v>4</v>
      </c>
      <c r="C65" s="4">
        <v>1</v>
      </c>
      <c r="D65" s="3">
        <f t="shared" si="13"/>
        <v>5</v>
      </c>
      <c r="E65" s="8">
        <f t="shared" si="12"/>
        <v>200</v>
      </c>
      <c r="F65" s="8">
        <f t="shared" si="14"/>
        <v>200</v>
      </c>
      <c r="G65" s="4">
        <v>1</v>
      </c>
    </row>
    <row r="66" spans="1:7">
      <c r="A66" s="6">
        <v>6</v>
      </c>
      <c r="B66" s="3">
        <v>8</v>
      </c>
      <c r="C66" s="4">
        <v>2</v>
      </c>
      <c r="D66" s="3">
        <f t="shared" si="13"/>
        <v>6</v>
      </c>
      <c r="E66" s="8">
        <f t="shared" si="12"/>
        <v>200</v>
      </c>
      <c r="F66" s="8">
        <f t="shared" si="14"/>
        <v>200</v>
      </c>
      <c r="G66" s="4">
        <v>2</v>
      </c>
    </row>
    <row r="67" spans="1:7">
      <c r="A67" s="6">
        <v>7</v>
      </c>
      <c r="B67" s="3">
        <v>16</v>
      </c>
      <c r="C67" s="4">
        <v>4</v>
      </c>
      <c r="D67" s="3">
        <f t="shared" si="13"/>
        <v>7</v>
      </c>
      <c r="E67" s="8">
        <f t="shared" si="12"/>
        <v>200</v>
      </c>
      <c r="F67" s="8">
        <f t="shared" si="14"/>
        <v>200</v>
      </c>
      <c r="G67" s="4">
        <v>4</v>
      </c>
    </row>
    <row r="71" spans="1:7" ht="40.5">
      <c r="C71" s="10" t="s">
        <v>176</v>
      </c>
      <c r="D71" s="5" t="s">
        <v>53</v>
      </c>
      <c r="E71" s="19" t="s">
        <v>177</v>
      </c>
      <c r="F71" s="25"/>
      <c r="G71" s="7"/>
    </row>
    <row r="72" spans="1:7">
      <c r="F72" s="7"/>
      <c r="G72" s="7"/>
    </row>
    <row r="73" spans="1:7" ht="27">
      <c r="A73" s="1" t="s">
        <v>3</v>
      </c>
      <c r="B73" s="2" t="s">
        <v>4</v>
      </c>
      <c r="C73" s="2" t="s">
        <v>179</v>
      </c>
      <c r="D73" s="2" t="s">
        <v>6</v>
      </c>
      <c r="E73" s="2" t="s">
        <v>178</v>
      </c>
      <c r="F73" s="2" t="s">
        <v>180</v>
      </c>
      <c r="G73" s="2" t="s">
        <v>181</v>
      </c>
    </row>
    <row r="74" spans="1:7">
      <c r="A74" s="6">
        <v>1</v>
      </c>
      <c r="B74" s="3">
        <v>0.25</v>
      </c>
      <c r="C74" s="4">
        <v>0.37</v>
      </c>
      <c r="D74" s="3">
        <f>LOG(B74)/LOG(2)+3</f>
        <v>1</v>
      </c>
      <c r="E74" s="8">
        <f t="shared" ref="E74:E80" si="15">B74/C74*50</f>
        <v>33.783783783783782</v>
      </c>
      <c r="F74" s="8">
        <f>B74/G74*50</f>
        <v>39.0625</v>
      </c>
      <c r="G74" s="4">
        <v>0.32</v>
      </c>
    </row>
    <row r="75" spans="1:7">
      <c r="A75" s="6">
        <v>2</v>
      </c>
      <c r="B75" s="3">
        <v>0.5</v>
      </c>
      <c r="C75" s="4">
        <v>0.55000000000000004</v>
      </c>
      <c r="D75" s="3">
        <f t="shared" ref="D75:D80" si="16">LOG(B75)/LOG(2)+3</f>
        <v>2</v>
      </c>
      <c r="E75" s="8">
        <f t="shared" si="15"/>
        <v>45.454545454545453</v>
      </c>
      <c r="F75" s="8">
        <f t="shared" ref="F75:F80" si="17">B75/G75*50</f>
        <v>49.019607843137251</v>
      </c>
      <c r="G75" s="4">
        <v>0.51</v>
      </c>
    </row>
    <row r="76" spans="1:7">
      <c r="A76" s="6">
        <v>3</v>
      </c>
      <c r="B76" s="3">
        <v>1</v>
      </c>
      <c r="C76" s="4">
        <v>0.94</v>
      </c>
      <c r="D76" s="3">
        <f t="shared" si="16"/>
        <v>3</v>
      </c>
      <c r="E76" s="8">
        <f t="shared" si="15"/>
        <v>53.191489361702125</v>
      </c>
      <c r="F76" s="8">
        <f t="shared" si="17"/>
        <v>56.81818181818182</v>
      </c>
      <c r="G76" s="4">
        <v>0.88</v>
      </c>
    </row>
    <row r="77" spans="1:7">
      <c r="A77" s="6">
        <v>4</v>
      </c>
      <c r="B77" s="3">
        <v>2</v>
      </c>
      <c r="C77" s="4">
        <v>1.68</v>
      </c>
      <c r="D77" s="3">
        <f t="shared" si="16"/>
        <v>4</v>
      </c>
      <c r="E77" s="8">
        <f t="shared" si="15"/>
        <v>59.523809523809526</v>
      </c>
      <c r="F77" s="8">
        <f t="shared" si="17"/>
        <v>62.5</v>
      </c>
      <c r="G77" s="4">
        <v>1.6</v>
      </c>
    </row>
    <row r="78" spans="1:7">
      <c r="A78" s="6">
        <v>5</v>
      </c>
      <c r="B78" s="3">
        <v>4</v>
      </c>
      <c r="C78" s="4">
        <v>3.14</v>
      </c>
      <c r="D78" s="3">
        <f t="shared" si="16"/>
        <v>5</v>
      </c>
      <c r="E78" s="8">
        <f t="shared" si="15"/>
        <v>63.694267515923563</v>
      </c>
      <c r="F78" s="8">
        <f t="shared" si="17"/>
        <v>62.5</v>
      </c>
      <c r="G78" s="4">
        <v>3.2</v>
      </c>
    </row>
    <row r="79" spans="1:7">
      <c r="A79" s="6">
        <v>6</v>
      </c>
      <c r="B79" s="3">
        <v>8</v>
      </c>
      <c r="C79" s="4">
        <v>6</v>
      </c>
      <c r="D79" s="3">
        <f t="shared" si="16"/>
        <v>6</v>
      </c>
      <c r="E79" s="8">
        <f t="shared" si="15"/>
        <v>66.666666666666657</v>
      </c>
      <c r="F79" s="8">
        <f t="shared" si="17"/>
        <v>65.573770491803288</v>
      </c>
      <c r="G79" s="4">
        <v>6.1</v>
      </c>
    </row>
    <row r="80" spans="1:7">
      <c r="A80" s="6">
        <v>7</v>
      </c>
      <c r="B80" s="3">
        <v>16</v>
      </c>
      <c r="C80" s="4">
        <v>11.74</v>
      </c>
      <c r="D80" s="3">
        <f t="shared" si="16"/>
        <v>7</v>
      </c>
      <c r="E80" s="8">
        <f t="shared" si="15"/>
        <v>68.143100511073257</v>
      </c>
      <c r="F80" s="8">
        <f t="shared" si="17"/>
        <v>66.666666666666657</v>
      </c>
      <c r="G80" s="4">
        <v>12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C1" sqref="C1:E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120</v>
      </c>
      <c r="D1" s="5" t="s">
        <v>44</v>
      </c>
      <c r="E1" s="19" t="s">
        <v>122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126</v>
      </c>
      <c r="D3" s="2" t="s">
        <v>6</v>
      </c>
      <c r="E3" s="2" t="s">
        <v>125</v>
      </c>
      <c r="F3" s="2" t="s">
        <v>123</v>
      </c>
      <c r="G3" s="2" t="s">
        <v>124</v>
      </c>
      <c r="H3" s="2" t="s">
        <v>127</v>
      </c>
      <c r="I3" s="2" t="s">
        <v>84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131</v>
      </c>
      <c r="N11" t="s">
        <v>129</v>
      </c>
      <c r="O11" t="s">
        <v>132</v>
      </c>
    </row>
    <row r="14" spans="1:15" ht="40.5">
      <c r="C14" s="10" t="s">
        <v>121</v>
      </c>
      <c r="D14" s="5" t="s">
        <v>53</v>
      </c>
      <c r="E14" s="19" t="s">
        <v>122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126</v>
      </c>
      <c r="D16" s="2" t="s">
        <v>6</v>
      </c>
      <c r="E16" s="2" t="s">
        <v>125</v>
      </c>
      <c r="F16" s="2" t="s">
        <v>123</v>
      </c>
      <c r="G16" s="2" t="s">
        <v>124</v>
      </c>
      <c r="H16" s="2" t="s">
        <v>127</v>
      </c>
      <c r="I16" s="2" t="s">
        <v>84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128</v>
      </c>
      <c r="N24" t="s">
        <v>129</v>
      </c>
      <c r="O24" t="s">
        <v>130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36"/>
      <c r="B28" s="37"/>
      <c r="C28" s="37"/>
      <c r="D28" s="37"/>
      <c r="E28" s="37"/>
      <c r="F28" s="37"/>
      <c r="G28" s="37"/>
    </row>
    <row r="29" spans="1:15" ht="194.25" customHeight="1">
      <c r="A29" s="43" t="s">
        <v>133</v>
      </c>
      <c r="B29" s="43"/>
      <c r="C29" s="43"/>
      <c r="D29" s="43"/>
      <c r="E29" s="43"/>
      <c r="F29" s="43"/>
      <c r="G29" s="43"/>
      <c r="H29" s="43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8"/>
  <sheetViews>
    <sheetView topLeftCell="A10" workbookViewId="0">
      <selection activeCell="A28" sqref="A28:H28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</cols>
  <sheetData>
    <row r="1" spans="1:14" ht="40.5">
      <c r="C1" s="10" t="s">
        <v>159</v>
      </c>
      <c r="D1" s="5" t="s">
        <v>44</v>
      </c>
      <c r="E1" s="19" t="s">
        <v>154</v>
      </c>
      <c r="F1" s="25" t="s">
        <v>69</v>
      </c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158</v>
      </c>
      <c r="D3" s="2" t="s">
        <v>6</v>
      </c>
      <c r="E3" s="2" t="s">
        <v>155</v>
      </c>
      <c r="F3" s="2" t="s">
        <v>156</v>
      </c>
      <c r="G3" s="2" t="s">
        <v>157</v>
      </c>
      <c r="H3" s="38" t="s">
        <v>163</v>
      </c>
      <c r="I3" s="38" t="s">
        <v>164</v>
      </c>
    </row>
    <row r="4" spans="1:14">
      <c r="A4" s="6">
        <v>1</v>
      </c>
      <c r="B4" s="3">
        <v>0.25</v>
      </c>
      <c r="C4" s="4">
        <v>0.08</v>
      </c>
      <c r="D4" s="3">
        <f>LOG(B4)/LOG(2)+3</f>
        <v>1</v>
      </c>
      <c r="E4" s="8">
        <f t="shared" ref="E4:E10" si="0">B4/C4*50</f>
        <v>156.25</v>
      </c>
      <c r="F4" s="8">
        <f>B4/G4*50</f>
        <v>96.153846153846146</v>
      </c>
      <c r="G4" s="4">
        <v>0.13</v>
      </c>
      <c r="H4" s="40">
        <v>4</v>
      </c>
      <c r="I4" s="40">
        <v>8</v>
      </c>
    </row>
    <row r="5" spans="1:14">
      <c r="A5" s="6">
        <v>2</v>
      </c>
      <c r="B5" s="3">
        <v>0.5</v>
      </c>
      <c r="C5" s="4">
        <v>0.14000000000000001</v>
      </c>
      <c r="D5" s="3">
        <f t="shared" ref="D5:D10" si="1">LOG(B5)/LOG(2)+3</f>
        <v>2</v>
      </c>
      <c r="E5" s="8">
        <f t="shared" si="0"/>
        <v>178.57142857142856</v>
      </c>
      <c r="F5" s="8">
        <f t="shared" ref="F5:F10" si="2">B5/G5*50</f>
        <v>100</v>
      </c>
      <c r="G5" s="4">
        <v>0.25</v>
      </c>
      <c r="H5" s="40">
        <v>8</v>
      </c>
      <c r="I5" s="40">
        <v>16</v>
      </c>
    </row>
    <row r="6" spans="1:14">
      <c r="A6" s="6">
        <v>3</v>
      </c>
      <c r="B6" s="3">
        <v>1</v>
      </c>
      <c r="C6" s="4">
        <v>0.28999999999999998</v>
      </c>
      <c r="D6" s="3">
        <f t="shared" si="1"/>
        <v>3</v>
      </c>
      <c r="E6" s="8">
        <f t="shared" si="0"/>
        <v>172.41379310344828</v>
      </c>
      <c r="F6" s="8">
        <f t="shared" si="2"/>
        <v>102.04081632653062</v>
      </c>
      <c r="G6" s="4">
        <v>0.49</v>
      </c>
      <c r="H6" s="40">
        <v>16</v>
      </c>
      <c r="I6" s="40">
        <v>32</v>
      </c>
    </row>
    <row r="7" spans="1:14">
      <c r="A7" s="6">
        <v>4</v>
      </c>
      <c r="B7" s="3">
        <v>2</v>
      </c>
      <c r="C7" s="4">
        <v>0.54</v>
      </c>
      <c r="D7" s="3">
        <f t="shared" si="1"/>
        <v>4</v>
      </c>
      <c r="E7" s="8">
        <f t="shared" si="0"/>
        <v>185.18518518518516</v>
      </c>
      <c r="F7" s="8">
        <f t="shared" si="2"/>
        <v>107.5268817204301</v>
      </c>
      <c r="G7" s="4">
        <v>0.93</v>
      </c>
      <c r="H7" s="40">
        <v>32</v>
      </c>
      <c r="I7" s="40">
        <v>64</v>
      </c>
    </row>
    <row r="8" spans="1:14">
      <c r="A8" s="6">
        <v>5</v>
      </c>
      <c r="B8" s="3">
        <v>4</v>
      </c>
      <c r="C8" s="4">
        <v>1</v>
      </c>
      <c r="D8" s="3">
        <f t="shared" si="1"/>
        <v>5</v>
      </c>
      <c r="E8" s="8">
        <f t="shared" si="0"/>
        <v>200</v>
      </c>
      <c r="F8" s="8">
        <f t="shared" si="2"/>
        <v>111.11111111111111</v>
      </c>
      <c r="G8" s="4">
        <v>1.8</v>
      </c>
      <c r="H8" s="40">
        <v>64</v>
      </c>
      <c r="I8" s="40">
        <v>128</v>
      </c>
    </row>
    <row r="9" spans="1:14">
      <c r="A9" s="6">
        <v>6</v>
      </c>
      <c r="B9" s="3">
        <v>8</v>
      </c>
      <c r="C9" s="4">
        <v>2</v>
      </c>
      <c r="D9" s="3">
        <f t="shared" si="1"/>
        <v>6</v>
      </c>
      <c r="E9" s="8">
        <f t="shared" si="0"/>
        <v>200</v>
      </c>
      <c r="F9" s="8">
        <f t="shared" si="2"/>
        <v>111.11111111111111</v>
      </c>
      <c r="G9" s="4">
        <v>3.6</v>
      </c>
      <c r="H9" s="40">
        <v>128</v>
      </c>
      <c r="I9" s="40">
        <v>256</v>
      </c>
    </row>
    <row r="10" spans="1:14">
      <c r="A10" s="6">
        <v>7</v>
      </c>
      <c r="B10" s="3">
        <v>16</v>
      </c>
      <c r="C10" s="4">
        <v>4</v>
      </c>
      <c r="D10" s="3">
        <f t="shared" si="1"/>
        <v>7</v>
      </c>
      <c r="E10" s="8">
        <f t="shared" si="0"/>
        <v>200</v>
      </c>
      <c r="F10" s="8">
        <f t="shared" si="2"/>
        <v>112.67605633802818</v>
      </c>
      <c r="G10" s="4">
        <v>7.1</v>
      </c>
      <c r="H10" s="40">
        <v>256</v>
      </c>
      <c r="I10" s="40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162</v>
      </c>
      <c r="M11" t="s">
        <v>65</v>
      </c>
      <c r="N11" t="s">
        <v>71</v>
      </c>
    </row>
    <row r="15" spans="1:14" ht="40.5">
      <c r="C15" s="10" t="s">
        <v>160</v>
      </c>
      <c r="D15" s="5" t="s">
        <v>53</v>
      </c>
      <c r="E15" s="19" t="s">
        <v>154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158</v>
      </c>
      <c r="D17" s="2" t="s">
        <v>6</v>
      </c>
      <c r="E17" s="2" t="s">
        <v>155</v>
      </c>
      <c r="F17" s="2" t="s">
        <v>156</v>
      </c>
      <c r="G17" s="2" t="s">
        <v>157</v>
      </c>
      <c r="H17" s="38" t="s">
        <v>163</v>
      </c>
      <c r="I17" s="38" t="s">
        <v>164</v>
      </c>
    </row>
    <row r="18" spans="1:14">
      <c r="A18" s="6">
        <v>1</v>
      </c>
      <c r="B18" s="3">
        <v>0.25</v>
      </c>
      <c r="C18" s="4">
        <v>0.36</v>
      </c>
      <c r="D18" s="3">
        <f>LOG(B18)/LOG(2)+3</f>
        <v>1</v>
      </c>
      <c r="E18" s="8">
        <f t="shared" ref="E18:E24" si="3">B18/C18*50</f>
        <v>34.722222222222221</v>
      </c>
      <c r="F18" s="8">
        <f>B18/G18*50</f>
        <v>34.722222222222221</v>
      </c>
      <c r="G18" s="4">
        <v>0.36</v>
      </c>
      <c r="H18" s="40">
        <v>4</v>
      </c>
      <c r="I18" s="40">
        <v>8</v>
      </c>
    </row>
    <row r="19" spans="1:14">
      <c r="A19" s="6">
        <v>2</v>
      </c>
      <c r="B19" s="3">
        <v>0.5</v>
      </c>
      <c r="C19" s="4">
        <v>0.55000000000000004</v>
      </c>
      <c r="D19" s="3">
        <f t="shared" ref="D19:D24" si="4">LOG(B19)/LOG(2)+3</f>
        <v>2</v>
      </c>
      <c r="E19" s="8">
        <f t="shared" si="3"/>
        <v>45.454545454545453</v>
      </c>
      <c r="F19" s="8">
        <f t="shared" ref="F19:F24" si="5">B19/G19*50</f>
        <v>44.642857142857139</v>
      </c>
      <c r="G19" s="4">
        <v>0.56000000000000005</v>
      </c>
      <c r="H19" s="40">
        <v>8</v>
      </c>
      <c r="I19" s="40">
        <v>16</v>
      </c>
    </row>
    <row r="20" spans="1:14">
      <c r="A20" s="6">
        <v>3</v>
      </c>
      <c r="B20" s="3">
        <v>1</v>
      </c>
      <c r="C20" s="4">
        <v>0.94</v>
      </c>
      <c r="D20" s="3">
        <f t="shared" si="4"/>
        <v>3</v>
      </c>
      <c r="E20" s="8">
        <f t="shared" si="3"/>
        <v>53.191489361702125</v>
      </c>
      <c r="F20" s="8">
        <f t="shared" si="5"/>
        <v>53.763440860215049</v>
      </c>
      <c r="G20" s="4">
        <v>0.93</v>
      </c>
      <c r="H20" s="40">
        <v>16</v>
      </c>
      <c r="I20" s="40">
        <v>32</v>
      </c>
    </row>
    <row r="21" spans="1:14">
      <c r="A21" s="6">
        <v>4</v>
      </c>
      <c r="B21" s="3">
        <v>2</v>
      </c>
      <c r="C21" s="4">
        <v>1.71</v>
      </c>
      <c r="D21" s="3">
        <f t="shared" si="4"/>
        <v>4</v>
      </c>
      <c r="E21" s="8">
        <f t="shared" si="3"/>
        <v>58.479532163742689</v>
      </c>
      <c r="F21" s="8">
        <f t="shared" si="5"/>
        <v>59.880239520958092</v>
      </c>
      <c r="G21" s="4">
        <v>1.67</v>
      </c>
      <c r="H21" s="40">
        <v>32</v>
      </c>
      <c r="I21" s="40">
        <v>64</v>
      </c>
    </row>
    <row r="22" spans="1:14">
      <c r="A22" s="6">
        <v>5</v>
      </c>
      <c r="B22" s="3">
        <v>4</v>
      </c>
      <c r="C22" s="4">
        <v>3.36</v>
      </c>
      <c r="D22" s="3">
        <f t="shared" si="4"/>
        <v>5</v>
      </c>
      <c r="E22" s="8">
        <f t="shared" si="3"/>
        <v>59.523809523809526</v>
      </c>
      <c r="F22" s="8">
        <f t="shared" si="5"/>
        <v>64.516129032258064</v>
      </c>
      <c r="G22" s="4">
        <v>3.1</v>
      </c>
      <c r="H22" s="40">
        <v>64</v>
      </c>
      <c r="I22" s="40">
        <v>128</v>
      </c>
    </row>
    <row r="23" spans="1:14">
      <c r="A23" s="6">
        <v>6</v>
      </c>
      <c r="B23" s="3">
        <v>8</v>
      </c>
      <c r="C23" s="4">
        <v>6.35</v>
      </c>
      <c r="D23" s="3">
        <f t="shared" si="4"/>
        <v>6</v>
      </c>
      <c r="E23" s="8">
        <f t="shared" si="3"/>
        <v>62.99212598425197</v>
      </c>
      <c r="F23" s="8">
        <f t="shared" si="5"/>
        <v>66.666666666666657</v>
      </c>
      <c r="G23" s="4">
        <v>6</v>
      </c>
      <c r="H23" s="40">
        <v>128</v>
      </c>
      <c r="I23" s="40">
        <v>256</v>
      </c>
    </row>
    <row r="24" spans="1:14">
      <c r="A24" s="6">
        <v>7</v>
      </c>
      <c r="B24" s="3">
        <v>16</v>
      </c>
      <c r="C24" s="4">
        <v>12.6</v>
      </c>
      <c r="D24" s="3">
        <f t="shared" si="4"/>
        <v>7</v>
      </c>
      <c r="E24" s="8">
        <f t="shared" si="3"/>
        <v>63.492063492063487</v>
      </c>
      <c r="F24" s="8">
        <f t="shared" si="5"/>
        <v>67.796610169491515</v>
      </c>
      <c r="G24" s="4">
        <v>11.8</v>
      </c>
      <c r="H24" s="40">
        <v>256</v>
      </c>
      <c r="I24" s="40">
        <v>512</v>
      </c>
    </row>
    <row r="25" spans="1:14">
      <c r="L25" t="s">
        <v>161</v>
      </c>
      <c r="M25" t="s">
        <v>65</v>
      </c>
      <c r="N25" t="s">
        <v>66</v>
      </c>
    </row>
    <row r="28" spans="1:14" ht="68.25" customHeight="1">
      <c r="A28" s="41" t="s">
        <v>165</v>
      </c>
      <c r="B28" s="42"/>
      <c r="C28" s="42"/>
      <c r="D28" s="42"/>
      <c r="E28" s="42"/>
      <c r="F28" s="42"/>
      <c r="G28" s="42"/>
      <c r="H28" s="42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9.问题规模与时间效率的关系-空间换时间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2012-10-20T14:34:26Z</dcterms:modified>
</cp:coreProperties>
</file>