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D18F2B53-19EB-1241-8F3D-356595C46756}" xr6:coauthVersionLast="36" xr6:coauthVersionMax="36" xr10:uidLastSave="{00000000-0000-0000-0000-000000000000}"/>
  <bookViews>
    <workbookView xWindow="0" yWindow="460" windowWidth="25600" windowHeight="15540" activeTab="1" xr2:uid="{00000000-000D-0000-FFFF-FFFF00000000}"/>
  </bookViews>
  <sheets>
    <sheet name="Problem1" sheetId="5" r:id="rId1"/>
    <sheet name="Solution1" sheetId="1" r:id="rId2"/>
    <sheet name="Sensitivity Report 1" sheetId="3" r:id="rId3"/>
    <sheet name="Problem2" sheetId="6" r:id="rId4"/>
    <sheet name="Solution2" sheetId="7" r:id="rId5"/>
    <sheet name="Sensitivity Report 2" sheetId="4" r:id="rId6"/>
  </sheets>
  <definedNames>
    <definedName name="coin_cuttype" localSheetId="1" hidden="1">1</definedName>
    <definedName name="coin_cuttype" localSheetId="4" hidden="1">1</definedName>
    <definedName name="coin_dualtol" localSheetId="1" hidden="1">0.0000001</definedName>
    <definedName name="coin_dualtol" localSheetId="4" hidden="1">0.0000001</definedName>
    <definedName name="coin_heurs" localSheetId="1" hidden="1">1</definedName>
    <definedName name="coin_heurs" localSheetId="4" hidden="1">1</definedName>
    <definedName name="coin_integerpresolve" localSheetId="1" hidden="1">1</definedName>
    <definedName name="coin_integerpresolve" localSheetId="4" hidden="1">1</definedName>
    <definedName name="coin_presolve1" localSheetId="1" hidden="1">1</definedName>
    <definedName name="coin_presolve1" localSheetId="4" hidden="1">1</definedName>
    <definedName name="coin_primaltol" localSheetId="1" hidden="1">0.0000001</definedName>
    <definedName name="coin_primaltol" localSheetId="4" hidden="1">0.0000001</definedName>
    <definedName name="grb_async_callbacks" localSheetId="4" hidden="1">1</definedName>
    <definedName name="grb_bariter" localSheetId="4" hidden="1">1E+100</definedName>
    <definedName name="grb_bartol" localSheetId="4" hidden="1">0.00000001</definedName>
    <definedName name="grb_crossover" localSheetId="4" hidden="1">-1</definedName>
    <definedName name="grb_cut_passes" localSheetId="4" hidden="1">-1</definedName>
    <definedName name="grb_cutoff" localSheetId="4" hidden="1">1E+100</definedName>
    <definedName name="grb_cuts" localSheetId="4" hidden="1">-1</definedName>
    <definedName name="grb_focus" localSheetId="4" hidden="1">0</definedName>
    <definedName name="grb_heur" localSheetId="4" hidden="1">0.05</definedName>
    <definedName name="grb_improv" localSheetId="4" hidden="1">1E+100</definedName>
    <definedName name="grb_improv_start_gap" localSheetId="4" hidden="1">0</definedName>
    <definedName name="grb_infeas" localSheetId="4" hidden="1">0.000001</definedName>
    <definedName name="grb_inttol" localSheetId="4" hidden="1">0.00001</definedName>
    <definedName name="grb_method" localSheetId="4" hidden="1">1</definedName>
    <definedName name="grb_nodefilestart" localSheetId="4" hidden="1">1E+100</definedName>
    <definedName name="grb_optimal" localSheetId="4" hidden="1">0.000001</definedName>
    <definedName name="grb_order" localSheetId="4" hidden="1">-1</definedName>
    <definedName name="grb_pre_passes" localSheetId="4" hidden="1">-1</definedName>
    <definedName name="grb_presolve" localSheetId="4" hidden="1">-1</definedName>
    <definedName name="grb_pricing" localSheetId="4" hidden="1">-1</definedName>
    <definedName name="grb_psdtol" localSheetId="4" hidden="1">0.000001</definedName>
    <definedName name="grb_qcptol" localSheetId="4" hidden="1">0.000001</definedName>
    <definedName name="grb_relmip" localSheetId="4" hidden="1">0.0001</definedName>
    <definedName name="grb_scaleflag" localSheetId="4" hidden="1">1</definedName>
    <definedName name="grb_seed" localSheetId="4" hidden="1">0</definedName>
    <definedName name="grb_submip" localSheetId="4" hidden="1">500</definedName>
    <definedName name="grb_symmetry" localSheetId="4" hidden="1">-1</definedName>
    <definedName name="grb_threads" localSheetId="4" hidden="1">0</definedName>
    <definedName name="grb_var" localSheetId="4" hidden="1">-1</definedName>
    <definedName name="gurobi_qp" localSheetId="4" hidden="1">2</definedName>
    <definedName name="LSGRGeng_RelaxBounds" localSheetId="4" hidden="1">0</definedName>
    <definedName name="solver_acc" localSheetId="4" hidden="1">0.001</definedName>
    <definedName name="solver_adj" localSheetId="1" hidden="1">Solution1!$B$3:$C$3</definedName>
    <definedName name="solver_adj" localSheetId="4" hidden="1">Solution2!$B$3:$D$3</definedName>
    <definedName name="solver_adj_ob" localSheetId="1" hidden="1">1</definedName>
    <definedName name="solver_adj_ob" localSheetId="4" hidden="1">1</definedName>
    <definedName name="solver_ars" localSheetId="4" hidden="1">1</definedName>
    <definedName name="solver_bigm" localSheetId="1" hidden="1">1000000</definedName>
    <definedName name="solver_bigm" localSheetId="4" hidden="1">1000000</definedName>
    <definedName name="solver_bnd" localSheetId="4" hidden="1">1</definedName>
    <definedName name="solver_cha" localSheetId="1" hidden="1">0</definedName>
    <definedName name="solver_cha" localSheetId="4" hidden="1">0</definedName>
    <definedName name="solver_chc1" localSheetId="1" hidden="1">0</definedName>
    <definedName name="solver_chc1" localSheetId="4" hidden="1">0</definedName>
    <definedName name="solver_chn" localSheetId="1" hidden="1">4</definedName>
    <definedName name="solver_chn" localSheetId="4" hidden="1">4</definedName>
    <definedName name="solver_chp1" localSheetId="1" hidden="1">0</definedName>
    <definedName name="solver_chp1" localSheetId="4" hidden="1">0</definedName>
    <definedName name="solver_cht" localSheetId="1" hidden="1">0</definedName>
    <definedName name="solver_cht" localSheetId="4" hidden="1">0</definedName>
    <definedName name="solver_cir1" localSheetId="1" hidden="1">1</definedName>
    <definedName name="solver_cir1" localSheetId="4" hidden="1">1</definedName>
    <definedName name="solver_con" localSheetId="1" hidden="1">" "</definedName>
    <definedName name="solver_con" localSheetId="4" hidden="1">" "</definedName>
    <definedName name="solver_con1" localSheetId="1" hidden="1">" "</definedName>
    <definedName name="solver_con1" localSheetId="4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cvg" localSheetId="4" hidden="1">0.0001</definedName>
    <definedName name="solver_dia" localSheetId="1" hidden="1">5</definedName>
    <definedName name="solver_dia" localSheetId="4" hidden="1">5</definedName>
    <definedName name="solver_disp" hidden="1">0</definedName>
    <definedName name="solver_drv" localSheetId="1" hidden="1">1</definedName>
    <definedName name="solver_drv" localSheetId="4" hidden="1">1</definedName>
    <definedName name="solver_eng" localSheetId="1" hidden="1">2</definedName>
    <definedName name="solver_eng" localSheetId="4" hidden="1">2</definedName>
    <definedName name="solver_est" localSheetId="4" hidden="1">1</definedName>
    <definedName name="solver_eval" hidden="1">0</definedName>
    <definedName name="solver_fea" localSheetId="4" hidden="1">0.000001</definedName>
    <definedName name="solver_fns" localSheetId="4" hidden="1">0</definedName>
    <definedName name="solver_gap" localSheetId="4" hidden="1">0.0000001</definedName>
    <definedName name="solver_glb" localSheetId="1" hidden="1">-1E+30</definedName>
    <definedName name="solver_glb" localSheetId="4" hidden="1">-1E+30</definedName>
    <definedName name="solver_gub" localSheetId="1" hidden="1">1E+30</definedName>
    <definedName name="solver_gub" localSheetId="4" hidden="1">1E+30</definedName>
    <definedName name="solver_iao" localSheetId="1" hidden="1">0</definedName>
    <definedName name="solver_iao" localSheetId="4" hidden="1">0</definedName>
    <definedName name="solver_inc" localSheetId="4" hidden="1">0</definedName>
    <definedName name="solver_int" localSheetId="1" hidden="1">0</definedName>
    <definedName name="solver_int" localSheetId="4" hidden="1">0</definedName>
    <definedName name="solver_ipd" localSheetId="4" hidden="1">3</definedName>
    <definedName name="solver_ipi" localSheetId="4" hidden="1">1</definedName>
    <definedName name="solver_ips" localSheetId="4" hidden="1">0.99</definedName>
    <definedName name="solver_irs" localSheetId="1" hidden="1">0</definedName>
    <definedName name="solver_irs" localSheetId="4" hidden="1">0</definedName>
    <definedName name="solver_ism" localSheetId="1" hidden="1">0</definedName>
    <definedName name="solver_ism" localSheetId="4" hidden="1">0</definedName>
    <definedName name="solver_itr" localSheetId="1" hidden="1">2147483647</definedName>
    <definedName name="solver_itr" localSheetId="4" hidden="1">2147483647</definedName>
    <definedName name="solver_kiv" localSheetId="1" hidden="1">2E+30</definedName>
    <definedName name="solver_kiv" localSheetId="4" hidden="1">2E+30</definedName>
    <definedName name="solver_lcens" hidden="1">-1E+30</definedName>
    <definedName name="solver_lcut" hidden="1">-1E+30</definedName>
    <definedName name="solver_legacy" localSheetId="4" hidden="1">1</definedName>
    <definedName name="solver_lhs_ob1" localSheetId="1" hidden="1">0</definedName>
    <definedName name="solver_lhs_ob1" localSheetId="4" hidden="1">0</definedName>
    <definedName name="solver_lhs1" localSheetId="1" hidden="1">Solution1!$D$5:$D$7</definedName>
    <definedName name="solver_lhs1" localSheetId="4" hidden="1">Solution2!$E$6:$E$8</definedName>
    <definedName name="solver_lin" localSheetId="1" hidden="1">1</definedName>
    <definedName name="solver_lin" localSheetId="4" hidden="1">1</definedName>
    <definedName name="solver_loc" localSheetId="4" hidden="1">4</definedName>
    <definedName name="solver_log" localSheetId="4" hidden="1">1</definedName>
    <definedName name="solver_lpp" localSheetId="4" hidden="1">0</definedName>
    <definedName name="solver_lpt" localSheetId="4" hidden="1">0</definedName>
    <definedName name="solver_lva" localSheetId="4" hidden="1">0</definedName>
    <definedName name="solver_mda" localSheetId="1" hidden="1">4</definedName>
    <definedName name="solver_mda" localSheetId="4" hidden="1">4</definedName>
    <definedName name="solver_met" localSheetId="4" hidden="1">1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od" localSheetId="1" hidden="1">3</definedName>
    <definedName name="solver_mod" localSheetId="4" hidden="1">1</definedName>
    <definedName name="solver_mrt" localSheetId="1" hidden="1">0.075</definedName>
    <definedName name="solver_mrt" localSheetId="4" hidden="1">0.075</definedName>
    <definedName name="solver_msl" localSheetId="1" hidden="1">2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opt" localSheetId="1" hidden="1">1</definedName>
    <definedName name="solver_nopt" localSheetId="4" hidden="1">1</definedName>
    <definedName name="solver_nsim" hidden="1">1</definedName>
    <definedName name="solver_nsopt" localSheetId="1" hidden="1">-1</definedName>
    <definedName name="solver_nsopt" localSheetId="4" hidden="1">-1</definedName>
    <definedName name="solver_nssim" hidden="1">-1</definedName>
    <definedName name="solver_ntr" localSheetId="1" hidden="1">0</definedName>
    <definedName name="solver_ntr" localSheetId="4" hidden="1">0</definedName>
    <definedName name="solver_ntri" hidden="1">1000</definedName>
    <definedName name="solver_num" localSheetId="1" hidden="1">1</definedName>
    <definedName name="solver_num" localSheetId="4" hidden="1">1</definedName>
    <definedName name="solver_nwt" localSheetId="4" hidden="1">1</definedName>
    <definedName name="solver_obc" localSheetId="1" hidden="1">0</definedName>
    <definedName name="solver_obc" localSheetId="4" hidden="1">0</definedName>
    <definedName name="solver_obp" localSheetId="1" hidden="1">0</definedName>
    <definedName name="solver_obp" localSheetId="4" hidden="1">0</definedName>
    <definedName name="solver_opt" localSheetId="1" hidden="1">Solution1!$D$4</definedName>
    <definedName name="solver_opt" localSheetId="4" hidden="1">Solution2!$E$4</definedName>
    <definedName name="solver_opt_ob" localSheetId="1" hidden="1">1</definedName>
    <definedName name="solver_opt_ob" localSheetId="4" hidden="1">1</definedName>
    <definedName name="solver_pre" localSheetId="1" hidden="1">0.000001</definedName>
    <definedName name="solver_pre" localSheetId="4" hidden="1">0.000001</definedName>
    <definedName name="solver_psi" localSheetId="1" hidden="1">0</definedName>
    <definedName name="solver_psi" localSheetId="4" hidden="1">0</definedName>
    <definedName name="solver_rbv" localSheetId="1" hidden="1">1</definedName>
    <definedName name="solver_rbv" localSheetId="4" hidden="1">1</definedName>
    <definedName name="solver_rdp" localSheetId="1" hidden="1">0</definedName>
    <definedName name="solver_rdp" localSheetId="4" hidden="1">1</definedName>
    <definedName name="solver_reco1" localSheetId="1" hidden="1">0</definedName>
    <definedName name="solver_reco1" localSheetId="4" hidden="1">0</definedName>
    <definedName name="solver_rel1" localSheetId="1" hidden="1">1</definedName>
    <definedName name="solver_rel1" localSheetId="4" hidden="1">1</definedName>
    <definedName name="solver_rep" localSheetId="1" hidden="1">0</definedName>
    <definedName name="solver_rep" localSheetId="4" hidden="1">0</definedName>
    <definedName name="solver_res" localSheetId="4" hidden="1">0.05</definedName>
    <definedName name="solver_rhs1" localSheetId="1" hidden="1">Solution1!$E$5:$E$7</definedName>
    <definedName name="solver_rhs1" localSheetId="4" hidden="1">Solution2!$F$6:$F$8</definedName>
    <definedName name="solver_rlx" localSheetId="1" hidden="1">0</definedName>
    <definedName name="solver_rlx" localSheetId="4" hidden="1">0</definedName>
    <definedName name="solver_rsd" localSheetId="1" hidden="1">0</definedName>
    <definedName name="solver_rsd" localSheetId="4" hidden="1">0</definedName>
    <definedName name="solver_rsmp" hidden="1">2</definedName>
    <definedName name="solver_rtr" localSheetId="1" hidden="1">0</definedName>
    <definedName name="solver_rtr" localSheetId="4" hidden="1">0</definedName>
    <definedName name="solver_rxc1" localSheetId="1" hidden="1">1</definedName>
    <definedName name="solver_rxc1" localSheetId="4" hidden="1">1</definedName>
    <definedName name="solver_rxv" localSheetId="1" hidden="1">1</definedName>
    <definedName name="solver_rxv" localSheetId="4" hidden="1">1</definedName>
    <definedName name="solver_scl" localSheetId="1" hidden="1">1</definedName>
    <definedName name="solver_scl" localSheetId="4" hidden="1">1</definedName>
    <definedName name="solver_seed" hidden="1">0</definedName>
    <definedName name="solver_sel" localSheetId="1" hidden="1">1</definedName>
    <definedName name="solver_sel" localSheetId="4" hidden="1">1</definedName>
    <definedName name="solver_sho" localSheetId="1" hidden="1">2</definedName>
    <definedName name="solver_sho" localSheetId="4" hidden="1">2</definedName>
    <definedName name="solver_slv" localSheetId="1" hidden="1">0</definedName>
    <definedName name="solver_slv" localSheetId="4" hidden="1">0</definedName>
    <definedName name="solver_slvu" localSheetId="1" hidden="1">0</definedName>
    <definedName name="solver_slvu" localSheetId="4" hidden="1">0</definedName>
    <definedName name="solver_soc" localSheetId="4" hidden="1">0</definedName>
    <definedName name="solver_spid" localSheetId="1" hidden="1">" "</definedName>
    <definedName name="solver_spid" localSheetId="4" hidden="1">" "</definedName>
    <definedName name="solver_srvr" localSheetId="1" hidden="1">" "</definedName>
    <definedName name="solver_srvr" localSheetId="4" hidden="1">" "</definedName>
    <definedName name="solver_ssz" localSheetId="1" hidden="1">100</definedName>
    <definedName name="solver_ssz" localSheetId="4" hidden="1">100</definedName>
    <definedName name="solver_sta" localSheetId="4" hidden="1">0</definedName>
    <definedName name="solver_std" localSheetId="4" hidden="1">1</definedName>
    <definedName name="solver_sthr" hidden="1">0</definedName>
    <definedName name="solver_thr" localSheetId="4" hidden="1">0</definedName>
    <definedName name="solver_tim" localSheetId="1" hidden="1">2147483647</definedName>
    <definedName name="solver_tim" localSheetId="4" hidden="1">2147483647</definedName>
    <definedName name="solver_tms" localSheetId="4" hidden="1">0</definedName>
    <definedName name="solver_tol" localSheetId="1" hidden="1">0.01</definedName>
    <definedName name="solver_tol" localSheetId="4" hidden="1">0.01</definedName>
    <definedName name="solver_tree_a" localSheetId="1" hidden="1">1</definedName>
    <definedName name="solver_tree_a" localSheetId="4" hidden="1">1</definedName>
    <definedName name="solver_tree_b" localSheetId="1" hidden="1">1</definedName>
    <definedName name="solver_tree_b" localSheetId="4" hidden="1">1</definedName>
    <definedName name="solver_tree_ce" localSheetId="1" hidden="1">1</definedName>
    <definedName name="solver_tree_ce" localSheetId="4" hidden="1">1</definedName>
    <definedName name="solver_tree_dn" localSheetId="1" hidden="1">1</definedName>
    <definedName name="solver_tree_dn" localSheetId="4" hidden="1">1</definedName>
    <definedName name="solver_tree_rt" localSheetId="1" hidden="1">1000000000000</definedName>
    <definedName name="solver_tree_rt" localSheetId="4" hidden="1">999999999999</definedName>
    <definedName name="solver_typ" localSheetId="1" hidden="1">1</definedName>
    <definedName name="solver_typ" localSheetId="4" hidden="1">1</definedName>
    <definedName name="solver_ubigm" localSheetId="4" hidden="1">1000000</definedName>
    <definedName name="solver_ucens" hidden="1">1E+30</definedName>
    <definedName name="solver_ucut" hidden="1">1E+30</definedName>
    <definedName name="solver_umod" localSheetId="1" hidden="1">1</definedName>
    <definedName name="solver_umod" localSheetId="4" hidden="1">1</definedName>
    <definedName name="solver_urs" localSheetId="1" hidden="1">0</definedName>
    <definedName name="solver_urs" localSheetId="4" hidden="1">0</definedName>
    <definedName name="solver_userid" localSheetId="1" hidden="1">436135</definedName>
    <definedName name="solver_userid" localSheetId="4" hidden="1">264936</definedName>
    <definedName name="solver_val" localSheetId="1" hidden="1">0</definedName>
    <definedName name="solver_val" localSheetId="4" hidden="1">0</definedName>
    <definedName name="solver_var" localSheetId="1" hidden="1">" "</definedName>
    <definedName name="solver_var" localSheetId="4" hidden="1">" "</definedName>
    <definedName name="solver_ver" localSheetId="1" hidden="1">17</definedName>
    <definedName name="solver_ver" localSheetId="4" hidden="1">16</definedName>
    <definedName name="solver_vir" localSheetId="1" hidden="1">1</definedName>
    <definedName name="solver_vir" localSheetId="4" hidden="1">1</definedName>
    <definedName name="solver_vol" localSheetId="1" hidden="1">0</definedName>
    <definedName name="solver_vol" localSheetId="4" hidden="1">0</definedName>
    <definedName name="solver_vst" localSheetId="1" hidden="1">0</definedName>
    <definedName name="solver_vst" localSheetId="4" hidden="1">0</definedName>
  </definedNames>
  <calcPr calcId="181029"/>
</workbook>
</file>

<file path=xl/calcChain.xml><?xml version="1.0" encoding="utf-8"?>
<calcChain xmlns="http://schemas.openxmlformats.org/spreadsheetml/2006/main">
  <c r="K21" i="7" l="1"/>
  <c r="K20" i="7"/>
  <c r="K19" i="7"/>
  <c r="K18" i="7"/>
  <c r="E8" i="7"/>
  <c r="E7" i="7"/>
  <c r="E6" i="7"/>
  <c r="E4" i="7"/>
  <c r="D4" i="1" l="1"/>
  <c r="D5" i="1"/>
  <c r="D7" i="1"/>
  <c r="D6" i="1"/>
</calcChain>
</file>

<file path=xl/sharedStrings.xml><?xml version="1.0" encoding="utf-8"?>
<sst xmlns="http://schemas.openxmlformats.org/spreadsheetml/2006/main" count="210" uniqueCount="75">
  <si>
    <t>AquaSpa</t>
  </si>
  <si>
    <t>HydroLux</t>
  </si>
  <si>
    <t>X1</t>
  </si>
  <si>
    <t>X2</t>
  </si>
  <si>
    <t>RHS</t>
  </si>
  <si>
    <t>Decision Variables</t>
  </si>
  <si>
    <t>Profit (MAX)</t>
  </si>
  <si>
    <t>Pumps</t>
  </si>
  <si>
    <t>Labor Hours</t>
  </si>
  <si>
    <t>Tubing</t>
  </si>
  <si>
    <t>Microsoft Excel 16.0 Sensitivity Report</t>
  </si>
  <si>
    <t>Worksheet: [Aqua_Tub_Problem.xlsx]Sheet1</t>
  </si>
  <si>
    <t>Report Created: 9/16/2019 11:38:26 PM</t>
  </si>
  <si>
    <t>Engine: Standard LP/Quadratic</t>
  </si>
  <si>
    <t>Objective Cell (Max)</t>
  </si>
  <si>
    <t>Cell</t>
  </si>
  <si>
    <t>Name</t>
  </si>
  <si>
    <t>Final Value</t>
  </si>
  <si>
    <t>$D$4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</si>
  <si>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</si>
  <si>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</si>
  <si>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</si>
  <si>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</si>
  <si>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</si>
  <si>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</si>
  <si>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</si>
  <si>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</si>
  <si>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</si>
  <si>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</si>
  <si>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$B$3</t>
  </si>
  <si>
    <t>Decision Variables X1</t>
  </si>
  <si>
    <t>$C$3</t>
  </si>
  <si>
    <t>Decision Variables X2</t>
  </si>
  <si>
    <t>Constraints</t>
  </si>
  <si>
    <t>Shadow</t>
  </si>
  <si>
    <t>Constraint</t>
  </si>
  <si>
    <t>Price</t>
  </si>
  <si>
    <t>R.H. Side</t>
  </si>
  <si>
    <t>$D$5</t>
  </si>
  <si>
    <t>$D$6</t>
  </si>
  <si>
    <t>$D$7</t>
  </si>
  <si>
    <t>Worksheet: [Aqua_Tub_Problem.xlsx]Sheet2</t>
  </si>
  <si>
    <t>Report Created: 9/16/2019 11:40:12 PM</t>
  </si>
  <si>
    <t>$E$4</t>
  </si>
  <si>
    <t>$D$3</t>
  </si>
  <si>
    <t>Decision Variables X3</t>
  </si>
  <si>
    <t>$E$5</t>
  </si>
  <si>
    <t>$E$6</t>
  </si>
  <si>
    <t>$E$7</t>
  </si>
  <si>
    <t>Sensitivity Report</t>
  </si>
  <si>
    <t>Sensitivity Analysis (Expanded Blue Ridge Hut Tubs Problem)</t>
  </si>
  <si>
    <t>Aqua-Spas</t>
  </si>
  <si>
    <t>Hydro-Luxes</t>
  </si>
  <si>
    <t>Deck Spas</t>
  </si>
  <si>
    <t>Number to make:</t>
  </si>
  <si>
    <t>Total Profit:</t>
  </si>
  <si>
    <t>Unit Profits:</t>
  </si>
  <si>
    <t>Constraints:</t>
  </si>
  <si>
    <t>Used</t>
  </si>
  <si>
    <t xml:space="preserve"> - Pumps Req'd</t>
  </si>
  <si>
    <t xml:space="preserve"> - Labor Req'd</t>
  </si>
  <si>
    <t xml:space="preserve"> - Tubing Req'd</t>
  </si>
  <si>
    <t>Unit Profits: Total Profit:</t>
  </si>
  <si>
    <t>Change</t>
  </si>
  <si>
    <t>Percentage</t>
  </si>
  <si>
    <t>Number to make: Aqua-Spas</t>
  </si>
  <si>
    <t>Number to make: Hydro-Luxes</t>
  </si>
  <si>
    <t>Number to make: Deck Spas</t>
  </si>
  <si>
    <t>Sum</t>
  </si>
  <si>
    <t>Example for &gt; 100%  -2, -2, +1  for ObjF coeffs.</t>
  </si>
  <si>
    <t xml:space="preserve"> - Pumps Req'd Used</t>
  </si>
  <si>
    <t xml:space="preserve"> - Labor Req'd Used</t>
  </si>
  <si>
    <t>$E$8</t>
  </si>
  <si>
    <t xml:space="preserve"> - Tubing Req'd Used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</si>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</sst>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rgb="FF000099"/>
      <name val="Arial"/>
      <family val="2"/>
    </font>
    <font>
      <b/>
      <sz val="10"/>
      <color indexed="1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0" fillId="0" borderId="14" xfId="0" applyFill="1" applyBorder="1" applyAlignment="1"/>
    <xf numFmtId="0" fontId="6" fillId="0" borderId="13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5" xfId="0" applyNumberFormat="1" applyFill="1" applyBorder="1" applyAlignment="1"/>
    <xf numFmtId="0" fontId="0" fillId="0" borderId="14" xfId="0" applyNumberFormat="1" applyFill="1" applyBorder="1" applyAlignment="1"/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8" fillId="0" borderId="0" xfId="1" applyFont="1"/>
    <xf numFmtId="0" fontId="7" fillId="0" borderId="0" xfId="1" applyFont="1"/>
    <xf numFmtId="0" fontId="7" fillId="0" borderId="0" xfId="1"/>
    <xf numFmtId="0" fontId="9" fillId="0" borderId="0" xfId="1" applyFont="1"/>
    <xf numFmtId="0" fontId="9" fillId="0" borderId="0" xfId="1" applyFont="1" applyAlignment="1">
      <alignment horizontal="right"/>
    </xf>
    <xf numFmtId="1" fontId="8" fillId="0" borderId="16" xfId="1" applyNumberFormat="1" applyFont="1" applyBorder="1" applyAlignment="1">
      <alignment horizontal="center"/>
    </xf>
    <xf numFmtId="1" fontId="8" fillId="0" borderId="17" xfId="1" applyNumberFormat="1" applyFont="1" applyBorder="1" applyAlignment="1">
      <alignment horizontal="center"/>
    </xf>
    <xf numFmtId="1" fontId="8" fillId="0" borderId="18" xfId="1" applyNumberFormat="1" applyFont="1" applyBorder="1" applyAlignment="1">
      <alignment horizontal="center"/>
    </xf>
    <xf numFmtId="0" fontId="10" fillId="0" borderId="0" xfId="1" applyFont="1" applyAlignment="1">
      <alignment horizontal="right"/>
    </xf>
    <xf numFmtId="0" fontId="7" fillId="0" borderId="19" xfId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37" fontId="11" fillId="0" borderId="22" xfId="2" applyNumberFormat="1" applyFont="1" applyBorder="1"/>
    <xf numFmtId="0" fontId="7" fillId="0" borderId="23" xfId="1" applyFont="1" applyBorder="1"/>
    <xf numFmtId="0" fontId="12" fillId="0" borderId="0" xfId="1" applyFont="1" applyAlignment="1">
      <alignment horizontal="right"/>
    </xf>
    <xf numFmtId="0" fontId="7" fillId="0" borderId="16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13" fillId="0" borderId="18" xfId="1" applyFont="1" applyBorder="1"/>
    <xf numFmtId="0" fontId="7" fillId="0" borderId="24" xfId="1" applyFont="1" applyBorder="1"/>
    <xf numFmtId="0" fontId="7" fillId="0" borderId="25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13" fillId="0" borderId="26" xfId="1" applyFont="1" applyBorder="1"/>
    <xf numFmtId="0" fontId="7" fillId="0" borderId="27" xfId="1" applyFont="1" applyBorder="1"/>
    <xf numFmtId="0" fontId="13" fillId="0" borderId="21" xfId="1" applyFont="1" applyBorder="1"/>
    <xf numFmtId="0" fontId="7" fillId="0" borderId="28" xfId="1" applyFont="1" applyBorder="1"/>
    <xf numFmtId="0" fontId="14" fillId="0" borderId="13" xfId="1" applyFont="1" applyFill="1" applyBorder="1" applyAlignment="1">
      <alignment horizontal="center"/>
    </xf>
    <xf numFmtId="0" fontId="15" fillId="0" borderId="13" xfId="1" applyFont="1" applyFill="1" applyBorder="1" applyAlignment="1">
      <alignment horizontal="center"/>
    </xf>
    <xf numFmtId="0" fontId="7" fillId="0" borderId="14" xfId="1" applyFill="1" applyBorder="1" applyAlignment="1"/>
    <xf numFmtId="0" fontId="16" fillId="0" borderId="29" xfId="1" applyFont="1" applyFill="1" applyBorder="1"/>
    <xf numFmtId="0" fontId="16" fillId="0" borderId="30" xfId="1" applyFont="1" applyFill="1" applyBorder="1"/>
    <xf numFmtId="0" fontId="16" fillId="0" borderId="31" xfId="1" applyFont="1" applyFill="1" applyBorder="1"/>
    <xf numFmtId="0" fontId="16" fillId="0" borderId="0" xfId="1" applyFont="1" applyFill="1" applyBorder="1"/>
    <xf numFmtId="0" fontId="16" fillId="0" borderId="0" xfId="1" applyFont="1" applyFill="1"/>
    <xf numFmtId="0" fontId="17" fillId="0" borderId="32" xfId="1" applyFont="1" applyFill="1" applyBorder="1"/>
    <xf numFmtId="0" fontId="16" fillId="0" borderId="33" xfId="1" applyFont="1" applyFill="1" applyBorder="1"/>
    <xf numFmtId="0" fontId="17" fillId="0" borderId="29" xfId="1" applyFont="1" applyFill="1" applyBorder="1" applyAlignment="1">
      <alignment horizontal="center"/>
    </xf>
    <xf numFmtId="0" fontId="14" fillId="0" borderId="30" xfId="1" applyFont="1" applyFill="1" applyBorder="1" applyAlignment="1">
      <alignment horizontal="center"/>
    </xf>
    <xf numFmtId="0" fontId="14" fillId="0" borderId="31" xfId="1" applyFont="1" applyFill="1" applyBorder="1"/>
    <xf numFmtId="0" fontId="17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14" fillId="0" borderId="33" xfId="1" applyFont="1" applyFill="1" applyBorder="1"/>
    <xf numFmtId="0" fontId="18" fillId="0" borderId="0" xfId="1" applyFont="1" applyFill="1" applyBorder="1" applyAlignment="1">
      <alignment horizontal="center"/>
    </xf>
    <xf numFmtId="0" fontId="19" fillId="0" borderId="0" xfId="1" applyFont="1" applyFill="1"/>
    <xf numFmtId="0" fontId="16" fillId="0" borderId="29" xfId="1" applyFont="1" applyFill="1" applyBorder="1" applyAlignment="1"/>
    <xf numFmtId="0" fontId="16" fillId="0" borderId="30" xfId="1" applyFont="1" applyFill="1" applyBorder="1" applyAlignment="1"/>
    <xf numFmtId="2" fontId="16" fillId="0" borderId="30" xfId="1" applyNumberFormat="1" applyFont="1" applyFill="1" applyBorder="1" applyAlignment="1"/>
    <xf numFmtId="2" fontId="19" fillId="0" borderId="0" xfId="1" applyNumberFormat="1" applyFont="1" applyFill="1" applyBorder="1" applyAlignment="1"/>
    <xf numFmtId="10" fontId="19" fillId="0" borderId="0" xfId="3" applyNumberFormat="1" applyFont="1" applyFill="1" applyAlignment="1">
      <alignment horizontal="right"/>
    </xf>
    <xf numFmtId="0" fontId="16" fillId="0" borderId="32" xfId="1" applyFont="1" applyFill="1" applyBorder="1" applyAlignment="1"/>
    <xf numFmtId="0" fontId="16" fillId="0" borderId="0" xfId="1" applyFont="1" applyFill="1" applyBorder="1" applyAlignment="1"/>
    <xf numFmtId="2" fontId="16" fillId="0" borderId="0" xfId="1" applyNumberFormat="1" applyFont="1" applyFill="1" applyBorder="1" applyAlignment="1"/>
    <xf numFmtId="0" fontId="18" fillId="0" borderId="0" xfId="1" applyFont="1" applyFill="1" applyAlignment="1">
      <alignment horizontal="right"/>
    </xf>
    <xf numFmtId="10" fontId="19" fillId="0" borderId="0" xfId="1" applyNumberFormat="1" applyFont="1" applyFill="1" applyAlignment="1">
      <alignment horizontal="right"/>
    </xf>
    <xf numFmtId="0" fontId="16" fillId="0" borderId="34" xfId="1" applyFont="1" applyFill="1" applyBorder="1" applyAlignment="1"/>
    <xf numFmtId="0" fontId="16" fillId="0" borderId="35" xfId="1" applyFont="1" applyFill="1" applyBorder="1" applyAlignment="1"/>
    <xf numFmtId="2" fontId="16" fillId="0" borderId="35" xfId="1" applyNumberFormat="1" applyFont="1" applyFill="1" applyBorder="1" applyAlignment="1"/>
    <xf numFmtId="11" fontId="16" fillId="0" borderId="35" xfId="1" applyNumberFormat="1" applyFont="1" applyFill="1" applyBorder="1" applyAlignment="1"/>
    <xf numFmtId="0" fontId="16" fillId="0" borderId="36" xfId="1" applyFont="1" applyFill="1" applyBorder="1"/>
    <xf numFmtId="0" fontId="16" fillId="0" borderId="0" xfId="1" applyFont="1"/>
    <xf numFmtId="0" fontId="17" fillId="2" borderId="30" xfId="1" applyFont="1" applyFill="1" applyBorder="1" applyAlignment="1">
      <alignment horizontal="center"/>
    </xf>
  </cellXfs>
  <cellStyles count="4">
    <cellStyle name="Comma 2" xfId="2" xr:uid="{07D4D84C-458A-B845-863A-4E22454CC7C0}"/>
    <cellStyle name="Normal" xfId="0" builtinId="0"/>
    <cellStyle name="Normal 2" xfId="1" xr:uid="{0BB26891-A0B3-CE45-B8B4-C59FD644BEB9}"/>
    <cellStyle name="Percent 2" xfId="3" xr:uid="{2E094D78-C77A-BC47-8A48-57F8A5349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139700</xdr:colOff>
      <xdr:row>29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000A55-7F98-9945-9F38-604E2859F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190500"/>
          <a:ext cx="7569200" cy="538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444500</xdr:colOff>
      <xdr:row>4</xdr:row>
      <xdr:rowOff>0</xdr:rowOff>
    </xdr:from>
    <xdr:to>
      <xdr:col>7</xdr:col>
      <xdr:colOff>502847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18A252-241A-4D4F-B52C-C4721E97C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2400" y="1066800"/>
          <a:ext cx="2420547" cy="1384300"/>
        </a:xfrm>
        <a:prstGeom prst="rect">
          <a:avLst/>
        </a:prstGeom>
      </xdr:spPr>
    </xdr:pic>
    <xdr:clientData/>
  </xdr:twoCellAnchor>
  <xdr:twoCellAnchor editAs="oneCell">
    <xdr:from>
      <xdr:col>5</xdr:col>
      <xdr:colOff>330200</xdr:colOff>
      <xdr:row>0</xdr:row>
      <xdr:rowOff>0</xdr:rowOff>
    </xdr:from>
    <xdr:to>
      <xdr:col>8</xdr:col>
      <xdr:colOff>495300</xdr:colOff>
      <xdr:row>3</xdr:row>
      <xdr:rowOff>235019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7085D1-83EC-A346-95BB-6378C054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0"/>
          <a:ext cx="3695700" cy="10351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28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23F988-FCAC-B74D-84D9-3D9AC22E0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190500"/>
          <a:ext cx="7886700" cy="5156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88900</xdr:colOff>
          <xdr:row>0</xdr:row>
          <xdr:rowOff>0</xdr:rowOff>
        </xdr:from>
        <xdr:to>
          <xdr:col>18</xdr:col>
          <xdr:colOff>177800</xdr:colOff>
          <xdr:row>43</xdr:row>
          <xdr:rowOff>63500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7CD90FC5-D79D-0743-A7F9-450A38DDDD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88900</xdr:colOff>
          <xdr:row>43</xdr:row>
          <xdr:rowOff>76200</xdr:rowOff>
        </xdr:from>
        <xdr:to>
          <xdr:col>18</xdr:col>
          <xdr:colOff>152400</xdr:colOff>
          <xdr:row>64</xdr:row>
          <xdr:rowOff>127000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2CB6AB88-403C-3F49-A7DA-61AEB5A4FE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6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.doc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C392-1880-E241-9A72-C3DFD510909A}">
  <dimension ref="A1"/>
  <sheetViews>
    <sheetView workbookViewId="0">
      <selection activeCell="L14" sqref="L14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25"/>
  <sheetViews>
    <sheetView tabSelected="1" workbookViewId="0">
      <selection activeCell="I9" sqref="I9"/>
    </sheetView>
  </sheetViews>
  <sheetFormatPr baseColWidth="10" defaultColWidth="8.83203125" defaultRowHeight="15"/>
  <cols>
    <col min="1" max="2" width="15.33203125" style="1" bestFit="1" customWidth="1"/>
    <col min="3" max="3" width="18.1640625" style="1" customWidth="1"/>
    <col min="4" max="6" width="15.33203125" style="1" bestFit="1" customWidth="1"/>
    <col min="7" max="7" width="15.6640625" style="1" customWidth="1"/>
    <col min="8" max="26" width="15.33203125" style="1" bestFit="1" customWidth="1"/>
  </cols>
  <sheetData>
    <row r="1" spans="1:8" ht="21" customHeight="1">
      <c r="B1" s="18" t="s">
        <v>0</v>
      </c>
      <c r="C1" s="18" t="s">
        <v>1</v>
      </c>
    </row>
    <row r="2" spans="1:8" ht="21" customHeight="1" thickBot="1">
      <c r="B2" s="18" t="s">
        <v>2</v>
      </c>
      <c r="C2" s="18" t="s">
        <v>3</v>
      </c>
    </row>
    <row r="3" spans="1:8" ht="21" customHeight="1" thickBot="1">
      <c r="A3" s="1" t="s">
        <v>5</v>
      </c>
      <c r="B3" s="11">
        <v>122.00000000000004</v>
      </c>
      <c r="C3" s="12">
        <v>77.999999999999957</v>
      </c>
    </row>
    <row r="4" spans="1:8" ht="21" customHeight="1" thickBot="1">
      <c r="A4" s="1" t="s">
        <v>6</v>
      </c>
      <c r="B4" s="4">
        <v>350</v>
      </c>
      <c r="C4" s="5">
        <v>300</v>
      </c>
      <c r="D4" s="13">
        <f>(B3*B4)+(C3*C4)</f>
        <v>66100</v>
      </c>
      <c r="E4" s="1" t="s">
        <v>4</v>
      </c>
    </row>
    <row r="5" spans="1:8" ht="21" customHeight="1">
      <c r="A5" s="1" t="s">
        <v>7</v>
      </c>
      <c r="B5" s="2">
        <v>1</v>
      </c>
      <c r="C5" s="3">
        <v>1</v>
      </c>
      <c r="D5" s="14">
        <f>($B$3*B5)+($C$3*C5)</f>
        <v>200</v>
      </c>
      <c r="E5" s="8">
        <v>200</v>
      </c>
    </row>
    <row r="6" spans="1:8" ht="21" customHeight="1">
      <c r="A6" s="17" t="s">
        <v>8</v>
      </c>
      <c r="B6" s="6">
        <v>9</v>
      </c>
      <c r="C6" s="7">
        <v>6</v>
      </c>
      <c r="D6" s="15">
        <f>($B$3*B6)+($C$3*C6)</f>
        <v>1566.0000000000002</v>
      </c>
      <c r="E6" s="9">
        <v>1566</v>
      </c>
    </row>
    <row r="7" spans="1:8" ht="21" customHeight="1" thickBot="1">
      <c r="A7" s="17" t="s">
        <v>9</v>
      </c>
      <c r="B7" s="4">
        <v>12</v>
      </c>
      <c r="C7" s="5">
        <v>16</v>
      </c>
      <c r="D7" s="16">
        <f>($B$3*B7)+($C$3*C7)</f>
        <v>2712</v>
      </c>
      <c r="E7" s="10">
        <v>2880</v>
      </c>
    </row>
    <row r="9" spans="1:8">
      <c r="A9" s="28" t="s">
        <v>49</v>
      </c>
    </row>
    <row r="10" spans="1:8" ht="16" thickBot="1">
      <c r="A10" s="1" t="s">
        <v>14</v>
      </c>
    </row>
    <row r="11" spans="1:8" ht="16" thickBot="1">
      <c r="B11" s="21" t="s">
        <v>15</v>
      </c>
      <c r="C11" s="21" t="s">
        <v>16</v>
      </c>
      <c r="D11" s="21" t="s">
        <v>17</v>
      </c>
      <c r="E11" s="21"/>
    </row>
    <row r="12" spans="1:8" ht="16" thickBot="1">
      <c r="B12" s="20" t="s">
        <v>18</v>
      </c>
      <c r="C12" s="20" t="s">
        <v>6</v>
      </c>
      <c r="D12" s="20">
        <v>66100</v>
      </c>
      <c r="E12" s="20"/>
    </row>
    <row r="14" spans="1:8" ht="16" thickBot="1">
      <c r="A14" s="1" t="s">
        <v>19</v>
      </c>
    </row>
    <row r="15" spans="1:8">
      <c r="B15" s="25"/>
      <c r="C15" s="25"/>
      <c r="D15" s="27" t="s">
        <v>20</v>
      </c>
      <c r="E15" s="27" t="s">
        <v>21</v>
      </c>
      <c r="F15" s="25" t="s">
        <v>22</v>
      </c>
      <c r="G15" s="25" t="s">
        <v>23</v>
      </c>
      <c r="H15" s="25" t="s">
        <v>23</v>
      </c>
    </row>
    <row r="16" spans="1:8" ht="16" thickBot="1">
      <c r="B16" s="26" t="s">
        <v>15</v>
      </c>
      <c r="C16" s="26" t="s">
        <v>16</v>
      </c>
      <c r="D16" s="26" t="s">
        <v>24</v>
      </c>
      <c r="E16" s="26" t="s">
        <v>25</v>
      </c>
      <c r="F16" s="26" t="s">
        <v>26</v>
      </c>
      <c r="G16" s="26" t="s">
        <v>27</v>
      </c>
      <c r="H16" s="26" t="s">
        <v>28</v>
      </c>
    </row>
    <row r="17" spans="1:8">
      <c r="B17" s="22" t="s">
        <v>29</v>
      </c>
      <c r="C17" s="22" t="s">
        <v>30</v>
      </c>
      <c r="D17" s="23">
        <v>122.00000000000004</v>
      </c>
      <c r="E17" s="23">
        <v>0</v>
      </c>
      <c r="F17" s="22">
        <v>350</v>
      </c>
      <c r="G17" s="22">
        <v>100.00000005000007</v>
      </c>
      <c r="H17" s="22">
        <v>50.000000033333301</v>
      </c>
    </row>
    <row r="18" spans="1:8" ht="16" thickBot="1">
      <c r="B18" s="20" t="s">
        <v>31</v>
      </c>
      <c r="C18" s="20" t="s">
        <v>32</v>
      </c>
      <c r="D18" s="24">
        <v>77.999999999999957</v>
      </c>
      <c r="E18" s="24">
        <v>0</v>
      </c>
      <c r="F18" s="20">
        <v>300</v>
      </c>
      <c r="G18" s="20">
        <v>50.000000033333301</v>
      </c>
      <c r="H18" s="20">
        <v>66.666666700000036</v>
      </c>
    </row>
    <row r="20" spans="1:8" ht="16" thickBot="1">
      <c r="A20" s="1" t="s">
        <v>33</v>
      </c>
    </row>
    <row r="21" spans="1:8">
      <c r="B21" s="25"/>
      <c r="C21" s="25"/>
      <c r="D21" s="25" t="s">
        <v>20</v>
      </c>
      <c r="E21" s="25" t="s">
        <v>34</v>
      </c>
      <c r="F21" s="25" t="s">
        <v>35</v>
      </c>
      <c r="G21" s="25" t="s">
        <v>23</v>
      </c>
      <c r="H21" s="25" t="s">
        <v>23</v>
      </c>
    </row>
    <row r="22" spans="1:8" ht="16" thickBot="1">
      <c r="B22" s="26" t="s">
        <v>15</v>
      </c>
      <c r="C22" s="26" t="s">
        <v>16</v>
      </c>
      <c r="D22" s="26" t="s">
        <v>24</v>
      </c>
      <c r="E22" s="26" t="s">
        <v>36</v>
      </c>
      <c r="F22" s="26" t="s">
        <v>37</v>
      </c>
      <c r="G22" s="26" t="s">
        <v>27</v>
      </c>
      <c r="H22" s="26" t="s">
        <v>28</v>
      </c>
    </row>
    <row r="23" spans="1:8">
      <c r="B23" s="22" t="s">
        <v>38</v>
      </c>
      <c r="C23" s="22" t="s">
        <v>7</v>
      </c>
      <c r="D23" s="23">
        <v>200</v>
      </c>
      <c r="E23" s="23">
        <v>200.00000000000009</v>
      </c>
      <c r="F23" s="22">
        <v>200</v>
      </c>
      <c r="G23" s="22">
        <v>7</v>
      </c>
      <c r="H23" s="22">
        <v>25.999999999999989</v>
      </c>
    </row>
    <row r="24" spans="1:8">
      <c r="B24" s="22" t="s">
        <v>39</v>
      </c>
      <c r="C24" s="22" t="s">
        <v>8</v>
      </c>
      <c r="D24" s="23">
        <v>1566.0000000000002</v>
      </c>
      <c r="E24" s="23">
        <v>16.666666666666654</v>
      </c>
      <c r="F24" s="22">
        <v>1566</v>
      </c>
      <c r="G24" s="22">
        <v>233.99999999999991</v>
      </c>
      <c r="H24" s="22">
        <v>126</v>
      </c>
    </row>
    <row r="25" spans="1:8" ht="16" thickBot="1">
      <c r="B25" s="20" t="s">
        <v>40</v>
      </c>
      <c r="C25" s="20" t="s">
        <v>9</v>
      </c>
      <c r="D25" s="24">
        <v>2712</v>
      </c>
      <c r="E25" s="24">
        <v>0</v>
      </c>
      <c r="F25" s="20">
        <v>2880</v>
      </c>
      <c r="G25" s="20">
        <v>1E+30</v>
      </c>
      <c r="H25" s="20">
        <v>168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workbookViewId="0"/>
  </sheetViews>
  <sheetFormatPr baseColWidth="10" defaultColWidth="8.83203125" defaultRowHeight="15"/>
  <cols>
    <col min="1" max="1" width="2.33203125" customWidth="1"/>
    <col min="2" max="2" width="5.33203125" customWidth="1"/>
    <col min="3" max="3" width="20.1640625" bestFit="1" customWidth="1"/>
    <col min="4" max="4" width="10.83203125" bestFit="1" customWidth="1"/>
    <col min="5" max="5" width="12" customWidth="1"/>
    <col min="6" max="6" width="10.83203125" bestFit="1" customWidth="1"/>
    <col min="7" max="8" width="12" bestFit="1" customWidth="1"/>
  </cols>
  <sheetData>
    <row r="1" spans="1:8">
      <c r="A1" s="19" t="s">
        <v>10</v>
      </c>
    </row>
    <row r="2" spans="1:8">
      <c r="A2" s="19" t="s">
        <v>11</v>
      </c>
    </row>
    <row r="3" spans="1:8">
      <c r="A3" s="19" t="s">
        <v>12</v>
      </c>
    </row>
    <row r="4" spans="1:8">
      <c r="A4" s="19" t="s">
        <v>13</v>
      </c>
    </row>
    <row r="6" spans="1:8" ht="16" thickBot="1">
      <c r="A6" t="s">
        <v>14</v>
      </c>
    </row>
    <row r="7" spans="1:8" ht="16" thickBot="1">
      <c r="B7" s="21" t="s">
        <v>15</v>
      </c>
      <c r="C7" s="21" t="s">
        <v>16</v>
      </c>
      <c r="D7" s="21" t="s">
        <v>17</v>
      </c>
      <c r="E7" s="21"/>
    </row>
    <row r="8" spans="1:8" ht="16" thickBot="1">
      <c r="B8" s="20" t="s">
        <v>18</v>
      </c>
      <c r="C8" s="20" t="s">
        <v>6</v>
      </c>
      <c r="D8" s="20">
        <v>66100</v>
      </c>
      <c r="E8" s="20"/>
    </row>
    <row r="10" spans="1:8" ht="16" thickBot="1">
      <c r="A10" t="s">
        <v>19</v>
      </c>
    </row>
    <row r="11" spans="1:8">
      <c r="B11" s="25"/>
      <c r="C11" s="25"/>
      <c r="D11" s="27" t="s">
        <v>20</v>
      </c>
      <c r="E11" s="27" t="s">
        <v>21</v>
      </c>
      <c r="F11" s="25" t="s">
        <v>22</v>
      </c>
      <c r="G11" s="25" t="s">
        <v>23</v>
      </c>
      <c r="H11" s="25" t="s">
        <v>23</v>
      </c>
    </row>
    <row r="12" spans="1:8" ht="16" thickBot="1">
      <c r="B12" s="26" t="s">
        <v>15</v>
      </c>
      <c r="C12" s="26" t="s">
        <v>16</v>
      </c>
      <c r="D12" s="26" t="s">
        <v>24</v>
      </c>
      <c r="E12" s="26" t="s">
        <v>25</v>
      </c>
      <c r="F12" s="26" t="s">
        <v>26</v>
      </c>
      <c r="G12" s="26" t="s">
        <v>27</v>
      </c>
      <c r="H12" s="26" t="s">
        <v>28</v>
      </c>
    </row>
    <row r="13" spans="1:8">
      <c r="B13" s="22" t="s">
        <v>29</v>
      </c>
      <c r="C13" s="22" t="s">
        <v>30</v>
      </c>
      <c r="D13" s="23">
        <v>122.00000000000004</v>
      </c>
      <c r="E13" s="23">
        <v>0</v>
      </c>
      <c r="F13" s="22">
        <v>350</v>
      </c>
      <c r="G13" s="22">
        <v>100.00000005000007</v>
      </c>
      <c r="H13" s="22">
        <v>50.000000033333301</v>
      </c>
    </row>
    <row r="14" spans="1:8" ht="16" thickBot="1">
      <c r="B14" s="20" t="s">
        <v>31</v>
      </c>
      <c r="C14" s="20" t="s">
        <v>32</v>
      </c>
      <c r="D14" s="24">
        <v>77.999999999999957</v>
      </c>
      <c r="E14" s="24">
        <v>0</v>
      </c>
      <c r="F14" s="20">
        <v>300</v>
      </c>
      <c r="G14" s="20">
        <v>50.000000033333301</v>
      </c>
      <c r="H14" s="20">
        <v>66.666666700000036</v>
      </c>
    </row>
    <row r="16" spans="1:8" ht="16" thickBot="1">
      <c r="A16" t="s">
        <v>33</v>
      </c>
    </row>
    <row r="17" spans="2:8">
      <c r="B17" s="25"/>
      <c r="C17" s="25"/>
      <c r="D17" s="25" t="s">
        <v>20</v>
      </c>
      <c r="E17" s="25" t="s">
        <v>34</v>
      </c>
      <c r="F17" s="25" t="s">
        <v>35</v>
      </c>
      <c r="G17" s="25" t="s">
        <v>23</v>
      </c>
      <c r="H17" s="25" t="s">
        <v>23</v>
      </c>
    </row>
    <row r="18" spans="2:8" ht="16" thickBot="1">
      <c r="B18" s="26" t="s">
        <v>15</v>
      </c>
      <c r="C18" s="26" t="s">
        <v>16</v>
      </c>
      <c r="D18" s="26" t="s">
        <v>24</v>
      </c>
      <c r="E18" s="26" t="s">
        <v>36</v>
      </c>
      <c r="F18" s="26" t="s">
        <v>37</v>
      </c>
      <c r="G18" s="26" t="s">
        <v>27</v>
      </c>
      <c r="H18" s="26" t="s">
        <v>28</v>
      </c>
    </row>
    <row r="19" spans="2:8">
      <c r="B19" s="22" t="s">
        <v>38</v>
      </c>
      <c r="C19" s="22" t="s">
        <v>7</v>
      </c>
      <c r="D19" s="23">
        <v>200</v>
      </c>
      <c r="E19" s="23">
        <v>200.00000000000009</v>
      </c>
      <c r="F19" s="22">
        <v>200</v>
      </c>
      <c r="G19" s="22">
        <v>7</v>
      </c>
      <c r="H19" s="22">
        <v>25.999999999999989</v>
      </c>
    </row>
    <row r="20" spans="2:8">
      <c r="B20" s="22" t="s">
        <v>39</v>
      </c>
      <c r="C20" s="22" t="s">
        <v>8</v>
      </c>
      <c r="D20" s="23">
        <v>1566.0000000000002</v>
      </c>
      <c r="E20" s="23">
        <v>16.666666666666654</v>
      </c>
      <c r="F20" s="22">
        <v>1566</v>
      </c>
      <c r="G20" s="22">
        <v>233.99999999999991</v>
      </c>
      <c r="H20" s="22">
        <v>126</v>
      </c>
    </row>
    <row r="21" spans="2:8" ht="16" thickBot="1">
      <c r="B21" s="20" t="s">
        <v>40</v>
      </c>
      <c r="C21" s="20" t="s">
        <v>9</v>
      </c>
      <c r="D21" s="24">
        <v>2712</v>
      </c>
      <c r="E21" s="24">
        <v>0</v>
      </c>
      <c r="F21" s="20">
        <v>2880</v>
      </c>
      <c r="G21" s="20">
        <v>1E+30</v>
      </c>
      <c r="H21" s="20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720B-2112-B543-AE37-7AC50C741BC7}">
  <dimension ref="A1"/>
  <sheetViews>
    <sheetView workbookViewId="0">
      <selection activeCell="H32" sqref="H3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46C-B15D-FB42-964E-B0B99C0B5D23}">
  <dimension ref="A1:M42"/>
  <sheetViews>
    <sheetView zoomScaleNormal="100" workbookViewId="0">
      <selection activeCell="D38" sqref="D38"/>
    </sheetView>
  </sheetViews>
  <sheetFormatPr baseColWidth="10" defaultColWidth="8.83203125" defaultRowHeight="13"/>
  <cols>
    <col min="1" max="1" width="15.33203125" style="31" customWidth="1"/>
    <col min="2" max="2" width="10.1640625" style="31" bestFit="1" customWidth="1"/>
    <col min="3" max="3" width="14.5" style="31" customWidth="1"/>
    <col min="4" max="4" width="12.6640625" style="31" customWidth="1"/>
    <col min="5" max="5" width="11.6640625" style="31" bestFit="1" customWidth="1"/>
    <col min="6" max="8" width="11.5" style="31" customWidth="1"/>
    <col min="9" max="9" width="3.83203125" style="31" customWidth="1"/>
    <col min="10" max="10" width="9" style="31" bestFit="1" customWidth="1"/>
    <col min="11" max="11" width="14.5" style="31" bestFit="1" customWidth="1"/>
    <col min="12" max="16384" width="8.83203125" style="31"/>
  </cols>
  <sheetData>
    <row r="1" spans="1:9">
      <c r="A1" s="29" t="s">
        <v>50</v>
      </c>
      <c r="B1" s="30"/>
      <c r="C1" s="30"/>
      <c r="D1" s="30"/>
      <c r="E1" s="30"/>
      <c r="F1" s="30"/>
      <c r="G1" s="30"/>
    </row>
    <row r="2" spans="1:9" ht="14" thickBot="1">
      <c r="A2" s="30"/>
      <c r="B2" s="32" t="s">
        <v>51</v>
      </c>
      <c r="C2" s="32" t="s">
        <v>52</v>
      </c>
      <c r="D2" s="33" t="s">
        <v>53</v>
      </c>
      <c r="E2" s="30"/>
      <c r="F2" s="30"/>
      <c r="G2" s="30"/>
    </row>
    <row r="3" spans="1:9" ht="15" thickTop="1" thickBot="1">
      <c r="A3" s="32" t="s">
        <v>54</v>
      </c>
      <c r="B3" s="34">
        <v>122.00000000000004</v>
      </c>
      <c r="C3" s="35">
        <v>77.999999999999957</v>
      </c>
      <c r="D3" s="36">
        <v>0</v>
      </c>
      <c r="E3" s="37" t="s">
        <v>55</v>
      </c>
      <c r="F3" s="30"/>
      <c r="G3" s="30"/>
    </row>
    <row r="4" spans="1:9" ht="15" thickTop="1" thickBot="1">
      <c r="A4" s="32" t="s">
        <v>56</v>
      </c>
      <c r="B4" s="38">
        <v>350</v>
      </c>
      <c r="C4" s="39">
        <v>300</v>
      </c>
      <c r="D4" s="40">
        <v>315</v>
      </c>
      <c r="E4" s="41">
        <f>SUMPRODUCT(B4:D4,$B$3:$D$3)</f>
        <v>66100</v>
      </c>
      <c r="F4" s="30"/>
      <c r="G4" s="30"/>
    </row>
    <row r="5" spans="1:9" ht="15" thickTop="1" thickBot="1">
      <c r="A5" s="32" t="s">
        <v>57</v>
      </c>
      <c r="B5" s="30"/>
      <c r="C5" s="30"/>
      <c r="D5" s="42"/>
      <c r="E5" s="43" t="s">
        <v>58</v>
      </c>
      <c r="F5" s="33" t="s">
        <v>4</v>
      </c>
      <c r="G5" s="30"/>
    </row>
    <row r="6" spans="1:9" ht="14" thickTop="1">
      <c r="A6" s="32" t="s">
        <v>59</v>
      </c>
      <c r="B6" s="44">
        <v>1</v>
      </c>
      <c r="C6" s="45">
        <v>1</v>
      </c>
      <c r="D6" s="46">
        <v>1</v>
      </c>
      <c r="E6" s="47">
        <f>SUMPRODUCT(B6:D6,$B$3:$D$3)</f>
        <v>200</v>
      </c>
      <c r="F6" s="48">
        <v>200</v>
      </c>
      <c r="G6" s="30"/>
    </row>
    <row r="7" spans="1:9">
      <c r="A7" s="32" t="s">
        <v>60</v>
      </c>
      <c r="B7" s="49">
        <v>9</v>
      </c>
      <c r="C7" s="50">
        <v>6</v>
      </c>
      <c r="D7" s="51">
        <v>7</v>
      </c>
      <c r="E7" s="52">
        <f>SUMPRODUCT(B7:D7,$B$3:$D$3)</f>
        <v>1566.0000000000002</v>
      </c>
      <c r="F7" s="53">
        <v>1566</v>
      </c>
      <c r="G7" s="30"/>
    </row>
    <row r="8" spans="1:9" ht="14" thickBot="1">
      <c r="A8" s="32" t="s">
        <v>61</v>
      </c>
      <c r="B8" s="38">
        <v>12</v>
      </c>
      <c r="C8" s="39">
        <v>16</v>
      </c>
      <c r="D8" s="40">
        <v>14</v>
      </c>
      <c r="E8" s="54">
        <f>SUMPRODUCT(B8:D8,$B$3:$D$3)</f>
        <v>2712</v>
      </c>
      <c r="F8" s="55">
        <v>2880</v>
      </c>
      <c r="G8" s="30"/>
    </row>
    <row r="9" spans="1:9" ht="14" thickTop="1"/>
    <row r="10" spans="1:9" ht="14" thickBot="1">
      <c r="A10" s="31" t="s">
        <v>14</v>
      </c>
    </row>
    <row r="11" spans="1:9" ht="14" thickBot="1">
      <c r="B11" s="56" t="s">
        <v>15</v>
      </c>
      <c r="C11" s="56" t="s">
        <v>16</v>
      </c>
      <c r="D11" s="56" t="s">
        <v>17</v>
      </c>
      <c r="E11" s="57"/>
    </row>
    <row r="12" spans="1:9" ht="14" thickBot="1">
      <c r="B12" s="58" t="s">
        <v>43</v>
      </c>
      <c r="C12" s="58" t="s">
        <v>62</v>
      </c>
      <c r="D12" s="58">
        <v>66100</v>
      </c>
      <c r="E12" s="58"/>
    </row>
    <row r="14" spans="1:9" s="63" customFormat="1">
      <c r="A14" s="59"/>
      <c r="B14" s="90" t="s">
        <v>49</v>
      </c>
      <c r="C14" s="90"/>
      <c r="D14" s="90"/>
      <c r="E14" s="90"/>
      <c r="F14" s="60"/>
      <c r="G14" s="60"/>
      <c r="H14" s="61"/>
      <c r="I14" s="62"/>
    </row>
    <row r="15" spans="1:9" s="63" customFormat="1">
      <c r="A15" s="64" t="s">
        <v>19</v>
      </c>
      <c r="B15" s="62"/>
      <c r="C15" s="62"/>
      <c r="D15" s="62"/>
      <c r="E15" s="62"/>
      <c r="F15" s="62"/>
      <c r="G15" s="62"/>
      <c r="H15" s="65"/>
      <c r="I15" s="62"/>
    </row>
    <row r="16" spans="1:9" s="63" customFormat="1">
      <c r="A16" s="66"/>
      <c r="B16" s="67"/>
      <c r="C16" s="67"/>
      <c r="D16" s="67" t="s">
        <v>20</v>
      </c>
      <c r="E16" s="67" t="s">
        <v>21</v>
      </c>
      <c r="F16" s="67" t="s">
        <v>22</v>
      </c>
      <c r="G16" s="67" t="s">
        <v>23</v>
      </c>
      <c r="H16" s="68" t="s">
        <v>23</v>
      </c>
      <c r="I16" s="62"/>
    </row>
    <row r="17" spans="1:13" s="63" customFormat="1">
      <c r="A17" s="69"/>
      <c r="B17" s="70" t="s">
        <v>15</v>
      </c>
      <c r="C17" s="70" t="s">
        <v>16</v>
      </c>
      <c r="D17" s="70" t="s">
        <v>24</v>
      </c>
      <c r="E17" s="70" t="s">
        <v>25</v>
      </c>
      <c r="F17" s="70" t="s">
        <v>26</v>
      </c>
      <c r="G17" s="70" t="s">
        <v>27</v>
      </c>
      <c r="H17" s="71" t="s">
        <v>28</v>
      </c>
      <c r="I17" s="62"/>
      <c r="J17" s="72" t="s">
        <v>63</v>
      </c>
      <c r="K17" s="72" t="s">
        <v>64</v>
      </c>
      <c r="L17" s="73"/>
      <c r="M17" s="73"/>
    </row>
    <row r="18" spans="1:13" s="63" customFormat="1">
      <c r="A18" s="74"/>
      <c r="B18" s="75" t="s">
        <v>29</v>
      </c>
      <c r="C18" s="76" t="s">
        <v>65</v>
      </c>
      <c r="D18" s="76">
        <v>122.00000000000004</v>
      </c>
      <c r="E18" s="76">
        <v>0</v>
      </c>
      <c r="F18" s="76">
        <v>350</v>
      </c>
      <c r="G18" s="76">
        <v>100.00000005000007</v>
      </c>
      <c r="H18" s="61">
        <v>5.0000002999998845</v>
      </c>
      <c r="I18" s="62"/>
      <c r="J18" s="77">
        <v>2</v>
      </c>
      <c r="K18" s="78">
        <f>J18/G18</f>
        <v>1.9999999989999986E-2</v>
      </c>
      <c r="L18" s="73"/>
      <c r="M18" s="73"/>
    </row>
    <row r="19" spans="1:13" s="63" customFormat="1">
      <c r="A19" s="79"/>
      <c r="B19" s="80" t="s">
        <v>31</v>
      </c>
      <c r="C19" s="81" t="s">
        <v>66</v>
      </c>
      <c r="D19" s="81">
        <v>77.999999999999957</v>
      </c>
      <c r="E19" s="81">
        <v>0</v>
      </c>
      <c r="F19" s="81">
        <v>300</v>
      </c>
      <c r="G19" s="81">
        <v>50.000000033333301</v>
      </c>
      <c r="H19" s="65">
        <v>2.500000149999944</v>
      </c>
      <c r="I19" s="62"/>
      <c r="J19" s="77">
        <v>2</v>
      </c>
      <c r="K19" s="78">
        <f>J19/G19</f>
        <v>3.999999997333336E-2</v>
      </c>
      <c r="L19" s="73"/>
      <c r="M19" s="73"/>
    </row>
    <row r="20" spans="1:13" s="63" customFormat="1">
      <c r="A20" s="79"/>
      <c r="B20" s="80" t="s">
        <v>44</v>
      </c>
      <c r="C20" s="81" t="s">
        <v>67</v>
      </c>
      <c r="D20" s="81">
        <v>0</v>
      </c>
      <c r="E20" s="81">
        <v>-1.6666666666666288</v>
      </c>
      <c r="F20" s="81">
        <v>315</v>
      </c>
      <c r="G20" s="81">
        <v>1.6666666666666288</v>
      </c>
      <c r="H20" s="65">
        <v>1E+30</v>
      </c>
      <c r="I20" s="62"/>
      <c r="J20" s="77">
        <v>1</v>
      </c>
      <c r="K20" s="78">
        <f>J20/F20</f>
        <v>3.1746031746031746E-3</v>
      </c>
      <c r="L20" s="73"/>
      <c r="M20" s="73"/>
    </row>
    <row r="21" spans="1:13" s="63" customFormat="1">
      <c r="A21" s="59"/>
      <c r="B21" s="60"/>
      <c r="C21" s="60"/>
      <c r="D21" s="60"/>
      <c r="E21" s="60"/>
      <c r="F21" s="60"/>
      <c r="G21" s="60"/>
      <c r="H21" s="61"/>
      <c r="J21" s="82" t="s">
        <v>68</v>
      </c>
      <c r="K21" s="83">
        <f>SUM(K18:K20)</f>
        <v>6.3174603137936519E-2</v>
      </c>
      <c r="L21" s="73"/>
      <c r="M21" s="73"/>
    </row>
    <row r="22" spans="1:13" s="63" customFormat="1">
      <c r="A22" s="64" t="s">
        <v>33</v>
      </c>
      <c r="B22" s="62"/>
      <c r="C22" s="62"/>
      <c r="D22" s="62"/>
      <c r="E22" s="62"/>
      <c r="F22" s="62"/>
      <c r="G22" s="62"/>
      <c r="H22" s="65"/>
      <c r="J22" s="73" t="s">
        <v>69</v>
      </c>
      <c r="K22" s="73"/>
      <c r="L22" s="73"/>
      <c r="M22" s="73"/>
    </row>
    <row r="23" spans="1:13" s="63" customFormat="1">
      <c r="A23" s="66"/>
      <c r="B23" s="67"/>
      <c r="C23" s="67"/>
      <c r="D23" s="67" t="s">
        <v>20</v>
      </c>
      <c r="E23" s="67" t="s">
        <v>34</v>
      </c>
      <c r="F23" s="67" t="s">
        <v>35</v>
      </c>
      <c r="G23" s="67" t="s">
        <v>23</v>
      </c>
      <c r="H23" s="68" t="s">
        <v>23</v>
      </c>
    </row>
    <row r="24" spans="1:13" s="63" customFormat="1">
      <c r="A24" s="69"/>
      <c r="B24" s="70" t="s">
        <v>15</v>
      </c>
      <c r="C24" s="70" t="s">
        <v>16</v>
      </c>
      <c r="D24" s="70" t="s">
        <v>24</v>
      </c>
      <c r="E24" s="70" t="s">
        <v>36</v>
      </c>
      <c r="F24" s="70" t="s">
        <v>37</v>
      </c>
      <c r="G24" s="70" t="s">
        <v>27</v>
      </c>
      <c r="H24" s="71" t="s">
        <v>28</v>
      </c>
    </row>
    <row r="25" spans="1:13" s="63" customFormat="1">
      <c r="A25" s="74"/>
      <c r="B25" s="75" t="s">
        <v>47</v>
      </c>
      <c r="C25" s="76" t="s">
        <v>70</v>
      </c>
      <c r="D25" s="76">
        <v>200</v>
      </c>
      <c r="E25" s="76">
        <v>200.00000000000009</v>
      </c>
      <c r="F25" s="76">
        <v>200</v>
      </c>
      <c r="G25" s="76">
        <v>7</v>
      </c>
      <c r="H25" s="61">
        <v>25.999999999999989</v>
      </c>
    </row>
    <row r="26" spans="1:13" s="63" customFormat="1">
      <c r="A26" s="79"/>
      <c r="B26" s="80" t="s">
        <v>48</v>
      </c>
      <c r="C26" s="81" t="s">
        <v>71</v>
      </c>
      <c r="D26" s="81">
        <v>1566.0000000000002</v>
      </c>
      <c r="E26" s="81">
        <v>16.666666666666654</v>
      </c>
      <c r="F26" s="81">
        <v>1566</v>
      </c>
      <c r="G26" s="81">
        <v>233.99999999999991</v>
      </c>
      <c r="H26" s="65">
        <v>126</v>
      </c>
    </row>
    <row r="27" spans="1:13" s="63" customFormat="1">
      <c r="A27" s="84"/>
      <c r="B27" s="85" t="s">
        <v>72</v>
      </c>
      <c r="C27" s="86" t="s">
        <v>73</v>
      </c>
      <c r="D27" s="86">
        <v>2712</v>
      </c>
      <c r="E27" s="86">
        <v>0</v>
      </c>
      <c r="F27" s="86">
        <v>2880</v>
      </c>
      <c r="G27" s="87">
        <v>1E+30</v>
      </c>
      <c r="H27" s="88">
        <v>168</v>
      </c>
    </row>
    <row r="28" spans="1:13" s="63" customFormat="1"/>
    <row r="29" spans="1:13" s="89" customFormat="1"/>
    <row r="30" spans="1:13" s="89" customFormat="1"/>
    <row r="31" spans="1:13" s="89" customFormat="1"/>
    <row r="32" spans="1:13" s="89" customFormat="1"/>
    <row r="33" spans="5:5" s="89" customFormat="1"/>
    <row r="34" spans="5:5" s="89" customFormat="1"/>
    <row r="42" spans="5:5">
      <c r="E42" s="30" t="s">
        <v>74</v>
      </c>
    </row>
  </sheetData>
  <mergeCells count="1">
    <mergeCell ref="B14:E14"/>
  </mergeCells>
  <pageMargins left="0.25" right="0.25" top="0.25" bottom="0.25" header="0.5" footer="0.5"/>
  <pageSetup scale="9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>
              <from>
                <xdr:col>9</xdr:col>
                <xdr:colOff>88900</xdr:colOff>
                <xdr:row>0</xdr:row>
                <xdr:rowOff>0</xdr:rowOff>
              </from>
              <to>
                <xdr:col>18</xdr:col>
                <xdr:colOff>177800</xdr:colOff>
                <xdr:row>43</xdr:row>
                <xdr:rowOff>63500</xdr:rowOff>
              </to>
            </anchor>
          </objectPr>
        </oleObject>
      </mc:Choice>
      <mc:Fallback>
        <oleObject progId="Word.Document.12" shapeId="3073" r:id="rId4"/>
      </mc:Fallback>
    </mc:AlternateContent>
    <mc:AlternateContent xmlns:mc="http://schemas.openxmlformats.org/markup-compatibility/2006">
      <mc:Choice Requires="x14">
        <oleObject progId="Word.Document.12" shapeId="3074" r:id="rId6">
          <objectPr defaultSize="0" autoPict="0" r:id="rId7">
            <anchor moveWithCells="1">
              <from>
                <xdr:col>9</xdr:col>
                <xdr:colOff>88900</xdr:colOff>
                <xdr:row>43</xdr:row>
                <xdr:rowOff>76200</xdr:rowOff>
              </from>
              <to>
                <xdr:col>18</xdr:col>
                <xdr:colOff>152400</xdr:colOff>
                <xdr:row>64</xdr:row>
                <xdr:rowOff>127000</xdr:rowOff>
              </to>
            </anchor>
          </objectPr>
        </oleObject>
      </mc:Choice>
      <mc:Fallback>
        <oleObject progId="Word.Document.12" shapeId="3074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showGridLines="0" workbookViewId="0">
      <selection activeCell="H31" sqref="H31"/>
    </sheetView>
  </sheetViews>
  <sheetFormatPr baseColWidth="10" defaultColWidth="8.83203125" defaultRowHeight="15"/>
  <cols>
    <col min="1" max="1" width="2.33203125" customWidth="1"/>
    <col min="2" max="2" width="5.33203125" bestFit="1" customWidth="1"/>
    <col min="3" max="3" width="20.1640625" bestFit="1" customWidth="1"/>
    <col min="4" max="4" width="10.83203125" bestFit="1" customWidth="1"/>
    <col min="5" max="5" width="12.6640625" bestFit="1" customWidth="1"/>
    <col min="6" max="6" width="10.83203125" bestFit="1" customWidth="1"/>
    <col min="7" max="7" width="12" bestFit="1" customWidth="1"/>
    <col min="8" max="8" width="11" bestFit="1" customWidth="1"/>
  </cols>
  <sheetData>
    <row r="1" spans="1:8">
      <c r="A1" s="19" t="s">
        <v>10</v>
      </c>
    </row>
    <row r="2" spans="1:8">
      <c r="A2" s="19" t="s">
        <v>41</v>
      </c>
    </row>
    <row r="3" spans="1:8">
      <c r="A3" s="19" t="s">
        <v>42</v>
      </c>
    </row>
    <row r="4" spans="1:8">
      <c r="A4" s="19" t="s">
        <v>13</v>
      </c>
    </row>
    <row r="6" spans="1:8" ht="16" thickBot="1">
      <c r="A6" t="s">
        <v>14</v>
      </c>
    </row>
    <row r="7" spans="1:8" ht="16" thickBot="1">
      <c r="B7" s="21" t="s">
        <v>15</v>
      </c>
      <c r="C7" s="21" t="s">
        <v>16</v>
      </c>
      <c r="D7" s="21" t="s">
        <v>17</v>
      </c>
      <c r="E7" s="21"/>
    </row>
    <row r="8" spans="1:8" ht="16" thickBot="1">
      <c r="B8" s="20" t="s">
        <v>43</v>
      </c>
      <c r="C8" s="20" t="s">
        <v>6</v>
      </c>
      <c r="D8" s="20">
        <v>66100</v>
      </c>
      <c r="E8" s="20"/>
    </row>
    <row r="10" spans="1:8" ht="16" thickBot="1">
      <c r="A10" t="s">
        <v>19</v>
      </c>
    </row>
    <row r="11" spans="1:8">
      <c r="B11" s="25"/>
      <c r="C11" s="25"/>
      <c r="D11" s="27" t="s">
        <v>20</v>
      </c>
      <c r="E11" s="27" t="s">
        <v>21</v>
      </c>
      <c r="F11" s="25" t="s">
        <v>22</v>
      </c>
      <c r="G11" s="25" t="s">
        <v>23</v>
      </c>
      <c r="H11" s="25" t="s">
        <v>23</v>
      </c>
    </row>
    <row r="12" spans="1:8" ht="16" thickBot="1">
      <c r="B12" s="26" t="s">
        <v>15</v>
      </c>
      <c r="C12" s="26" t="s">
        <v>16</v>
      </c>
      <c r="D12" s="26" t="s">
        <v>24</v>
      </c>
      <c r="E12" s="26" t="s">
        <v>25</v>
      </c>
      <c r="F12" s="26" t="s">
        <v>26</v>
      </c>
      <c r="G12" s="26" t="s">
        <v>27</v>
      </c>
      <c r="H12" s="26" t="s">
        <v>28</v>
      </c>
    </row>
    <row r="13" spans="1:8">
      <c r="B13" s="22" t="s">
        <v>29</v>
      </c>
      <c r="C13" s="22" t="s">
        <v>30</v>
      </c>
      <c r="D13" s="23">
        <v>122.00000000000004</v>
      </c>
      <c r="E13" s="23">
        <v>0</v>
      </c>
      <c r="F13" s="22">
        <v>350</v>
      </c>
      <c r="G13" s="22">
        <v>100.00000005000007</v>
      </c>
      <c r="H13" s="22">
        <v>5.0000002999998845</v>
      </c>
    </row>
    <row r="14" spans="1:8">
      <c r="B14" s="22" t="s">
        <v>31</v>
      </c>
      <c r="C14" s="22" t="s">
        <v>32</v>
      </c>
      <c r="D14" s="23">
        <v>77.999999999999957</v>
      </c>
      <c r="E14" s="23">
        <v>0</v>
      </c>
      <c r="F14" s="22">
        <v>300</v>
      </c>
      <c r="G14" s="22">
        <v>50.000000033333301</v>
      </c>
      <c r="H14" s="22">
        <v>2.500000149999944</v>
      </c>
    </row>
    <row r="15" spans="1:8" ht="16" thickBot="1">
      <c r="B15" s="20" t="s">
        <v>44</v>
      </c>
      <c r="C15" s="20" t="s">
        <v>45</v>
      </c>
      <c r="D15" s="24">
        <v>0</v>
      </c>
      <c r="E15" s="24">
        <v>-1.6666666666666288</v>
      </c>
      <c r="F15" s="20">
        <v>315</v>
      </c>
      <c r="G15" s="20">
        <v>1.6666666666666288</v>
      </c>
      <c r="H15" s="20">
        <v>1E+30</v>
      </c>
    </row>
    <row r="17" spans="1:8" ht="16" thickBot="1">
      <c r="A17" t="s">
        <v>33</v>
      </c>
    </row>
    <row r="18" spans="1:8">
      <c r="B18" s="25"/>
      <c r="C18" s="25"/>
      <c r="D18" s="25" t="s">
        <v>20</v>
      </c>
      <c r="E18" s="25" t="s">
        <v>34</v>
      </c>
      <c r="F18" s="25" t="s">
        <v>35</v>
      </c>
      <c r="G18" s="25" t="s">
        <v>23</v>
      </c>
      <c r="H18" s="25" t="s">
        <v>23</v>
      </c>
    </row>
    <row r="19" spans="1:8" ht="16" thickBot="1">
      <c r="B19" s="26" t="s">
        <v>15</v>
      </c>
      <c r="C19" s="26" t="s">
        <v>16</v>
      </c>
      <c r="D19" s="26" t="s">
        <v>24</v>
      </c>
      <c r="E19" s="26" t="s">
        <v>36</v>
      </c>
      <c r="F19" s="26" t="s">
        <v>37</v>
      </c>
      <c r="G19" s="26" t="s">
        <v>27</v>
      </c>
      <c r="H19" s="26" t="s">
        <v>28</v>
      </c>
    </row>
    <row r="20" spans="1:8">
      <c r="B20" s="22" t="s">
        <v>46</v>
      </c>
      <c r="C20" s="22" t="s">
        <v>7</v>
      </c>
      <c r="D20" s="23">
        <v>200</v>
      </c>
      <c r="E20" s="23">
        <v>200.00000000000009</v>
      </c>
      <c r="F20" s="22">
        <v>200</v>
      </c>
      <c r="G20" s="22">
        <v>7</v>
      </c>
      <c r="H20" s="22">
        <v>25.999999999999989</v>
      </c>
    </row>
    <row r="21" spans="1:8">
      <c r="B21" s="22" t="s">
        <v>47</v>
      </c>
      <c r="C21" s="22" t="s">
        <v>8</v>
      </c>
      <c r="D21" s="23">
        <v>1566.0000000000002</v>
      </c>
      <c r="E21" s="23">
        <v>16.666666666666654</v>
      </c>
      <c r="F21" s="22">
        <v>1566</v>
      </c>
      <c r="G21" s="22">
        <v>233.99999999999991</v>
      </c>
      <c r="H21" s="22">
        <v>126</v>
      </c>
    </row>
    <row r="22" spans="1:8" ht="16" thickBot="1">
      <c r="B22" s="20" t="s">
        <v>48</v>
      </c>
      <c r="C22" s="20" t="s">
        <v>9</v>
      </c>
      <c r="D22" s="24">
        <v>2712</v>
      </c>
      <c r="E22" s="24">
        <v>0</v>
      </c>
      <c r="F22" s="20">
        <v>2880</v>
      </c>
      <c r="G22" s="20">
        <v>1E+30</v>
      </c>
      <c r="H22" s="20">
        <v>168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</vt:lpstr>
      <vt:lpstr>Solution1</vt:lpstr>
      <vt:lpstr>Sensitivity Report 1</vt:lpstr>
      <vt:lpstr>Problem2</vt:lpstr>
      <vt:lpstr>Solution2</vt:lpstr>
      <vt:lpstr>Sensitivity Report 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SOUMYADIP MITRA</cp:lastModifiedBy>
  <dcterms:created xsi:type="dcterms:W3CDTF">2019-08-20T23:28:44Z</dcterms:created>
  <dcterms:modified xsi:type="dcterms:W3CDTF">2019-09-28T03:45:38Z</dcterms:modified>
</cp:coreProperties>
</file>