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SBA/Decision Modeling Jing/Chap 1-3 LP Formulation (non-network)/"/>
    </mc:Choice>
  </mc:AlternateContent>
  <xr:revisionPtr revIDLastSave="0" documentId="13_ncr:1_{8E8FFFAC-F0AA-1942-8033-3D3A1CFDD530}" xr6:coauthVersionLast="36" xr6:coauthVersionMax="36" xr10:uidLastSave="{00000000-0000-0000-0000-000000000000}"/>
  <bookViews>
    <workbookView xWindow="720" yWindow="720" windowWidth="24880" windowHeight="14500" activeTab="1" xr2:uid="{00000000-000D-0000-FFFF-FFFF00000000}"/>
  </bookViews>
  <sheets>
    <sheet name="Problem" sheetId="2" r:id="rId1"/>
    <sheet name="Solution" sheetId="1" r:id="rId2"/>
  </sheets>
  <definedNames>
    <definedName name="coin_cuttype" localSheetId="1" hidden="1">1</definedName>
    <definedName name="coin_dualtol" localSheetId="1" hidden="1">0.0000001</definedName>
    <definedName name="coin_heurs" localSheetId="1" hidden="1">1</definedName>
    <definedName name="coin_integerpresolve" localSheetId="1" hidden="1">1</definedName>
    <definedName name="coin_presolve1" localSheetId="1" hidden="1">1</definedName>
    <definedName name="coin_primaltol" localSheetId="1" hidden="1">0.0000001</definedName>
    <definedName name="solver_adj" localSheetId="1" hidden="1">Solution!$B$5:$G$5</definedName>
    <definedName name="solver_adj_ob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c3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p3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ir3" localSheetId="1" hidden="1">1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con3" localSheetId="1" hidden="1">" "</definedName>
    <definedName name="solver_dia" localSheetId="1" hidden="1">5</definedName>
    <definedName name="solver_drv" localSheetId="1" hidden="1">1</definedName>
    <definedName name="solver_eng" localSheetId="1" hidden="1">2</definedName>
    <definedName name="solver_iao" localSheetId="1" hidden="1">0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itr" localSheetId="1" hidden="1">2147483647</definedName>
    <definedName name="solver_kiv" localSheetId="1" hidden="1">2E+30</definedName>
    <definedName name="solver_lhs_ob1" localSheetId="1" hidden="1">0</definedName>
    <definedName name="solver_lhs_ob2" localSheetId="1" hidden="1">0</definedName>
    <definedName name="solver_lhs_ob3" localSheetId="1" hidden="1">0</definedName>
    <definedName name="solver_lhs1" localSheetId="1" hidden="1">Solution!$H$9:$H$10</definedName>
    <definedName name="solver_lhs2" localSheetId="1" hidden="1">Solution!$H$11:$H$13</definedName>
    <definedName name="solver_lhs3" localSheetId="1" hidden="1">Solution!$H$7:$H$8</definedName>
    <definedName name="solver_lin" localSheetId="1" hidden="1">1</definedName>
    <definedName name="solver_mda" localSheetId="1" hidden="1">4</definedName>
    <definedName name="solver_mip" localSheetId="1" hidden="1">2147483647</definedName>
    <definedName name="solver_mod" localSheetId="1" hidden="1">3</definedName>
    <definedName name="solver_neg" localSheetId="1" hidden="1">1</definedName>
    <definedName name="solver_nod" localSheetId="1" hidden="1">2147483647</definedName>
    <definedName name="solver_ntr" localSheetId="1" hidden="1">0</definedName>
    <definedName name="solver_ntri" hidden="1">1000</definedName>
    <definedName name="solver_num" localSheetId="1" hidden="1">3</definedName>
    <definedName name="solver_obc" localSheetId="1" hidden="1">0</definedName>
    <definedName name="solver_obp" localSheetId="1" hidden="1">0</definedName>
    <definedName name="solver_opt" localSheetId="1" hidden="1">Solution!$H$6</definedName>
    <definedName name="solver_opt_ob" localSheetId="1" hidden="1">1</definedName>
    <definedName name="solver_psi" localSheetId="1" hidden="1">0</definedName>
    <definedName name="solver_rdp" localSheetId="1" hidden="1">0</definedName>
    <definedName name="solver_reco1" localSheetId="1" hidden="1">0</definedName>
    <definedName name="solver_reco2" localSheetId="1" hidden="1">0</definedName>
    <definedName name="solver_reco3" localSheetId="1" hidden="1">0</definedName>
    <definedName name="solver_rel1" localSheetId="1" hidden="1">3</definedName>
    <definedName name="solver_rel2" localSheetId="1" hidden="1">1</definedName>
    <definedName name="solver_rel3" localSheetId="1" hidden="1">2</definedName>
    <definedName name="solver_rep" localSheetId="1" hidden="1">0</definedName>
    <definedName name="solver_rhs1" localSheetId="1" hidden="1">Solution!$J$9:$J$10</definedName>
    <definedName name="solver_rhs2" localSheetId="1" hidden="1">Solution!$J$11:$J$13</definedName>
    <definedName name="solver_rhs3" localSheetId="1" hidden="1">Solution!$J$7:$J$8</definedName>
    <definedName name="solver_rlx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c3" localSheetId="1" hidden="1">1</definedName>
    <definedName name="solver_rxv" localSheetId="1" hidden="1">1</definedName>
    <definedName name="solver_scl" localSheetId="1" hidden="1">0</definedName>
    <definedName name="solver_seed" hidden="1">0</definedName>
    <definedName name="solver_sel" localSheetId="1" hidden="1">1</definedName>
    <definedName name="solver_sho" localSheetId="1" hidden="1">0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tim" localSheetId="1" hidden="1">2147483647</definedName>
    <definedName name="solver_tol" localSheetId="1" hidden="1">0</definedName>
    <definedName name="solver_typ" localSheetId="1" hidden="1">1</definedName>
    <definedName name="solver_umod" localSheetId="1" hidden="1">1</definedName>
    <definedName name="solver_urs" localSheetId="1" hidden="1">0</definedName>
    <definedName name="solver_userid" localSheetId="1" hidden="1">436135</definedName>
    <definedName name="solver_val" localSheetId="1" hidden="1">0</definedName>
    <definedName name="solver_var" localSheetId="1" hidden="1">" "</definedName>
    <definedName name="solver_ver" localSheetId="1" hidden="1">17</definedName>
    <definedName name="solver_vir" localSheetId="1" hidden="1">1</definedName>
    <definedName name="solver_vol" localSheetId="1" hidden="1">0</definedName>
    <definedName name="solver_vst" localSheetId="1" hidden="1">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F10" i="1"/>
  <c r="E10" i="1"/>
  <c r="D9" i="1"/>
  <c r="C9" i="1"/>
  <c r="B9" i="1"/>
  <c r="H13" i="1"/>
  <c r="H12" i="1"/>
  <c r="H11" i="1"/>
  <c r="H10" i="1" l="1"/>
  <c r="H9" i="1"/>
  <c r="H8" i="1"/>
  <c r="H7" i="1"/>
  <c r="H6" i="1"/>
</calcChain>
</file>

<file path=xl/sharedStrings.xml><?xml version="1.0" encoding="utf-8"?>
<sst xmlns="http://schemas.openxmlformats.org/spreadsheetml/2006/main" count="28" uniqueCount="24">
  <si>
    <t>Riverside Oil</t>
  </si>
  <si>
    <t>Let Bij = barrels(in 1000s) of type I used to produce product j</t>
  </si>
  <si>
    <t>i= 1,2,3</t>
  </si>
  <si>
    <t>j= R, S</t>
  </si>
  <si>
    <t>B1R</t>
  </si>
  <si>
    <t>B2R</t>
  </si>
  <si>
    <t>B3R</t>
  </si>
  <si>
    <t>B1S</t>
  </si>
  <si>
    <t>B2S</t>
  </si>
  <si>
    <t>B3S</t>
  </si>
  <si>
    <t>REGULAR</t>
  </si>
  <si>
    <t>SUPREME</t>
  </si>
  <si>
    <t>Barrels (in 1000s)</t>
  </si>
  <si>
    <t>Profit (MAX)</t>
  </si>
  <si>
    <t>300K barrels of Reguar</t>
  </si>
  <si>
    <t>&lt;=</t>
  </si>
  <si>
    <t>450K barrels of Supreme</t>
  </si>
  <si>
    <t>90 octane of Regular</t>
  </si>
  <si>
    <t>&gt;=</t>
  </si>
  <si>
    <t>97 octane of Supreme</t>
  </si>
  <si>
    <t>150 Barrels of type 1</t>
  </si>
  <si>
    <t>350 Barrels of type 2</t>
  </si>
  <si>
    <t>300 barrels of type 3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</si>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</sst>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660400</xdr:colOff>
      <xdr:row>24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05A20D-413A-D24B-96CA-53EE4DECA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203200"/>
          <a:ext cx="7264400" cy="4749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8</xdr:col>
      <xdr:colOff>53975</xdr:colOff>
      <xdr:row>31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699F3E-FED7-E840-9F4A-F83A8DE6F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3250" y="3190875"/>
          <a:ext cx="5943600" cy="3441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2768F-2484-224B-A4E3-518EA83B8905}">
  <dimension ref="A1"/>
  <sheetViews>
    <sheetView workbookViewId="0">
      <selection activeCell="B2" sqref="B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zoomScale="80" zoomScaleNormal="80" workbookViewId="0"/>
  </sheetViews>
  <sheetFormatPr baseColWidth="10" defaultColWidth="11" defaultRowHeight="16" x14ac:dyDescent="0.2"/>
  <cols>
    <col min="1" max="1" width="24.5" customWidth="1"/>
  </cols>
  <sheetData>
    <row r="1" spans="1:10" x14ac:dyDescent="0.2">
      <c r="A1" s="33" t="s">
        <v>0</v>
      </c>
      <c r="C1" t="s">
        <v>1</v>
      </c>
    </row>
    <row r="2" spans="1:10" x14ac:dyDescent="0.2">
      <c r="C2" t="s">
        <v>2</v>
      </c>
      <c r="D2" t="s">
        <v>3</v>
      </c>
    </row>
    <row r="3" spans="1:10" x14ac:dyDescent="0.2">
      <c r="B3" s="32" t="s">
        <v>10</v>
      </c>
      <c r="C3" s="32"/>
      <c r="D3" s="32"/>
      <c r="E3" s="32" t="s">
        <v>11</v>
      </c>
      <c r="F3" s="32"/>
      <c r="G3" s="32"/>
      <c r="H3" s="1"/>
      <c r="I3" s="1"/>
      <c r="J3" s="1"/>
    </row>
    <row r="4" spans="1:10" ht="17" thickBot="1" x14ac:dyDescent="0.25"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1"/>
      <c r="I4" s="1"/>
      <c r="J4" s="1"/>
    </row>
    <row r="5" spans="1:10" ht="18" thickTop="1" thickBot="1" x14ac:dyDescent="0.25">
      <c r="A5" t="s">
        <v>12</v>
      </c>
      <c r="B5" s="5">
        <v>230.76923076923092</v>
      </c>
      <c r="C5" s="6">
        <v>-35.117056856187311</v>
      </c>
      <c r="D5" s="6">
        <v>104.34782608695639</v>
      </c>
      <c r="E5" s="6">
        <v>0</v>
      </c>
      <c r="F5" s="6">
        <v>254.34782608695639</v>
      </c>
      <c r="G5" s="7">
        <v>195.65217391304361</v>
      </c>
      <c r="H5" s="1"/>
      <c r="I5" s="1"/>
      <c r="J5" s="1"/>
    </row>
    <row r="6" spans="1:10" ht="18" thickTop="1" thickBot="1" x14ac:dyDescent="0.25">
      <c r="A6" t="s">
        <v>13</v>
      </c>
      <c r="B6" s="8">
        <v>3.75</v>
      </c>
      <c r="C6" s="9">
        <v>5.25</v>
      </c>
      <c r="D6" s="9">
        <v>3.25</v>
      </c>
      <c r="E6" s="9">
        <v>7.75</v>
      </c>
      <c r="F6" s="9">
        <v>9.25</v>
      </c>
      <c r="G6" s="10">
        <v>7.25</v>
      </c>
      <c r="H6" s="21">
        <f>SUMPRODUCT($B$5:$G$5,B6:G6)</f>
        <v>4791.3461538461534</v>
      </c>
      <c r="I6" s="1"/>
      <c r="J6" s="1"/>
    </row>
    <row r="7" spans="1:10" ht="17" thickTop="1" x14ac:dyDescent="0.2">
      <c r="A7" t="s">
        <v>14</v>
      </c>
      <c r="B7" s="11">
        <v>1</v>
      </c>
      <c r="C7" s="12">
        <v>1</v>
      </c>
      <c r="D7" s="12">
        <v>1</v>
      </c>
      <c r="E7" s="12"/>
      <c r="F7" s="12"/>
      <c r="G7" s="13"/>
      <c r="H7" s="22">
        <f t="shared" ref="H7:H13" si="0">SUMPRODUCT($B$5:$G$5,B7:G7)</f>
        <v>300</v>
      </c>
      <c r="I7" s="11" t="s">
        <v>23</v>
      </c>
      <c r="J7" s="26">
        <v>300</v>
      </c>
    </row>
    <row r="8" spans="1:10" x14ac:dyDescent="0.2">
      <c r="A8" t="s">
        <v>16</v>
      </c>
      <c r="B8" s="14"/>
      <c r="C8" s="2"/>
      <c r="D8" s="2"/>
      <c r="E8" s="2">
        <v>1</v>
      </c>
      <c r="F8" s="2">
        <v>1</v>
      </c>
      <c r="G8" s="15">
        <v>1</v>
      </c>
      <c r="H8" s="23">
        <f t="shared" si="0"/>
        <v>450</v>
      </c>
      <c r="I8" s="14" t="s">
        <v>23</v>
      </c>
      <c r="J8" s="27">
        <v>450</v>
      </c>
    </row>
    <row r="9" spans="1:10" x14ac:dyDescent="0.2">
      <c r="A9" t="s">
        <v>17</v>
      </c>
      <c r="B9" s="14">
        <f>100/350</f>
        <v>0.2857142857142857</v>
      </c>
      <c r="C9" s="2">
        <f>87/350</f>
        <v>0.24857142857142858</v>
      </c>
      <c r="D9" s="2">
        <f>110/350</f>
        <v>0.31428571428571428</v>
      </c>
      <c r="E9" s="2"/>
      <c r="F9" s="2"/>
      <c r="G9" s="15"/>
      <c r="H9" s="23">
        <f t="shared" si="0"/>
        <v>89.999999999999986</v>
      </c>
      <c r="I9" s="14" t="s">
        <v>18</v>
      </c>
      <c r="J9" s="27">
        <v>90</v>
      </c>
    </row>
    <row r="10" spans="1:10" x14ac:dyDescent="0.2">
      <c r="A10" t="s">
        <v>19</v>
      </c>
      <c r="B10" s="14"/>
      <c r="C10" s="2"/>
      <c r="D10" s="2"/>
      <c r="E10" s="2">
        <f>100/450</f>
        <v>0.22222222222222221</v>
      </c>
      <c r="F10" s="2">
        <f>87/450</f>
        <v>0.19333333333333333</v>
      </c>
      <c r="G10" s="15">
        <f>110/450</f>
        <v>0.24444444444444444</v>
      </c>
      <c r="H10" s="24">
        <f t="shared" si="0"/>
        <v>97</v>
      </c>
      <c r="I10" s="14" t="s">
        <v>18</v>
      </c>
      <c r="J10" s="27">
        <v>97</v>
      </c>
    </row>
    <row r="11" spans="1:10" x14ac:dyDescent="0.2">
      <c r="A11" t="s">
        <v>20</v>
      </c>
      <c r="B11" s="16">
        <v>1</v>
      </c>
      <c r="C11" s="3"/>
      <c r="D11" s="3"/>
      <c r="E11" s="3">
        <v>1</v>
      </c>
      <c r="F11" s="3"/>
      <c r="G11" s="17"/>
      <c r="H11" s="24">
        <f t="shared" si="0"/>
        <v>230.76923076923092</v>
      </c>
      <c r="I11" s="28" t="s">
        <v>15</v>
      </c>
      <c r="J11" s="29">
        <v>150</v>
      </c>
    </row>
    <row r="12" spans="1:10" x14ac:dyDescent="0.2">
      <c r="A12" t="s">
        <v>21</v>
      </c>
      <c r="B12" s="16"/>
      <c r="C12" s="3">
        <v>1</v>
      </c>
      <c r="D12" s="3"/>
      <c r="E12" s="3"/>
      <c r="F12" s="3">
        <v>1</v>
      </c>
      <c r="G12" s="17"/>
      <c r="H12" s="24">
        <f t="shared" si="0"/>
        <v>219.23076923076908</v>
      </c>
      <c r="I12" s="28" t="s">
        <v>15</v>
      </c>
      <c r="J12" s="29">
        <v>350</v>
      </c>
    </row>
    <row r="13" spans="1:10" ht="17" thickBot="1" x14ac:dyDescent="0.25">
      <c r="A13" t="s">
        <v>22</v>
      </c>
      <c r="B13" s="18"/>
      <c r="C13" s="19"/>
      <c r="D13" s="19">
        <v>1</v>
      </c>
      <c r="E13" s="19"/>
      <c r="F13" s="19"/>
      <c r="G13" s="20">
        <v>1</v>
      </c>
      <c r="H13" s="25">
        <f t="shared" si="0"/>
        <v>300</v>
      </c>
      <c r="I13" s="30" t="s">
        <v>15</v>
      </c>
      <c r="J13" s="31">
        <v>300</v>
      </c>
    </row>
    <row r="14" spans="1:10" ht="17" thickTop="1" x14ac:dyDescent="0.2"/>
  </sheetData>
  <mergeCells count="2">
    <mergeCell ref="B3:D3"/>
    <mergeCell ref="E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SOUMYADIP MITRA</dc:creator>
  <cp:lastModifiedBy>SOUMYADIP MITRA</cp:lastModifiedBy>
  <dcterms:created xsi:type="dcterms:W3CDTF">2019-09-21T23:30:46Z</dcterms:created>
  <dcterms:modified xsi:type="dcterms:W3CDTF">2019-09-28T04:25:46Z</dcterms:modified>
</cp:coreProperties>
</file>