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My_data\Blogs\self attention\"/>
    </mc:Choice>
  </mc:AlternateContent>
  <xr:revisionPtr revIDLastSave="0" documentId="13_ncr:1_{59BC73E7-1F2B-4FB3-834D-C53000863CAF}" xr6:coauthVersionLast="47" xr6:coauthVersionMax="47" xr10:uidLastSave="{00000000-0000-0000-0000-000000000000}"/>
  <bookViews>
    <workbookView xWindow="-108" yWindow="-108" windowWidth="23256" windowHeight="12456" xr2:uid="{00000000-000D-0000-FFFF-FFFF00000000}"/>
  </bookViews>
  <sheets>
    <sheet name="Sheet1"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0" i="3" l="1"/>
  <c r="Q9" i="3"/>
  <c r="O10" i="3"/>
  <c r="O9" i="3"/>
  <c r="M10" i="3"/>
  <c r="M9" i="3"/>
  <c r="K10" i="3"/>
  <c r="K9" i="3"/>
  <c r="I10" i="3"/>
  <c r="I9" i="3"/>
  <c r="G10" i="3"/>
  <c r="G9" i="3"/>
  <c r="E10" i="3"/>
  <c r="E9" i="3"/>
  <c r="C10" i="3"/>
  <c r="C9" i="3"/>
  <c r="Q5" i="3"/>
  <c r="O5" i="3"/>
  <c r="M5" i="3"/>
  <c r="K5" i="3"/>
  <c r="I5" i="3"/>
  <c r="G5" i="3"/>
  <c r="E5" i="3"/>
  <c r="Q4" i="3"/>
  <c r="M4" i="3"/>
  <c r="K4" i="3"/>
  <c r="I4" i="3"/>
  <c r="G4" i="3"/>
  <c r="E4" i="3"/>
  <c r="O3" i="3"/>
  <c r="M3" i="3"/>
  <c r="K3" i="3"/>
  <c r="I3" i="3"/>
  <c r="G3" i="3"/>
  <c r="E3" i="3"/>
  <c r="C13" i="3" l="1"/>
  <c r="C17" i="3" s="1"/>
  <c r="E13" i="3"/>
  <c r="E17" i="3" s="1"/>
  <c r="G13" i="3"/>
  <c r="G17" i="3" s="1"/>
  <c r="I13" i="3"/>
  <c r="I17" i="3" s="1"/>
  <c r="O13" i="3"/>
  <c r="O17" i="3" s="1"/>
  <c r="Q13" i="3"/>
  <c r="Q17" i="3" s="1"/>
  <c r="K13" i="3"/>
  <c r="K17" i="3" s="1"/>
  <c r="M13" i="3"/>
  <c r="M17" i="3" s="1"/>
  <c r="K19" i="3" l="1"/>
  <c r="K23" i="3" s="1"/>
  <c r="M19" i="3"/>
  <c r="M23" i="3" s="1"/>
  <c r="E19" i="3"/>
  <c r="E21" i="3" s="1"/>
  <c r="O19" i="3"/>
  <c r="O23" i="3" s="1"/>
  <c r="C19" i="3"/>
  <c r="C23" i="3" s="1"/>
  <c r="Q19" i="3"/>
  <c r="Q22" i="3" s="1"/>
  <c r="G19" i="3"/>
  <c r="G23" i="3" s="1"/>
  <c r="I19" i="3"/>
  <c r="I21" i="3" s="1"/>
  <c r="E23" i="3" l="1"/>
  <c r="Q23" i="3"/>
  <c r="Q21" i="3"/>
  <c r="E22" i="3"/>
  <c r="C22" i="3"/>
  <c r="C21" i="3"/>
  <c r="O22" i="3"/>
  <c r="K22" i="3"/>
  <c r="K21" i="3"/>
  <c r="M21" i="3"/>
  <c r="M22" i="3"/>
  <c r="O21" i="3"/>
  <c r="G22" i="3"/>
  <c r="I23" i="3"/>
  <c r="G21" i="3"/>
  <c r="I22" i="3"/>
  <c r="E28" i="3" l="1"/>
  <c r="E26" i="3"/>
  <c r="E27" i="3"/>
</calcChain>
</file>

<file path=xl/sharedStrings.xml><?xml version="1.0" encoding="utf-8"?>
<sst xmlns="http://schemas.openxmlformats.org/spreadsheetml/2006/main" count="33" uniqueCount="27">
  <si>
    <t>A</t>
  </si>
  <si>
    <t>Man</t>
  </si>
  <si>
    <t>Normalization</t>
  </si>
  <si>
    <t>Exponential</t>
  </si>
  <si>
    <t>Inner Product</t>
  </si>
  <si>
    <t>in</t>
  </si>
  <si>
    <t>the</t>
  </si>
  <si>
    <t>bank</t>
  </si>
  <si>
    <t>has</t>
  </si>
  <si>
    <t>money</t>
  </si>
  <si>
    <t>kept</t>
  </si>
  <si>
    <t>Take each word's embedding</t>
  </si>
  <si>
    <t>We do that by taking inner product of ''Bank" with rest of the words.If two words are similar the inner product tends to be a positive number,if dissimilar the inner product is negative</t>
  </si>
  <si>
    <t>Attention quantifies how similar a word is to other words.In this case we are checking how similar the word "bank' is to other words</t>
  </si>
  <si>
    <t>Now it is kind of inconvenient to deal with both positive and negative numbers. So we pass them through the exponential number to make them all positive</t>
  </si>
  <si>
    <t>r</t>
  </si>
  <si>
    <t>exp(inner product)</t>
  </si>
  <si>
    <t>(r) x( each word)</t>
  </si>
  <si>
    <t>Normalize the exponential by dividing the sum of all exponential.It represents the relative similarity and adds to 1. If the value is more towards 1 , then the word "bank" is strongly related to that particular word and vice versa as it is a number between 0 &amp; 1</t>
  </si>
  <si>
    <t>Modified 'Bank' vector</t>
  </si>
  <si>
    <t>r' is then multiplied with each word vector.'r' acts as a weight of the word vector.If 'r' is very strong , when it multiplies with the corresponding word it is given more weightage than other words.</t>
  </si>
  <si>
    <t>+</t>
  </si>
  <si>
    <t>All the vectors are added together to get the final modified vector.Now this modified vector contains the context from all other words. If a word is highly related to the word 'Bank', that will contribute significantly to the final modified word vector of 'Bank'  or in other words the word 'bank' will contain more information from the highly related word 'money'</t>
  </si>
  <si>
    <t>'Bank'</t>
  </si>
  <si>
    <t>(A)dot(Bank)</t>
  </si>
  <si>
    <t>(money)dot(Bank)</t>
  </si>
  <si>
    <t>Explaintion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</si>
</sst>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8"/>
      <color rgb="FF000000"/>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5"/>
        <bgColor indexed="64"/>
      </patternFill>
    </fill>
  </fills>
  <borders count="5">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1" fillId="0" borderId="0" xfId="0" applyFont="1" applyAlignment="1">
      <alignment horizontal="center"/>
    </xf>
    <xf numFmtId="0" fontId="2" fillId="0" borderId="0" xfId="0" applyFont="1" applyAlignment="1">
      <alignment horizontal="left" vertical="center" readingOrder="1"/>
    </xf>
    <xf numFmtId="0" fontId="1" fillId="2" borderId="0" xfId="0" applyFont="1" applyFill="1" applyAlignment="1">
      <alignment horizontal="center"/>
    </xf>
    <xf numFmtId="0" fontId="0" fillId="0" borderId="1" xfId="0" applyBorder="1"/>
    <xf numFmtId="0" fontId="0" fillId="0" borderId="0" xfId="0" applyAlignment="1">
      <alignment horizontal="left" vertical="center" wrapText="1"/>
    </xf>
    <xf numFmtId="0" fontId="0" fillId="0" borderId="0" xfId="0" applyBorder="1"/>
    <xf numFmtId="0" fontId="0" fillId="0" borderId="0" xfId="0" quotePrefix="1" applyAlignment="1">
      <alignment horizontal="left" vertical="center" wrapText="1"/>
    </xf>
    <xf numFmtId="0" fontId="0" fillId="0" borderId="2" xfId="0" applyBorder="1" applyAlignment="1">
      <alignment horizontal="center" vertical="center"/>
    </xf>
    <xf numFmtId="0" fontId="0" fillId="0" borderId="2" xfId="0" applyBorder="1"/>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1" fillId="3" borderId="0" xfId="0" applyFont="1" applyFill="1" applyAlignment="1">
      <alignment horizontal="center" vertical="center" wrapText="1"/>
    </xf>
    <xf numFmtId="0" fontId="1" fillId="3" borderId="0" xfId="0" quotePrefix="1" applyFont="1" applyFill="1" applyAlignment="1">
      <alignment horizontal="center"/>
    </xf>
    <xf numFmtId="0" fontId="1" fillId="0" borderId="0" xfId="0" applyFont="1" applyAlignment="1">
      <alignment horizontal="center" vertical="center"/>
    </xf>
    <xf numFmtId="0" fontId="0" fillId="0" borderId="0" xfId="0" quotePrefix="1" applyAlignment="1">
      <alignment horizontal="left" vertical="center" wrapText="1"/>
    </xf>
    <xf numFmtId="0" fontId="0" fillId="0" borderId="2" xfId="0" applyBorder="1" applyAlignment="1">
      <alignment horizontal="center"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xf numFmtId="0" fontId="1" fillId="0" borderId="2" xfId="0" applyFont="1" applyBorder="1" applyAlignment="1">
      <alignment horizontal="center" vertical="center"/>
    </xf>
    <xf numFmtId="0" fontId="1" fillId="0" borderId="2" xfId="0" applyFont="1" applyBorder="1" applyAlignment="1">
      <alignment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2" xfId="0" applyBorder="1" applyAlignment="1">
      <alignment vertical="center" wrapText="1"/>
    </xf>
    <xf numFmtId="0" fontId="0" fillId="0" borderId="2" xfId="0" quotePrefix="1" applyBorder="1" applyAlignment="1">
      <alignment horizontal="left" vertical="center" wrapText="1"/>
    </xf>
    <xf numFmtId="0" fontId="1"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286870</xdr:colOff>
      <xdr:row>12</xdr:row>
      <xdr:rowOff>8966</xdr:rowOff>
    </xdr:from>
    <xdr:to>
      <xdr:col>19</xdr:col>
      <xdr:colOff>1685366</xdr:colOff>
      <xdr:row>17</xdr:row>
      <xdr:rowOff>162851</xdr:rowOff>
    </xdr:to>
    <xdr:pic>
      <xdr:nvPicPr>
        <xdr:cNvPr id="2" name="Picture 1">
          <a:extLst>
            <a:ext uri="{FF2B5EF4-FFF2-40B4-BE49-F238E27FC236}">
              <a16:creationId xmlns:a16="http://schemas.microsoft.com/office/drawing/2014/main" id="{C961BC43-72DC-3572-0232-E23AE2CB2A4D}"/>
            </a:ext>
          </a:extLst>
        </xdr:cNvPr>
        <xdr:cNvPicPr>
          <a:picLocks noChangeAspect="1"/>
        </xdr:cNvPicPr>
      </xdr:nvPicPr>
      <xdr:blipFill>
        <a:blip xmlns:r="http://schemas.openxmlformats.org/officeDocument/2006/relationships" r:embed="rId1"/>
        <a:stretch>
          <a:fillRect/>
        </a:stretch>
      </xdr:blipFill>
      <xdr:spPr>
        <a:xfrm>
          <a:off x="14818658" y="2160495"/>
          <a:ext cx="1398496" cy="1417909"/>
        </a:xfrm>
        <a:prstGeom prst="rect">
          <a:avLst/>
        </a:prstGeom>
      </xdr:spPr>
    </xdr:pic>
    <xdr:clientData/>
  </xdr:twoCellAnchor>
  <xdr:twoCellAnchor>
    <xdr:from>
      <xdr:col>2</xdr:col>
      <xdr:colOff>475130</xdr:colOff>
      <xdr:row>23</xdr:row>
      <xdr:rowOff>35859</xdr:rowOff>
    </xdr:from>
    <xdr:to>
      <xdr:col>4</xdr:col>
      <xdr:colOff>233083</xdr:colOff>
      <xdr:row>24</xdr:row>
      <xdr:rowOff>143435</xdr:rowOff>
    </xdr:to>
    <xdr:cxnSp macro="">
      <xdr:nvCxnSpPr>
        <xdr:cNvPr id="4" name="Straight Arrow Connector 3">
          <a:extLst>
            <a:ext uri="{FF2B5EF4-FFF2-40B4-BE49-F238E27FC236}">
              <a16:creationId xmlns:a16="http://schemas.microsoft.com/office/drawing/2014/main" id="{A32478A0-5153-DF7F-7DD3-25F7C3F85C22}"/>
            </a:ext>
          </a:extLst>
        </xdr:cNvPr>
        <xdr:cNvCxnSpPr/>
      </xdr:nvCxnSpPr>
      <xdr:spPr>
        <a:xfrm>
          <a:off x="2635624" y="5136777"/>
          <a:ext cx="762000" cy="2868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313765</xdr:colOff>
      <xdr:row>22</xdr:row>
      <xdr:rowOff>161364</xdr:rowOff>
    </xdr:from>
    <xdr:to>
      <xdr:col>4</xdr:col>
      <xdr:colOff>340659</xdr:colOff>
      <xdr:row>24</xdr:row>
      <xdr:rowOff>116541</xdr:rowOff>
    </xdr:to>
    <xdr:cxnSp macro="">
      <xdr:nvCxnSpPr>
        <xdr:cNvPr id="7" name="Straight Arrow Connector 6">
          <a:extLst>
            <a:ext uri="{FF2B5EF4-FFF2-40B4-BE49-F238E27FC236}">
              <a16:creationId xmlns:a16="http://schemas.microsoft.com/office/drawing/2014/main" id="{81483188-3816-461E-ACE2-627EE759C2E3}"/>
            </a:ext>
          </a:extLst>
        </xdr:cNvPr>
        <xdr:cNvCxnSpPr/>
      </xdr:nvCxnSpPr>
      <xdr:spPr>
        <a:xfrm>
          <a:off x="3478306" y="5082988"/>
          <a:ext cx="26894" cy="3137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394447</xdr:colOff>
      <xdr:row>22</xdr:row>
      <xdr:rowOff>170329</xdr:rowOff>
    </xdr:from>
    <xdr:to>
      <xdr:col>16</xdr:col>
      <xdr:colOff>367552</xdr:colOff>
      <xdr:row>24</xdr:row>
      <xdr:rowOff>98612</xdr:rowOff>
    </xdr:to>
    <xdr:cxnSp macro="">
      <xdr:nvCxnSpPr>
        <xdr:cNvPr id="10" name="Straight Arrow Connector 9">
          <a:extLst>
            <a:ext uri="{FF2B5EF4-FFF2-40B4-BE49-F238E27FC236}">
              <a16:creationId xmlns:a16="http://schemas.microsoft.com/office/drawing/2014/main" id="{D6D2D742-A500-4F21-A325-667742923AD2}"/>
            </a:ext>
          </a:extLst>
        </xdr:cNvPr>
        <xdr:cNvCxnSpPr/>
      </xdr:nvCxnSpPr>
      <xdr:spPr>
        <a:xfrm flipH="1">
          <a:off x="3558988" y="5091953"/>
          <a:ext cx="5997388" cy="2868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385483</xdr:colOff>
      <xdr:row>23</xdr:row>
      <xdr:rowOff>17929</xdr:rowOff>
    </xdr:from>
    <xdr:to>
      <xdr:col>6</xdr:col>
      <xdr:colOff>224118</xdr:colOff>
      <xdr:row>24</xdr:row>
      <xdr:rowOff>152400</xdr:rowOff>
    </xdr:to>
    <xdr:cxnSp macro="">
      <xdr:nvCxnSpPr>
        <xdr:cNvPr id="15" name="Straight Arrow Connector 14">
          <a:extLst>
            <a:ext uri="{FF2B5EF4-FFF2-40B4-BE49-F238E27FC236}">
              <a16:creationId xmlns:a16="http://schemas.microsoft.com/office/drawing/2014/main" id="{2558CE2F-19A4-49B2-9831-75BD8F8A05EB}"/>
            </a:ext>
          </a:extLst>
        </xdr:cNvPr>
        <xdr:cNvCxnSpPr/>
      </xdr:nvCxnSpPr>
      <xdr:spPr>
        <a:xfrm flipH="1">
          <a:off x="3550024" y="5118847"/>
          <a:ext cx="842682" cy="3137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403412</xdr:colOff>
      <xdr:row>22</xdr:row>
      <xdr:rowOff>170329</xdr:rowOff>
    </xdr:from>
    <xdr:to>
      <xdr:col>8</xdr:col>
      <xdr:colOff>161365</xdr:colOff>
      <xdr:row>24</xdr:row>
      <xdr:rowOff>134470</xdr:rowOff>
    </xdr:to>
    <xdr:cxnSp macro="">
      <xdr:nvCxnSpPr>
        <xdr:cNvPr id="18" name="Straight Arrow Connector 17">
          <a:extLst>
            <a:ext uri="{FF2B5EF4-FFF2-40B4-BE49-F238E27FC236}">
              <a16:creationId xmlns:a16="http://schemas.microsoft.com/office/drawing/2014/main" id="{2524267A-20C5-48C6-B5B6-3C991326739C}"/>
            </a:ext>
          </a:extLst>
        </xdr:cNvPr>
        <xdr:cNvCxnSpPr/>
      </xdr:nvCxnSpPr>
      <xdr:spPr>
        <a:xfrm flipH="1">
          <a:off x="3567953" y="5091953"/>
          <a:ext cx="1766047" cy="3227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403412</xdr:colOff>
      <xdr:row>22</xdr:row>
      <xdr:rowOff>143435</xdr:rowOff>
    </xdr:from>
    <xdr:to>
      <xdr:col>10</xdr:col>
      <xdr:colOff>259977</xdr:colOff>
      <xdr:row>24</xdr:row>
      <xdr:rowOff>107576</xdr:rowOff>
    </xdr:to>
    <xdr:cxnSp macro="">
      <xdr:nvCxnSpPr>
        <xdr:cNvPr id="22" name="Straight Arrow Connector 21">
          <a:extLst>
            <a:ext uri="{FF2B5EF4-FFF2-40B4-BE49-F238E27FC236}">
              <a16:creationId xmlns:a16="http://schemas.microsoft.com/office/drawing/2014/main" id="{3AAF664D-157E-442B-B3A3-B71642598433}"/>
            </a:ext>
          </a:extLst>
        </xdr:cNvPr>
        <xdr:cNvCxnSpPr/>
      </xdr:nvCxnSpPr>
      <xdr:spPr>
        <a:xfrm flipH="1">
          <a:off x="3567953" y="5065059"/>
          <a:ext cx="2868706" cy="3227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331694</xdr:colOff>
      <xdr:row>23</xdr:row>
      <xdr:rowOff>8964</xdr:rowOff>
    </xdr:from>
    <xdr:to>
      <xdr:col>12</xdr:col>
      <xdr:colOff>206189</xdr:colOff>
      <xdr:row>24</xdr:row>
      <xdr:rowOff>161364</xdr:rowOff>
    </xdr:to>
    <xdr:cxnSp macro="">
      <xdr:nvCxnSpPr>
        <xdr:cNvPr id="25" name="Straight Arrow Connector 24">
          <a:extLst>
            <a:ext uri="{FF2B5EF4-FFF2-40B4-BE49-F238E27FC236}">
              <a16:creationId xmlns:a16="http://schemas.microsoft.com/office/drawing/2014/main" id="{753901ED-3BA2-4FB1-B569-38E3D42A0E64}"/>
            </a:ext>
          </a:extLst>
        </xdr:cNvPr>
        <xdr:cNvCxnSpPr/>
      </xdr:nvCxnSpPr>
      <xdr:spPr>
        <a:xfrm flipH="1">
          <a:off x="3496235" y="5109882"/>
          <a:ext cx="3890683" cy="3316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340659</xdr:colOff>
      <xdr:row>22</xdr:row>
      <xdr:rowOff>134470</xdr:rowOff>
    </xdr:from>
    <xdr:to>
      <xdr:col>14</xdr:col>
      <xdr:colOff>116542</xdr:colOff>
      <xdr:row>24</xdr:row>
      <xdr:rowOff>143435</xdr:rowOff>
    </xdr:to>
    <xdr:cxnSp macro="">
      <xdr:nvCxnSpPr>
        <xdr:cNvPr id="28" name="Straight Arrow Connector 27">
          <a:extLst>
            <a:ext uri="{FF2B5EF4-FFF2-40B4-BE49-F238E27FC236}">
              <a16:creationId xmlns:a16="http://schemas.microsoft.com/office/drawing/2014/main" id="{32A0BA33-88F8-4687-A46F-CAB9E9FA2F99}"/>
            </a:ext>
          </a:extLst>
        </xdr:cNvPr>
        <xdr:cNvCxnSpPr/>
      </xdr:nvCxnSpPr>
      <xdr:spPr>
        <a:xfrm flipH="1">
          <a:off x="3505200" y="5056094"/>
          <a:ext cx="4796118" cy="3675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412377</xdr:colOff>
      <xdr:row>6</xdr:row>
      <xdr:rowOff>0</xdr:rowOff>
    </xdr:from>
    <xdr:to>
      <xdr:col>2</xdr:col>
      <xdr:colOff>412377</xdr:colOff>
      <xdr:row>7</xdr:row>
      <xdr:rowOff>8965</xdr:rowOff>
    </xdr:to>
    <xdr:cxnSp macro="">
      <xdr:nvCxnSpPr>
        <xdr:cNvPr id="32" name="Straight Arrow Connector 31">
          <a:extLst>
            <a:ext uri="{FF2B5EF4-FFF2-40B4-BE49-F238E27FC236}">
              <a16:creationId xmlns:a16="http://schemas.microsoft.com/office/drawing/2014/main" id="{D2AF6F2A-6F27-4A77-94B1-4B11645A0693}"/>
            </a:ext>
          </a:extLst>
        </xdr:cNvPr>
        <xdr:cNvCxnSpPr/>
      </xdr:nvCxnSpPr>
      <xdr:spPr>
        <a:xfrm>
          <a:off x="2572871" y="1075765"/>
          <a:ext cx="0" cy="1882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340660</xdr:colOff>
      <xdr:row>6</xdr:row>
      <xdr:rowOff>17930</xdr:rowOff>
    </xdr:from>
    <xdr:to>
      <xdr:col>10</xdr:col>
      <xdr:colOff>340660</xdr:colOff>
      <xdr:row>7</xdr:row>
      <xdr:rowOff>26895</xdr:rowOff>
    </xdr:to>
    <xdr:cxnSp macro="">
      <xdr:nvCxnSpPr>
        <xdr:cNvPr id="34" name="Straight Arrow Connector 33">
          <a:extLst>
            <a:ext uri="{FF2B5EF4-FFF2-40B4-BE49-F238E27FC236}">
              <a16:creationId xmlns:a16="http://schemas.microsoft.com/office/drawing/2014/main" id="{CC490AC2-5E40-4A2C-831A-A1AA87193162}"/>
            </a:ext>
          </a:extLst>
        </xdr:cNvPr>
        <xdr:cNvCxnSpPr/>
      </xdr:nvCxnSpPr>
      <xdr:spPr>
        <a:xfrm>
          <a:off x="6517342" y="1093695"/>
          <a:ext cx="0" cy="1882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107576</xdr:colOff>
      <xdr:row>0</xdr:row>
      <xdr:rowOff>26894</xdr:rowOff>
    </xdr:from>
    <xdr:ext cx="1452283" cy="609013"/>
    <xdr:sp macro="" textlink="">
      <xdr:nvSpPr>
        <xdr:cNvPr id="35" name="TextBox 34">
          <a:extLst>
            <a:ext uri="{FF2B5EF4-FFF2-40B4-BE49-F238E27FC236}">
              <a16:creationId xmlns:a16="http://schemas.microsoft.com/office/drawing/2014/main" id="{AE4A8ACA-DED8-9512-ECD0-798823456B0C}"/>
            </a:ext>
          </a:extLst>
        </xdr:cNvPr>
        <xdr:cNvSpPr txBox="1"/>
      </xdr:nvSpPr>
      <xdr:spPr>
        <a:xfrm>
          <a:off x="107576" y="26894"/>
          <a:ext cx="1452283" cy="609013"/>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IN" sz="1100"/>
            <a:t>Assume each word has</a:t>
          </a:r>
          <a:r>
            <a:rPr lang="en-IN" sz="1100" baseline="0"/>
            <a:t> a 3-dimensional vector representation</a:t>
          </a:r>
          <a:endParaRPr lang="en-IN"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4B369-A7C3-4A9E-9945-31103D1D11ED}">
  <dimension ref="A1:T35"/>
  <sheetViews>
    <sheetView tabSelected="1" zoomScale="85" zoomScaleNormal="85" workbookViewId="0">
      <selection activeCell="G30" sqref="G30"/>
    </sheetView>
  </sheetViews>
  <sheetFormatPr defaultRowHeight="14.4" x14ac:dyDescent="0.3"/>
  <cols>
    <col min="1" max="1" width="12.5546875" bestFit="1" customWidth="1"/>
    <col min="2" max="2" width="18.88671875" customWidth="1"/>
    <col min="4" max="4" width="5.77734375" customWidth="1"/>
    <col min="6" max="6" width="5.77734375" customWidth="1"/>
    <col min="8" max="8" width="5.77734375" customWidth="1"/>
    <col min="10" max="10" width="5.77734375" customWidth="1"/>
    <col min="12" max="12" width="5.77734375" customWidth="1"/>
    <col min="14" max="14" width="5.77734375" customWidth="1"/>
    <col min="16" max="16" width="5.77734375" customWidth="1"/>
    <col min="19" max="19" width="60.109375" customWidth="1"/>
    <col min="20" max="20" width="56.6640625" customWidth="1"/>
  </cols>
  <sheetData>
    <row r="1" spans="1:20" x14ac:dyDescent="0.3">
      <c r="C1" s="3" t="s">
        <v>0</v>
      </c>
      <c r="D1" s="1"/>
      <c r="E1" s="3" t="s">
        <v>1</v>
      </c>
      <c r="F1" s="1"/>
      <c r="G1" s="3" t="s">
        <v>8</v>
      </c>
      <c r="H1" s="1"/>
      <c r="I1" s="3" t="s">
        <v>10</v>
      </c>
      <c r="J1" s="1"/>
      <c r="K1" s="3" t="s">
        <v>9</v>
      </c>
      <c r="L1" s="1"/>
      <c r="M1" s="3" t="s">
        <v>5</v>
      </c>
      <c r="N1" s="1"/>
      <c r="O1" s="3" t="s">
        <v>6</v>
      </c>
      <c r="P1" s="1"/>
      <c r="Q1" s="3" t="s">
        <v>7</v>
      </c>
      <c r="S1" s="28" t="s">
        <v>26</v>
      </c>
    </row>
    <row r="2" spans="1:20" x14ac:dyDescent="0.3">
      <c r="C2" s="1"/>
      <c r="D2" s="1"/>
      <c r="E2" s="1"/>
      <c r="F2" s="1"/>
      <c r="G2" s="1"/>
      <c r="H2" s="1"/>
      <c r="I2" s="1"/>
      <c r="J2" s="1"/>
      <c r="K2" s="1"/>
      <c r="L2" s="1"/>
      <c r="M2" s="1"/>
      <c r="N2" s="1"/>
      <c r="O2" s="1"/>
      <c r="P2" s="1"/>
      <c r="Q2" s="1"/>
      <c r="S2" s="9"/>
    </row>
    <row r="3" spans="1:20" x14ac:dyDescent="0.3">
      <c r="C3" s="4">
        <v>-0.03</v>
      </c>
      <c r="E3" s="4">
        <f>-0.024</f>
        <v>-2.4E-2</v>
      </c>
      <c r="G3" s="4">
        <f>-0.148</f>
        <v>-0.14799999999999999</v>
      </c>
      <c r="I3" s="4">
        <f>-0.447</f>
        <v>-0.44700000000000001</v>
      </c>
      <c r="K3" s="4">
        <f>-0.207</f>
        <v>-0.20699999999999999</v>
      </c>
      <c r="M3" s="4">
        <f>-0.133</f>
        <v>-0.13300000000000001</v>
      </c>
      <c r="O3" s="4">
        <f>-0.013</f>
        <v>-1.2999999999999999E-2</v>
      </c>
      <c r="Q3" s="4">
        <v>0.02</v>
      </c>
      <c r="S3" s="24" t="s">
        <v>11</v>
      </c>
    </row>
    <row r="4" spans="1:20" x14ac:dyDescent="0.3">
      <c r="C4" s="4">
        <v>-0.78</v>
      </c>
      <c r="E4" s="4">
        <f>-0.259</f>
        <v>-0.25900000000000001</v>
      </c>
      <c r="G4" s="4">
        <f>-0.049</f>
        <v>-4.9000000000000002E-2</v>
      </c>
      <c r="I4" s="4">
        <f>-0.265</f>
        <v>-0.26500000000000001</v>
      </c>
      <c r="K4" s="4">
        <f>-0.336</f>
        <v>-0.33600000000000002</v>
      </c>
      <c r="M4" s="4">
        <f>0.546</f>
        <v>0.54600000000000004</v>
      </c>
      <c r="O4" s="4">
        <v>0.83299999999999996</v>
      </c>
      <c r="Q4" s="4">
        <f>-0.286</f>
        <v>-0.28599999999999998</v>
      </c>
      <c r="S4" s="24"/>
    </row>
    <row r="5" spans="1:20" x14ac:dyDescent="0.3">
      <c r="C5" s="4">
        <v>6.0000000000000001E-3</v>
      </c>
      <c r="E5" s="4">
        <f>-0.002</f>
        <v>-2E-3</v>
      </c>
      <c r="G5" s="4">
        <f>-0.242</f>
        <v>-0.24199999999999999</v>
      </c>
      <c r="I5" s="4">
        <f>-0.469</f>
        <v>-0.46899999999999997</v>
      </c>
      <c r="K5" s="4">
        <f>-0.411</f>
        <v>-0.41099999999999998</v>
      </c>
      <c r="M5" s="4">
        <f>0.076</f>
        <v>7.5999999999999998E-2</v>
      </c>
      <c r="O5" s="4">
        <f>-0.044</f>
        <v>-4.3999999999999997E-2</v>
      </c>
      <c r="Q5" s="4">
        <f>0.524</f>
        <v>0.52400000000000002</v>
      </c>
      <c r="S5" s="24"/>
    </row>
    <row r="6" spans="1:20" x14ac:dyDescent="0.3">
      <c r="C6" t="s">
        <v>24</v>
      </c>
      <c r="K6" t="s">
        <v>25</v>
      </c>
      <c r="S6" s="9"/>
    </row>
    <row r="7" spans="1:20" x14ac:dyDescent="0.3">
      <c r="S7" s="9"/>
    </row>
    <row r="8" spans="1:20" x14ac:dyDescent="0.3">
      <c r="C8" s="4">
        <v>0.02</v>
      </c>
      <c r="E8" s="4">
        <v>0.02</v>
      </c>
      <c r="G8" s="4">
        <v>0.02</v>
      </c>
      <c r="I8" s="4">
        <v>0.02</v>
      </c>
      <c r="K8" s="4">
        <v>0.02</v>
      </c>
      <c r="M8" s="4">
        <v>0.02</v>
      </c>
      <c r="O8" s="4">
        <v>0.02</v>
      </c>
      <c r="Q8" s="4">
        <v>0.02</v>
      </c>
      <c r="S8" s="25" t="s">
        <v>13</v>
      </c>
    </row>
    <row r="9" spans="1:20" ht="14.4" customHeight="1" x14ac:dyDescent="0.3">
      <c r="B9" s="15" t="s">
        <v>23</v>
      </c>
      <c r="C9" s="4">
        <f>-0.286</f>
        <v>-0.28599999999999998</v>
      </c>
      <c r="E9" s="4">
        <f>-0.286</f>
        <v>-0.28599999999999998</v>
      </c>
      <c r="G9" s="4">
        <f>-0.286</f>
        <v>-0.28599999999999998</v>
      </c>
      <c r="I9" s="4">
        <f>-0.286</f>
        <v>-0.28599999999999998</v>
      </c>
      <c r="K9" s="4">
        <f>-0.286</f>
        <v>-0.28599999999999998</v>
      </c>
      <c r="M9" s="4">
        <f>-0.286</f>
        <v>-0.28599999999999998</v>
      </c>
      <c r="O9" s="4">
        <f>-0.286</f>
        <v>-0.28599999999999998</v>
      </c>
      <c r="Q9" s="4">
        <f>-0.286</f>
        <v>-0.28599999999999998</v>
      </c>
      <c r="S9" s="25"/>
      <c r="T9" s="2"/>
    </row>
    <row r="10" spans="1:20" x14ac:dyDescent="0.3">
      <c r="C10" s="4">
        <f>0.524</f>
        <v>0.52400000000000002</v>
      </c>
      <c r="E10" s="4">
        <f>0.524</f>
        <v>0.52400000000000002</v>
      </c>
      <c r="G10" s="4">
        <f>0.524</f>
        <v>0.52400000000000002</v>
      </c>
      <c r="I10" s="4">
        <f>0.524</f>
        <v>0.52400000000000002</v>
      </c>
      <c r="K10" s="4">
        <f>0.524</f>
        <v>0.52400000000000002</v>
      </c>
      <c r="M10" s="4">
        <f>0.524</f>
        <v>0.52400000000000002</v>
      </c>
      <c r="O10" s="4">
        <f>0.524</f>
        <v>0.52400000000000002</v>
      </c>
      <c r="Q10" s="4">
        <f>0.524</f>
        <v>0.52400000000000002</v>
      </c>
      <c r="S10" s="25"/>
    </row>
    <row r="11" spans="1:20" x14ac:dyDescent="0.3">
      <c r="G11" s="6"/>
      <c r="S11" s="9"/>
    </row>
    <row r="12" spans="1:20" x14ac:dyDescent="0.3">
      <c r="S12" s="9"/>
    </row>
    <row r="13" spans="1:20" ht="14.4" customHeight="1" x14ac:dyDescent="0.3">
      <c r="A13" s="20" t="s">
        <v>4</v>
      </c>
      <c r="B13" s="11"/>
      <c r="C13" s="8">
        <f>C3*C8+C4*C9+C5*C10</f>
        <v>0.22562400000000002</v>
      </c>
      <c r="D13" s="10"/>
      <c r="E13" s="8">
        <f>E3*E8+E4*E9+E5*E10</f>
        <v>7.2546000000000013E-2</v>
      </c>
      <c r="F13" s="10"/>
      <c r="G13" s="8">
        <f>G3*G8+G4*G9+G5*G10</f>
        <v>-0.11575400000000001</v>
      </c>
      <c r="H13" s="10"/>
      <c r="I13" s="8">
        <f>I3*I8+I4*I9+I5*I10</f>
        <v>-0.17890600000000001</v>
      </c>
      <c r="J13" s="10"/>
      <c r="K13" s="8">
        <f>K3*K8+K4*K9+K5*K10</f>
        <v>-0.123408</v>
      </c>
      <c r="L13" s="10"/>
      <c r="M13" s="8">
        <f>M3*M8+M4*M9+M5*M10</f>
        <v>-0.11899199999999999</v>
      </c>
      <c r="N13" s="8"/>
      <c r="O13" s="8">
        <f>O3*O8+O4*O9+O5*O10</f>
        <v>-0.26155400000000001</v>
      </c>
      <c r="P13" s="8"/>
      <c r="Q13" s="8">
        <f>Q3*Q8+Q4*Q9+Q5*Q10</f>
        <v>0.35677200000000003</v>
      </c>
      <c r="S13" s="25" t="s">
        <v>12</v>
      </c>
    </row>
    <row r="14" spans="1:20" ht="14.4" customHeight="1" x14ac:dyDescent="0.3">
      <c r="A14" s="20"/>
      <c r="B14" s="12"/>
      <c r="C14" s="8"/>
      <c r="D14" s="10"/>
      <c r="E14" s="8"/>
      <c r="F14" s="10"/>
      <c r="G14" s="8"/>
      <c r="H14" s="10"/>
      <c r="I14" s="8"/>
      <c r="J14" s="10"/>
      <c r="K14" s="8"/>
      <c r="L14" s="10"/>
      <c r="M14" s="8"/>
      <c r="N14" s="8"/>
      <c r="O14" s="8"/>
      <c r="P14" s="8"/>
      <c r="Q14" s="8"/>
      <c r="S14" s="25"/>
    </row>
    <row r="15" spans="1:20" ht="14.4" customHeight="1" x14ac:dyDescent="0.3">
      <c r="A15" s="20"/>
      <c r="B15" s="13"/>
      <c r="C15" s="8"/>
      <c r="D15" s="10"/>
      <c r="E15" s="8"/>
      <c r="F15" s="10"/>
      <c r="G15" s="8"/>
      <c r="H15" s="10"/>
      <c r="I15" s="8"/>
      <c r="J15" s="10"/>
      <c r="K15" s="8"/>
      <c r="L15" s="10"/>
      <c r="M15" s="8"/>
      <c r="N15" s="8"/>
      <c r="O15" s="8"/>
      <c r="P15" s="8"/>
      <c r="Q15" s="8"/>
      <c r="S15" s="25"/>
    </row>
    <row r="16" spans="1:20" x14ac:dyDescent="0.3">
      <c r="A16" s="21"/>
      <c r="B16" s="9"/>
      <c r="C16" s="9"/>
      <c r="D16" s="9"/>
      <c r="E16" s="9"/>
      <c r="F16" s="9"/>
      <c r="G16" s="9"/>
      <c r="H16" s="9"/>
      <c r="I16" s="9"/>
      <c r="J16" s="9"/>
      <c r="K16" s="9"/>
      <c r="L16" s="9"/>
      <c r="M16" s="9"/>
      <c r="N16" s="9"/>
      <c r="O16" s="9"/>
      <c r="P16" s="9"/>
      <c r="Q16" s="9"/>
      <c r="S16" s="26"/>
    </row>
    <row r="17" spans="1:20" ht="43.2" x14ac:dyDescent="0.3">
      <c r="A17" s="22" t="s">
        <v>3</v>
      </c>
      <c r="B17" s="18" t="s">
        <v>16</v>
      </c>
      <c r="C17" s="18">
        <f>EXP(C13)</f>
        <v>1.2531044094296939</v>
      </c>
      <c r="D17" s="18"/>
      <c r="E17" s="18">
        <f>EXP(E13)</f>
        <v>1.0752422660968066</v>
      </c>
      <c r="F17" s="18"/>
      <c r="G17" s="18">
        <f>EXP(G13)</f>
        <v>0.89069430714861264</v>
      </c>
      <c r="H17" s="18"/>
      <c r="I17" s="18">
        <f>EXP(I13)</f>
        <v>0.83618449704561049</v>
      </c>
      <c r="J17" s="18"/>
      <c r="K17" s="18">
        <f>EXP(K13)</f>
        <v>0.88390295657552076</v>
      </c>
      <c r="L17" s="18"/>
      <c r="M17" s="18">
        <f>EXP(M13)</f>
        <v>0.88781490325276613</v>
      </c>
      <c r="N17" s="18"/>
      <c r="O17" s="18">
        <f>EXP(O13)</f>
        <v>0.76985430216955608</v>
      </c>
      <c r="P17" s="18"/>
      <c r="Q17" s="18">
        <f>EXP(Q13)</f>
        <v>1.4287100868162279</v>
      </c>
      <c r="S17" s="26" t="s">
        <v>14</v>
      </c>
    </row>
    <row r="18" spans="1:20" x14ac:dyDescent="0.3">
      <c r="A18" s="21"/>
      <c r="B18" s="9"/>
      <c r="C18" s="9"/>
      <c r="D18" s="9"/>
      <c r="E18" s="9"/>
      <c r="F18" s="9"/>
      <c r="G18" s="9"/>
      <c r="H18" s="9"/>
      <c r="I18" s="9"/>
      <c r="J18" s="9"/>
      <c r="K18" s="9"/>
      <c r="L18" s="9"/>
      <c r="M18" s="9"/>
      <c r="N18" s="9"/>
      <c r="O18" s="9"/>
      <c r="P18" s="9"/>
      <c r="Q18" s="9"/>
      <c r="S18" s="9"/>
    </row>
    <row r="19" spans="1:20" ht="57.6" x14ac:dyDescent="0.3">
      <c r="A19" s="23" t="s">
        <v>2</v>
      </c>
      <c r="B19" s="18" t="s">
        <v>15</v>
      </c>
      <c r="C19" s="19">
        <f>C17/($C$17+$E$17+$G$17+$I$17+$K$17+$M$17+$O$17+$Q$17)</f>
        <v>0.15614020343837753</v>
      </c>
      <c r="D19" s="19"/>
      <c r="E19" s="19">
        <f>E17/($C$17+$E$17+$G$17+$I$17+$K$17+$M$17+$O$17+$Q$17)</f>
        <v>0.13397809864088339</v>
      </c>
      <c r="F19" s="19"/>
      <c r="G19" s="19">
        <f>G17/($C$17+$E$17+$G$17+$I$17+$K$17+$M$17+$O$17+$Q$17)</f>
        <v>0.11098292310924301</v>
      </c>
      <c r="H19" s="19"/>
      <c r="I19" s="19">
        <f>I17/($C$17+$E$17+$G$17+$I$17+$K$17+$M$17+$O$17+$Q$17)</f>
        <v>0.10419085313101699</v>
      </c>
      <c r="J19" s="19"/>
      <c r="K19" s="19">
        <f>K17/($C$17+$E$17+$G$17+$I$17+$K$17+$M$17+$O$17+$Q$17)</f>
        <v>0.11013670243351614</v>
      </c>
      <c r="L19" s="19"/>
      <c r="M19" s="19">
        <f>M17/($C$17+$E$17+$G$17+$I$17+$K$17+$M$17+$O$17+$Q$17)</f>
        <v>0.11062414158497773</v>
      </c>
      <c r="N19" s="19"/>
      <c r="O19" s="19">
        <f>O17/($C$17+$E$17+$G$17+$I$17+$K$17+$M$17+$O$17+$Q$17)</f>
        <v>9.5925931194649455E-2</v>
      </c>
      <c r="P19" s="19"/>
      <c r="Q19" s="19">
        <f>Q17/($C$17+$E$17+$G$17+$I$17+$K$17+$M$17+$O$17+$Q$17)</f>
        <v>0.17802114646733577</v>
      </c>
      <c r="S19" s="26" t="s">
        <v>18</v>
      </c>
    </row>
    <row r="20" spans="1:20" x14ac:dyDescent="0.3">
      <c r="S20" s="26"/>
    </row>
    <row r="21" spans="1:20" ht="14.4" customHeight="1" x14ac:dyDescent="0.3">
      <c r="C21" s="4">
        <f>$C$19*C3</f>
        <v>-4.6842061031513258E-3</v>
      </c>
      <c r="E21" s="4">
        <f>$E$19*E3</f>
        <v>-3.2154743673812013E-3</v>
      </c>
      <c r="G21" s="4">
        <f>$G$19*G3</f>
        <v>-1.6425472620167966E-2</v>
      </c>
      <c r="I21" s="4">
        <f>$I$19*I3</f>
        <v>-4.6573311349564592E-2</v>
      </c>
      <c r="K21" s="4">
        <f>$K$19*K3</f>
        <v>-2.279829740373784E-2</v>
      </c>
      <c r="M21" s="4">
        <f>$M$19*M3</f>
        <v>-1.4713010830802039E-2</v>
      </c>
      <c r="O21" s="4">
        <f>$O$19*O3</f>
        <v>-1.2470371055304428E-3</v>
      </c>
      <c r="Q21" s="4">
        <f>$Q$19*Q3</f>
        <v>3.5604229293467156E-3</v>
      </c>
      <c r="S21" s="27" t="s">
        <v>20</v>
      </c>
    </row>
    <row r="22" spans="1:20" ht="18.600000000000001" customHeight="1" x14ac:dyDescent="0.3">
      <c r="B22" t="s">
        <v>17</v>
      </c>
      <c r="C22" s="4">
        <f>$C$19*C4</f>
        <v>-0.12178935868193448</v>
      </c>
      <c r="D22" s="16" t="s">
        <v>21</v>
      </c>
      <c r="E22" s="4">
        <f>$E$19*E4</f>
        <v>-3.4700327547988796E-2</v>
      </c>
      <c r="F22" s="16" t="s">
        <v>21</v>
      </c>
      <c r="G22" s="4">
        <f>$G$19*G4</f>
        <v>-5.4381632323529079E-3</v>
      </c>
      <c r="H22" s="16" t="s">
        <v>21</v>
      </c>
      <c r="I22" s="4">
        <f>$I$19*I4</f>
        <v>-2.7610576079719503E-2</v>
      </c>
      <c r="J22" s="16" t="s">
        <v>21</v>
      </c>
      <c r="K22" s="4">
        <f>$K$19*K4</f>
        <v>-3.7005932017661426E-2</v>
      </c>
      <c r="L22" s="16" t="s">
        <v>21</v>
      </c>
      <c r="M22" s="4">
        <f>$M$19*M4</f>
        <v>6.0400781305397847E-2</v>
      </c>
      <c r="N22" s="16" t="s">
        <v>21</v>
      </c>
      <c r="O22" s="4">
        <f>$O$19*O4</f>
        <v>7.9906300685142997E-2</v>
      </c>
      <c r="P22" s="16" t="s">
        <v>21</v>
      </c>
      <c r="Q22" s="4">
        <f>$Q$19*Q4</f>
        <v>-5.0914047889658025E-2</v>
      </c>
      <c r="S22" s="25"/>
    </row>
    <row r="23" spans="1:20" x14ac:dyDescent="0.3">
      <c r="C23" s="4">
        <f>$C$19*C5</f>
        <v>9.3684122063026525E-4</v>
      </c>
      <c r="E23" s="4">
        <f>$E$19*E5</f>
        <v>-2.6795619728176679E-4</v>
      </c>
      <c r="G23" s="4">
        <f>$G$19*G5</f>
        <v>-2.6857867392436809E-2</v>
      </c>
      <c r="I23" s="4">
        <f>$I$19*I5</f>
        <v>-4.8865510118446961E-2</v>
      </c>
      <c r="K23" s="4">
        <f>$K$19*K5</f>
        <v>-4.5266184700175134E-2</v>
      </c>
      <c r="M23" s="4">
        <f>$M$19*M5</f>
        <v>8.4074347604583075E-3</v>
      </c>
      <c r="O23" s="4">
        <f>$O$19*O5</f>
        <v>-4.2207409725645755E-3</v>
      </c>
      <c r="Q23" s="4">
        <f>$Q$19*Q5</f>
        <v>9.3283080748883945E-2</v>
      </c>
      <c r="S23" s="25"/>
    </row>
    <row r="24" spans="1:20" x14ac:dyDescent="0.3">
      <c r="S24" s="9"/>
    </row>
    <row r="25" spans="1:20" x14ac:dyDescent="0.3">
      <c r="S25" s="9"/>
    </row>
    <row r="26" spans="1:20" ht="14.4" customHeight="1" x14ac:dyDescent="0.3">
      <c r="B26" s="14" t="s">
        <v>19</v>
      </c>
      <c r="E26" s="4">
        <f>E21+C21+G21+I21+K21+M21+O21+Q21</f>
        <v>-0.10609638685098868</v>
      </c>
      <c r="S26" s="27" t="s">
        <v>22</v>
      </c>
    </row>
    <row r="27" spans="1:20" x14ac:dyDescent="0.3">
      <c r="B27" s="14"/>
      <c r="E27" s="4">
        <f t="shared" ref="E27:E28" si="0">E22+C22+G22+I22+K22+M22+O22+Q22</f>
        <v>-0.13715132345877426</v>
      </c>
      <c r="S27" s="27"/>
      <c r="T27" s="7"/>
    </row>
    <row r="28" spans="1:20" x14ac:dyDescent="0.3">
      <c r="B28" s="14"/>
      <c r="E28" s="4">
        <f t="shared" si="0"/>
        <v>-2.2850902650932731E-2</v>
      </c>
      <c r="S28" s="27"/>
      <c r="T28" s="5"/>
    </row>
    <row r="29" spans="1:20" x14ac:dyDescent="0.3">
      <c r="S29" s="27"/>
      <c r="T29" s="5"/>
    </row>
    <row r="30" spans="1:20" x14ac:dyDescent="0.3">
      <c r="S30" s="27"/>
    </row>
    <row r="31" spans="1:20" x14ac:dyDescent="0.3">
      <c r="S31" s="27"/>
    </row>
    <row r="32" spans="1:20" x14ac:dyDescent="0.3">
      <c r="S32" s="17"/>
    </row>
    <row r="33" spans="19:19" x14ac:dyDescent="0.3">
      <c r="S33" s="7"/>
    </row>
    <row r="34" spans="19:19" x14ac:dyDescent="0.3">
      <c r="S34" s="5"/>
    </row>
    <row r="35" spans="19:19" x14ac:dyDescent="0.3">
      <c r="S35" s="5"/>
    </row>
  </sheetData>
  <mergeCells count="25">
    <mergeCell ref="T27:T29"/>
    <mergeCell ref="S26:S31"/>
    <mergeCell ref="B13:B15"/>
    <mergeCell ref="L13:L15"/>
    <mergeCell ref="B26:B28"/>
    <mergeCell ref="S33:S35"/>
    <mergeCell ref="A13:A15"/>
    <mergeCell ref="D13:D15"/>
    <mergeCell ref="F13:F15"/>
    <mergeCell ref="H13:H15"/>
    <mergeCell ref="M13:M15"/>
    <mergeCell ref="N13:N15"/>
    <mergeCell ref="O13:O15"/>
    <mergeCell ref="P13:P15"/>
    <mergeCell ref="Q13:Q15"/>
    <mergeCell ref="C13:C15"/>
    <mergeCell ref="E13:E15"/>
    <mergeCell ref="G13:G15"/>
    <mergeCell ref="I13:I15"/>
    <mergeCell ref="K13:K15"/>
    <mergeCell ref="J13:J15"/>
    <mergeCell ref="S3:S5"/>
    <mergeCell ref="S8:S10"/>
    <mergeCell ref="S13:S15"/>
    <mergeCell ref="S21:S2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Soumya</dc:creator>
  <cp:lastModifiedBy>Soumyaranjan Swain</cp:lastModifiedBy>
  <dcterms:created xsi:type="dcterms:W3CDTF">2015-06-05T18:17:20Z</dcterms:created>
  <dcterms:modified xsi:type="dcterms:W3CDTF">2024-04-15T16:15:08Z</dcterms:modified>
</cp:coreProperties>
</file>