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ial DATA\CMCL Vidya Bharati\Work 2021 - 2022\Webpage Design by Kolkata\Content\"/>
    </mc:Choice>
  </mc:AlternateContent>
  <bookViews>
    <workbookView xWindow="0" yWindow="0" windowWidth="20490" windowHeight="7650"/>
  </bookViews>
  <sheets>
    <sheet name="TEACHER MIS" sheetId="3" r:id="rId1"/>
  </sheets>
  <definedNames>
    <definedName name="_xlnm._FilterDatabase" localSheetId="0" hidden="1">'TEACHER MIS'!$A$2:$AJ$42</definedName>
  </definedNames>
  <calcPr calcId="162913"/>
</workbook>
</file>

<file path=xl/calcChain.xml><?xml version="1.0" encoding="utf-8"?>
<calcChain xmlns="http://schemas.openxmlformats.org/spreadsheetml/2006/main">
  <c r="I33" i="3" l="1"/>
  <c r="I32" i="3"/>
  <c r="I31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I3" i="3"/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4" i="3"/>
  <c r="M5" i="3"/>
  <c r="M6" i="3"/>
  <c r="M7" i="3"/>
  <c r="M3" i="3"/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4" i="3"/>
  <c r="I5" i="3"/>
  <c r="U4" i="3" l="1"/>
  <c r="U5" i="3"/>
  <c r="U6" i="3"/>
  <c r="U7" i="3"/>
  <c r="V7" i="3" s="1"/>
  <c r="U8" i="3"/>
  <c r="U9" i="3"/>
  <c r="U10" i="3"/>
  <c r="U11" i="3"/>
  <c r="V11" i="3" s="1"/>
  <c r="U12" i="3"/>
  <c r="U13" i="3"/>
  <c r="U14" i="3"/>
  <c r="U15" i="3"/>
  <c r="U16" i="3"/>
  <c r="U17" i="3"/>
  <c r="U18" i="3"/>
  <c r="V18" i="3" s="1"/>
  <c r="U19" i="3"/>
  <c r="U20" i="3"/>
  <c r="V20" i="3" s="1"/>
  <c r="U21" i="3"/>
  <c r="U22" i="3"/>
  <c r="V22" i="3" s="1"/>
  <c r="U23" i="3"/>
  <c r="U24" i="3"/>
  <c r="V24" i="3" s="1"/>
  <c r="U25" i="3"/>
  <c r="V25" i="3" s="1"/>
  <c r="U26" i="3"/>
  <c r="U27" i="3"/>
  <c r="V27" i="3" s="1"/>
  <c r="U28" i="3"/>
  <c r="U29" i="3"/>
  <c r="V29" i="3" s="1"/>
  <c r="U30" i="3"/>
  <c r="V17" i="3" l="1"/>
  <c r="V15" i="3"/>
  <c r="V14" i="3"/>
  <c r="V12" i="3"/>
  <c r="V10" i="3"/>
  <c r="V6" i="3"/>
  <c r="V4" i="3"/>
  <c r="W30" i="3"/>
  <c r="W26" i="3"/>
  <c r="W23" i="3"/>
  <c r="W19" i="3"/>
  <c r="W15" i="3"/>
  <c r="W12" i="3"/>
  <c r="W8" i="3"/>
  <c r="W4" i="3"/>
  <c r="W29" i="3"/>
  <c r="W27" i="3"/>
  <c r="X27" i="3" s="1"/>
  <c r="Z27" i="3" s="1"/>
  <c r="W25" i="3"/>
  <c r="W24" i="3"/>
  <c r="X24" i="3" s="1"/>
  <c r="W22" i="3"/>
  <c r="X22" i="3" s="1"/>
  <c r="Z22" i="3" s="1"/>
  <c r="W20" i="3"/>
  <c r="X20" i="3" s="1"/>
  <c r="Z20" i="3" s="1"/>
  <c r="W18" i="3"/>
  <c r="X18" i="3" s="1"/>
  <c r="W16" i="3"/>
  <c r="W13" i="3"/>
  <c r="W11" i="3"/>
  <c r="W9" i="3"/>
  <c r="W7" i="3"/>
  <c r="X7" i="3" s="1"/>
  <c r="Z7" i="3" s="1"/>
  <c r="W5" i="3"/>
  <c r="V30" i="3"/>
  <c r="V28" i="3"/>
  <c r="V26" i="3"/>
  <c r="V23" i="3"/>
  <c r="V21" i="3"/>
  <c r="V19" i="3"/>
  <c r="V16" i="3"/>
  <c r="V13" i="3"/>
  <c r="V9" i="3"/>
  <c r="X9" i="3" s="1"/>
  <c r="V5" i="3"/>
  <c r="W28" i="3"/>
  <c r="W21" i="3"/>
  <c r="W17" i="3"/>
  <c r="W14" i="3"/>
  <c r="W10" i="3"/>
  <c r="W6" i="3"/>
  <c r="X29" i="3"/>
  <c r="Z29" i="3" s="1"/>
  <c r="X25" i="3"/>
  <c r="X11" i="3"/>
  <c r="V8" i="3"/>
  <c r="X16" i="3" l="1"/>
  <c r="Z16" i="3" s="1"/>
  <c r="AE16" i="3" s="1"/>
  <c r="Z11" i="3"/>
  <c r="AF11" i="3" s="1"/>
  <c r="AG11" i="3" s="1"/>
  <c r="Z18" i="3"/>
  <c r="AE18" i="3" s="1"/>
  <c r="Z25" i="3"/>
  <c r="AF25" i="3" s="1"/>
  <c r="AG25" i="3" s="1"/>
  <c r="X5" i="3"/>
  <c r="Z5" i="3" s="1"/>
  <c r="X13" i="3"/>
  <c r="Z13" i="3" s="1"/>
  <c r="X19" i="3"/>
  <c r="Z19" i="3" s="1"/>
  <c r="AE19" i="3" s="1"/>
  <c r="X26" i="3"/>
  <c r="Z26" i="3" s="1"/>
  <c r="AF26" i="3" s="1"/>
  <c r="AG26" i="3" s="1"/>
  <c r="Z9" i="3"/>
  <c r="AF9" i="3" s="1"/>
  <c r="AG9" i="3" s="1"/>
  <c r="Z24" i="3"/>
  <c r="AF24" i="3" s="1"/>
  <c r="AG24" i="3" s="1"/>
  <c r="X6" i="3"/>
  <c r="Z6" i="3" s="1"/>
  <c r="X12" i="3"/>
  <c r="Z12" i="3" s="1"/>
  <c r="AF12" i="3" s="1"/>
  <c r="AG12" i="3" s="1"/>
  <c r="X8" i="3"/>
  <c r="Z8" i="3" s="1"/>
  <c r="AE8" i="3" s="1"/>
  <c r="X15" i="3"/>
  <c r="Z15" i="3" s="1"/>
  <c r="X21" i="3"/>
  <c r="Z21" i="3" s="1"/>
  <c r="X28" i="3"/>
  <c r="Z28" i="3" s="1"/>
  <c r="X4" i="3"/>
  <c r="Z4" i="3" s="1"/>
  <c r="X10" i="3"/>
  <c r="Z10" i="3" s="1"/>
  <c r="X14" i="3"/>
  <c r="X17" i="3"/>
  <c r="Z17" i="3" s="1"/>
  <c r="AF7" i="3"/>
  <c r="AG7" i="3" s="1"/>
  <c r="AE7" i="3"/>
  <c r="AF22" i="3"/>
  <c r="AG22" i="3" s="1"/>
  <c r="AE22" i="3"/>
  <c r="AF29" i="3"/>
  <c r="AG29" i="3" s="1"/>
  <c r="AE29" i="3"/>
  <c r="AF19" i="3"/>
  <c r="AG19" i="3" s="1"/>
  <c r="AE12" i="3"/>
  <c r="AE20" i="3"/>
  <c r="AF20" i="3"/>
  <c r="AG20" i="3" s="1"/>
  <c r="AE27" i="3"/>
  <c r="AF27" i="3"/>
  <c r="AG27" i="3" s="1"/>
  <c r="AE11" i="3"/>
  <c r="AE24" i="3"/>
  <c r="X23" i="3"/>
  <c r="Z23" i="3" s="1"/>
  <c r="X30" i="3"/>
  <c r="Z30" i="3" s="1"/>
  <c r="Z14" i="3"/>
  <c r="AF18" i="3" l="1"/>
  <c r="AG18" i="3" s="1"/>
  <c r="AE9" i="3"/>
  <c r="AE25" i="3"/>
  <c r="AF16" i="3"/>
  <c r="AG16" i="3" s="1"/>
  <c r="AE26" i="3"/>
  <c r="AF8" i="3"/>
  <c r="AG8" i="3" s="1"/>
  <c r="AE17" i="3"/>
  <c r="AF17" i="3"/>
  <c r="AG17" i="3" s="1"/>
  <c r="AF10" i="3"/>
  <c r="AG10" i="3" s="1"/>
  <c r="AE10" i="3"/>
  <c r="AF23" i="3"/>
  <c r="AG23" i="3" s="1"/>
  <c r="AE23" i="3"/>
  <c r="AE30" i="3"/>
  <c r="AF30" i="3"/>
  <c r="AG30" i="3" s="1"/>
  <c r="AE21" i="3"/>
  <c r="AF21" i="3"/>
  <c r="AG21" i="3" s="1"/>
  <c r="AE6" i="3"/>
  <c r="AF6" i="3"/>
  <c r="AG6" i="3" s="1"/>
  <c r="AF4" i="3"/>
  <c r="AG4" i="3" s="1"/>
  <c r="AE4" i="3"/>
  <c r="AE5" i="3"/>
  <c r="AF5" i="3"/>
  <c r="AG5" i="3" s="1"/>
  <c r="AE28" i="3"/>
  <c r="AF28" i="3"/>
  <c r="AG28" i="3" s="1"/>
  <c r="AE14" i="3"/>
  <c r="AF14" i="3"/>
  <c r="AG14" i="3" s="1"/>
  <c r="AF15" i="3"/>
  <c r="AG15" i="3" s="1"/>
  <c r="AE15" i="3"/>
  <c r="AF13" i="3"/>
  <c r="AG13" i="3" s="1"/>
  <c r="AE13" i="3"/>
  <c r="U3" i="3" l="1"/>
  <c r="V3" i="3" s="1"/>
  <c r="W3" i="3" l="1"/>
  <c r="X3" i="3" s="1"/>
  <c r="Z3" i="3" l="1"/>
  <c r="AF3" i="3" l="1"/>
  <c r="AG3" i="3" s="1"/>
  <c r="AE3" i="3"/>
</calcChain>
</file>

<file path=xl/sharedStrings.xml><?xml version="1.0" encoding="utf-8"?>
<sst xmlns="http://schemas.openxmlformats.org/spreadsheetml/2006/main" count="367" uniqueCount="216">
  <si>
    <t>VBS095</t>
  </si>
  <si>
    <t>VBS002</t>
  </si>
  <si>
    <t xml:space="preserve">VIDYA SINGH </t>
  </si>
  <si>
    <t>VBS003</t>
  </si>
  <si>
    <t>PAWAN KUMAR SINGH</t>
  </si>
  <si>
    <t>VBS010</t>
  </si>
  <si>
    <t>K. BIDHU BHUSAN SINGHA</t>
  </si>
  <si>
    <t>VBS013</t>
  </si>
  <si>
    <t xml:space="preserve">ELINA NAG BAHETI </t>
  </si>
  <si>
    <t>VBS015</t>
  </si>
  <si>
    <t xml:space="preserve">BIJOY BIAM </t>
  </si>
  <si>
    <t>VBS016</t>
  </si>
  <si>
    <t xml:space="preserve">MANTUN KUMAR SINGH </t>
  </si>
  <si>
    <t>VBS017</t>
  </si>
  <si>
    <t xml:space="preserve">AJIT KUMAR SINGH </t>
  </si>
  <si>
    <t>VBS019</t>
  </si>
  <si>
    <t>LAXMI SARKAR</t>
  </si>
  <si>
    <t>VBS083</t>
  </si>
  <si>
    <t>DIVAKAR MISHRA</t>
  </si>
  <si>
    <t>VBS024</t>
  </si>
  <si>
    <t>BIJAN DEBNATH</t>
  </si>
  <si>
    <t>VBS040</t>
  </si>
  <si>
    <t>JAINTIA DHAR</t>
  </si>
  <si>
    <t>VBS057</t>
  </si>
  <si>
    <t>BAPPA DAS</t>
  </si>
  <si>
    <t>VBS072</t>
  </si>
  <si>
    <t>NAGULA SHASHANK</t>
  </si>
  <si>
    <t>VBS075</t>
  </si>
  <si>
    <t>VBS084</t>
  </si>
  <si>
    <t>RUMA CHAKRABORTY</t>
  </si>
  <si>
    <t>VBS088</t>
  </si>
  <si>
    <t>RUMANA AKTHAR LASKAR</t>
  </si>
  <si>
    <t>VBS091</t>
  </si>
  <si>
    <t>RIBHAMEKI PATLONG</t>
  </si>
  <si>
    <t>VBS096</t>
  </si>
  <si>
    <t>RAPELLY NAGARAJU</t>
  </si>
  <si>
    <t>VBS100</t>
  </si>
  <si>
    <t>RASHMI PANDEY</t>
  </si>
  <si>
    <t>VBS105</t>
  </si>
  <si>
    <t>VBS106</t>
  </si>
  <si>
    <t>VBS108</t>
  </si>
  <si>
    <t>SHUBHANGI SHANDILYA</t>
  </si>
  <si>
    <t>VBS109</t>
  </si>
  <si>
    <t>GEORGE CHUTIA</t>
  </si>
  <si>
    <t>PHEDRICK NAILANG</t>
  </si>
  <si>
    <t>SONAM LYNGDOH</t>
  </si>
  <si>
    <t>VBS110</t>
  </si>
  <si>
    <t>VBS111</t>
  </si>
  <si>
    <t>SANJAY KANT JHA</t>
  </si>
  <si>
    <t>VBS112</t>
  </si>
  <si>
    <t>RAJLAXMI KASHYAP</t>
  </si>
  <si>
    <t>VBS113</t>
  </si>
  <si>
    <t>GAYATRI BHATTACHARJEE</t>
  </si>
  <si>
    <t>Emp Code</t>
  </si>
  <si>
    <t>Name</t>
  </si>
  <si>
    <t>Department</t>
  </si>
  <si>
    <t>Designation</t>
  </si>
  <si>
    <t>Grade</t>
  </si>
  <si>
    <t>Date of joining</t>
  </si>
  <si>
    <t>Dt. Of Birth</t>
  </si>
  <si>
    <t>Age as on date</t>
  </si>
  <si>
    <t>Qualification</t>
  </si>
  <si>
    <t>Previous Exp</t>
  </si>
  <si>
    <t>CMCL Exp</t>
  </si>
  <si>
    <t>Total Exp</t>
  </si>
  <si>
    <t>Local or Non  Local</t>
  </si>
  <si>
    <t>Sex</t>
  </si>
  <si>
    <t>Mobile Number</t>
  </si>
  <si>
    <t>Permanent Address</t>
  </si>
  <si>
    <t>Father's Name</t>
  </si>
  <si>
    <t>Name of Nominee</t>
  </si>
  <si>
    <t>Salary as on Date</t>
  </si>
  <si>
    <t>BASIC</t>
  </si>
  <si>
    <t>HRA</t>
  </si>
  <si>
    <t>Employers' PF</t>
  </si>
  <si>
    <t>GROSS PAY</t>
  </si>
  <si>
    <t>Employees' PF</t>
  </si>
  <si>
    <t>STAR CLUB</t>
  </si>
  <si>
    <t>BENEVOLENT FUND</t>
  </si>
  <si>
    <t>LADIES CLUB</t>
  </si>
  <si>
    <t>NET PAY</t>
  </si>
  <si>
    <t>Monthly CTC</t>
  </si>
  <si>
    <t>Annual CTC</t>
  </si>
  <si>
    <t>PF Number</t>
  </si>
  <si>
    <t>UAN Number</t>
  </si>
  <si>
    <t>Remarks</t>
  </si>
  <si>
    <t>SL.NO.</t>
  </si>
  <si>
    <t>SCHOOL</t>
  </si>
  <si>
    <t>PRINCIPAL</t>
  </si>
  <si>
    <t>VICE PRINCIPAL</t>
  </si>
  <si>
    <t>TGT</t>
  </si>
  <si>
    <t>PRT</t>
  </si>
  <si>
    <t>PGT</t>
  </si>
  <si>
    <t>YOGA INSTRUCTOR</t>
  </si>
  <si>
    <t>NTT</t>
  </si>
  <si>
    <t>PTI</t>
  </si>
  <si>
    <t>01/01/1970</t>
  </si>
  <si>
    <t>26/07/1990</t>
  </si>
  <si>
    <t>18/08/1986</t>
  </si>
  <si>
    <t>01/03/1994</t>
  </si>
  <si>
    <t>DA</t>
  </si>
  <si>
    <t>OTHER ALLOWENCES</t>
  </si>
  <si>
    <t>MALE</t>
  </si>
  <si>
    <t>FEMALE</t>
  </si>
  <si>
    <t>Non Local</t>
  </si>
  <si>
    <t>Local</t>
  </si>
  <si>
    <t>M.PHIL, M.Ed</t>
  </si>
  <si>
    <t>M.A, M.Ed</t>
  </si>
  <si>
    <t>B.A, D.EL.Ed</t>
  </si>
  <si>
    <t>XII</t>
  </si>
  <si>
    <t>M.COM, B.Ed</t>
  </si>
  <si>
    <t>M.SC, B.Ed</t>
  </si>
  <si>
    <t>M.SC, MCA</t>
  </si>
  <si>
    <t>MSC, B.Ed</t>
  </si>
  <si>
    <t>B.A</t>
  </si>
  <si>
    <t>M.A, D.EL.Ed</t>
  </si>
  <si>
    <t>BACHELOR IN MUSIC</t>
  </si>
  <si>
    <t>BCOM, MBA FINANCE</t>
  </si>
  <si>
    <t>M.P.Ed</t>
  </si>
  <si>
    <t>M.A, B.Ed</t>
  </si>
  <si>
    <t>B.SC, B.Ed</t>
  </si>
  <si>
    <t>M.SC STATISTICS</t>
  </si>
  <si>
    <t>M.A, B.Ed, LLB,SPECIAL B.Ed</t>
  </si>
  <si>
    <t>MA</t>
  </si>
  <si>
    <t xml:space="preserve">MR. DILIP KUMAR </t>
  </si>
  <si>
    <t>MD JULFIKAR AHMED CHOWDHURY</t>
  </si>
  <si>
    <t>SWETANK RANJAN</t>
  </si>
  <si>
    <t>SUBHADEEP DAS</t>
  </si>
  <si>
    <t>BASHISTH PRASAD SINGH</t>
  </si>
  <si>
    <t>K BIR BABU SINGHA</t>
  </si>
  <si>
    <t>SUBIMAL NAG</t>
  </si>
  <si>
    <t>JIBON SURONG</t>
  </si>
  <si>
    <t>JOGINDRA SINGH</t>
  </si>
  <si>
    <t>LAKSHMI NARAYAN SINGH</t>
  </si>
  <si>
    <t>BIJOY KUMAR SARKAR</t>
  </si>
  <si>
    <t>JATILAL DEBNATH</t>
  </si>
  <si>
    <t>NIRMAL DAS</t>
  </si>
  <si>
    <t>MD ABDUL MALIK CHOWDHURY</t>
  </si>
  <si>
    <t>KRISHNAHARI</t>
  </si>
  <si>
    <t>CHANDRESHWAR NARAYAN SINGH</t>
  </si>
  <si>
    <t>KEDAR SHARMA</t>
  </si>
  <si>
    <t>Sircilla Dist. Rajanna Sircilla Telangana</t>
  </si>
  <si>
    <t>Lt. PARSHARAMULLU</t>
  </si>
  <si>
    <t>Doosa Roja</t>
  </si>
  <si>
    <t>Nabingram PO Anilgarh Karimganj</t>
  </si>
  <si>
    <t>Bhabajyoti Das</t>
  </si>
  <si>
    <t>Trideep Das</t>
  </si>
  <si>
    <t>S/O Md Abdul Malik Chowdhury, H.No. 171, Vill. Badripar Part V, P.O. Badripar, Dist. Cachar, State-Assam, Pin-788009</t>
  </si>
  <si>
    <t>MOMTAJ BEGUM</t>
  </si>
  <si>
    <t>SANJU DEVI</t>
  </si>
  <si>
    <t>VIDYA SINGH</t>
  </si>
  <si>
    <t>HARI PRASAD BAHETI</t>
  </si>
  <si>
    <t>THREENA PAHDWENG</t>
  </si>
  <si>
    <t>NAMITA SINGH</t>
  </si>
  <si>
    <t>SHWETA SINGH</t>
  </si>
  <si>
    <t>BISWAJIT SAHAJEE</t>
  </si>
  <si>
    <t>JUHI MISHRA</t>
  </si>
  <si>
    <t>SARMILA DEBNATH</t>
  </si>
  <si>
    <t>SUMAN DAS</t>
  </si>
  <si>
    <t>SABIR LASKAR</t>
  </si>
  <si>
    <t>RAPELLY VARNIKA</t>
  </si>
  <si>
    <t xml:space="preserve">BHARAT JEE PANDEY </t>
  </si>
  <si>
    <t>GEETA DEVI</t>
  </si>
  <si>
    <t>DEEPANSHU SHANDILYA</t>
  </si>
  <si>
    <t>MALAKI CHUTIA</t>
  </si>
  <si>
    <t>AMBAR LYNGDOH</t>
  </si>
  <si>
    <t>RITA JHA</t>
  </si>
  <si>
    <t>MEENA KASHYAP</t>
  </si>
  <si>
    <t>NILADRI BHATTACHARJEE</t>
  </si>
  <si>
    <t>At PO. Dharhara Dist Munger Bihar</t>
  </si>
  <si>
    <t>LT. ALBRICK SHYLLA</t>
  </si>
  <si>
    <t>SALVATION PATLONG</t>
  </si>
  <si>
    <t>LT. ROBERT SUTING</t>
  </si>
  <si>
    <t>BOKHARO JHARKAND</t>
  </si>
  <si>
    <t>KANHAIYLAL GOSWAMI</t>
  </si>
  <si>
    <t>Vikash Nagar Lucknow Uttar Pradesh</t>
  </si>
  <si>
    <t>Lumshnong</t>
  </si>
  <si>
    <t>C/O 502 Ganga Tower AK Ajad Road Rehabari Guwahati 781008</t>
  </si>
  <si>
    <t>BHABAJYOTI DAS</t>
  </si>
  <si>
    <t>Ashok Vihar Colony,Near Ashoka Hospital Raipur- 492001</t>
  </si>
  <si>
    <t>SHREE ANAND KASHYAP</t>
  </si>
  <si>
    <t>Gossaipur Cachar Pin - 788030</t>
  </si>
  <si>
    <t>SABITA SINGHA</t>
  </si>
  <si>
    <t>Lakhipur Road Mehrab Ali Lane Word No.9 Silchar 788001</t>
  </si>
  <si>
    <t>TAZIBUR RAHMAN CHOUDHURY</t>
  </si>
  <si>
    <t>Umladkhur Amlsrem West Jaintia Hills Meghalaya 793150</t>
  </si>
  <si>
    <t>Lt. RAL MULAD</t>
  </si>
  <si>
    <t>Road No.7 Block No. 176/2/4 Adityapur Jharkhand 831013</t>
  </si>
  <si>
    <t>Lt. PRAN BALLABHA JHA</t>
  </si>
  <si>
    <t>Guijan PO Rungagora Road Tinsukia Assam 786147</t>
  </si>
  <si>
    <t>8-6-80/1 ,Nehuru Nagar Sircilla Dist Rajanna</t>
  </si>
  <si>
    <t>Machmara Tripura</t>
  </si>
  <si>
    <t>Jirania Birendra Nagar West Tripura PIN-799045</t>
  </si>
  <si>
    <t>At PO. Dharhara Dist Munger Bihar - 811212</t>
  </si>
  <si>
    <t>Nirsa Dhandbad Jharkhand 828205</t>
  </si>
  <si>
    <t>Academic Co- ordinators</t>
  </si>
  <si>
    <t>M1</t>
  </si>
  <si>
    <t>M3</t>
  </si>
  <si>
    <t>M5</t>
  </si>
  <si>
    <t>M6</t>
  </si>
  <si>
    <t>M7</t>
  </si>
  <si>
    <t>Hemnagar Durgabari Tinsukia 786125</t>
  </si>
  <si>
    <t>MILAN CHAKRABORTY</t>
  </si>
  <si>
    <t>SAIKAT ROY</t>
  </si>
  <si>
    <t>Vevakananda Road Silchar Cachar Assam 788007</t>
  </si>
  <si>
    <t>LT. CHINMOY RN. DUTTA</t>
  </si>
  <si>
    <t>Bhramchari Ashram Dhurwa Ranchi Pin- 834004</t>
  </si>
  <si>
    <t>RATNESH CHANDRA CHATURVEDI</t>
  </si>
  <si>
    <t>VBS115</t>
  </si>
  <si>
    <t>VBS116</t>
  </si>
  <si>
    <t>VBS117</t>
  </si>
  <si>
    <t>BHARTI RICHARD FRANCIS</t>
  </si>
  <si>
    <t>PUJA SONI</t>
  </si>
  <si>
    <t>B.COM</t>
  </si>
  <si>
    <t>MA,B.ED</t>
  </si>
  <si>
    <t>RAJ KUMAR GOGOI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</si>
</sst>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/mmm/yy;@"/>
    <numFmt numFmtId="165" formatCode="_(* #,##0.00_);_(* \(#,##0.00\);_(* \-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9"/>
      <name val="Times New Roman"/>
      <family val="1"/>
      <charset val="1"/>
    </font>
    <font>
      <sz val="10"/>
      <color indexed="9"/>
      <name val="Arial"/>
      <family val="2"/>
    </font>
    <font>
      <sz val="10"/>
      <color indexed="9"/>
      <name val="Times New Roman"/>
      <family val="1"/>
      <charset val="1"/>
    </font>
    <font>
      <b/>
      <sz val="10"/>
      <color indexed="9"/>
      <name val="Times New Roman"/>
      <family val="1"/>
      <charset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1"/>
      <color theme="1"/>
      <name val="Times New Roman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6" borderId="0" applyNumberFormat="0" applyBorder="0" applyAlignment="0" applyProtection="0"/>
    <xf numFmtId="0" fontId="20" fillId="10" borderId="0" applyNumberFormat="0" applyBorder="0" applyAlignment="0" applyProtection="0"/>
    <xf numFmtId="0" fontId="21" fillId="27" borderId="4" applyNumberFormat="0" applyAlignment="0" applyProtection="0"/>
    <xf numFmtId="0" fontId="22" fillId="28" borderId="5" applyNumberFormat="0" applyAlignment="0" applyProtection="0"/>
    <xf numFmtId="165" fontId="13" fillId="0" borderId="0" applyProtection="0"/>
    <xf numFmtId="165" fontId="13" fillId="0" borderId="0" applyProtection="0"/>
    <xf numFmtId="0" fontId="14" fillId="0" borderId="0"/>
    <xf numFmtId="0" fontId="14" fillId="0" borderId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14" borderId="4" applyNumberFormat="0" applyAlignment="0" applyProtection="0"/>
    <xf numFmtId="0" fontId="29" fillId="0" borderId="9" applyNumberFormat="0" applyFill="0" applyAlignment="0" applyProtection="0"/>
    <xf numFmtId="0" fontId="30" fillId="29" borderId="0" applyNumberFormat="0" applyBorder="0" applyAlignment="0" applyProtection="0"/>
    <xf numFmtId="0" fontId="14" fillId="0" borderId="0"/>
    <xf numFmtId="0" fontId="35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30" borderId="10" applyNumberFormat="0" applyFont="0" applyAlignment="0" applyProtection="0"/>
    <xf numFmtId="0" fontId="31" fillId="27" borderId="11" applyNumberFormat="0" applyAlignment="0" applyProtection="0"/>
    <xf numFmtId="0" fontId="14" fillId="0" borderId="0"/>
    <xf numFmtId="0" fontId="34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13" fillId="31" borderId="0" applyNumberFormat="0" applyBorder="0" applyAlignment="0" applyProtection="0"/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6" fillId="0" borderId="0" applyNumberFormat="0" applyFill="0" applyBorder="0" applyAlignment="0" applyProtection="0"/>
    <xf numFmtId="0" fontId="17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6" fillId="31" borderId="0" applyNumberFormat="0" applyBorder="0" applyAlignment="0" applyProtection="0"/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3" applyNumberFormat="0" applyProtection="0">
      <alignment vertical="center"/>
    </xf>
    <xf numFmtId="0" fontId="18" fillId="31" borderId="14" applyNumberFormat="0" applyProtection="0">
      <alignment vertical="center"/>
    </xf>
    <xf numFmtId="0" fontId="13" fillId="32" borderId="0" applyNumberFormat="0" applyBorder="0" applyAlignment="0" applyProtection="0"/>
    <xf numFmtId="0" fontId="18" fillId="31" borderId="13" applyNumberFormat="0" applyProtection="0">
      <alignment vertical="center"/>
    </xf>
    <xf numFmtId="0" fontId="18" fillId="31" borderId="14" applyNumberFormat="0" applyProtection="0">
      <alignment vertical="center"/>
    </xf>
    <xf numFmtId="0" fontId="15" fillId="31" borderId="13" applyNumberFormat="0" applyProtection="0">
      <alignment vertical="center"/>
    </xf>
    <xf numFmtId="0" fontId="15" fillId="31" borderId="13" applyNumberFormat="0" applyProtection="0">
      <alignment vertical="center"/>
    </xf>
    <xf numFmtId="0" fontId="3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36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0" borderId="15" xfId="1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8" fillId="0" borderId="15" xfId="0" applyFont="1" applyBorder="1" applyAlignment="1">
      <alignment horizontal="left" vertical="center"/>
    </xf>
    <xf numFmtId="0" fontId="38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7" fillId="0" borderId="16" xfId="0" applyNumberFormat="1" applyFont="1" applyFill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164" fontId="12" fillId="2" borderId="16" xfId="0" applyNumberFormat="1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</cellXfs>
  <cellStyles count="91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2 2" xfId="34"/>
    <cellStyle name="Comma 3" xfId="33"/>
    <cellStyle name="Excel Built-in Excel Built-in Excel Built-in Excel Built-in Excel Built-in Excel Built-in Excel Built-in Excel Built-in Excel Built-in Excel Built-in Excel Built-in" xfId="35"/>
    <cellStyle name="Excel Built-in Normal" xfId="36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1"/>
    <cellStyle name="Normal 2 2" xfId="46"/>
    <cellStyle name="Normal 3" xfId="47"/>
    <cellStyle name="Normal 4" xfId="3"/>
    <cellStyle name="Normal 5" xfId="48"/>
    <cellStyle name="Normal 6" xfId="5"/>
    <cellStyle name="Normal 7" xfId="49"/>
    <cellStyle name="Normal 8" xfId="50"/>
    <cellStyle name="Normal 9" xfId="4"/>
    <cellStyle name="Note 2" xfId="51"/>
    <cellStyle name="Output 2" xfId="52"/>
    <cellStyle name="TableStyleLight1" xfId="53"/>
    <cellStyle name="Title 2" xfId="54"/>
    <cellStyle name="Total 2" xfId="55"/>
    <cellStyle name="Untitled1" xfId="56"/>
    <cellStyle name="Untitled10" xfId="57"/>
    <cellStyle name="Untitled11" xfId="58"/>
    <cellStyle name="Untitled12" xfId="59"/>
    <cellStyle name="Untitled13" xfId="60"/>
    <cellStyle name="Untitled14" xfId="61"/>
    <cellStyle name="Untitled15" xfId="62"/>
    <cellStyle name="Untitled16" xfId="63"/>
    <cellStyle name="Untitled17" xfId="64"/>
    <cellStyle name="Untitled18" xfId="65"/>
    <cellStyle name="Untitled19" xfId="66"/>
    <cellStyle name="Untitled2" xfId="67"/>
    <cellStyle name="Untitled20" xfId="68"/>
    <cellStyle name="Untitled21" xfId="69"/>
    <cellStyle name="Untitled22" xfId="70"/>
    <cellStyle name="Untitled23" xfId="71"/>
    <cellStyle name="Untitled24" xfId="72"/>
    <cellStyle name="Untitled25" xfId="73"/>
    <cellStyle name="Untitled26" xfId="74"/>
    <cellStyle name="Untitled27" xfId="75"/>
    <cellStyle name="Untitled28" xfId="76"/>
    <cellStyle name="Untitled29" xfId="77"/>
    <cellStyle name="Untitled3" xfId="78"/>
    <cellStyle name="Untitled30" xfId="79"/>
    <cellStyle name="Untitled31" xfId="80"/>
    <cellStyle name="Untitled32" xfId="81"/>
    <cellStyle name="Untitled33" xfId="82"/>
    <cellStyle name="Untitled34" xfId="83"/>
    <cellStyle name="Untitled4" xfId="84"/>
    <cellStyle name="Untitled5" xfId="85"/>
    <cellStyle name="Untitled6" xfId="86"/>
    <cellStyle name="Untitled7" xfId="87"/>
    <cellStyle name="Untitled8" xfId="88"/>
    <cellStyle name="Untitled9" xfId="89"/>
    <cellStyle name="Warning Text 2" xfId="9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tabSelected="1" workbookViewId="0">
      <pane ySplit="2" topLeftCell="A3" activePane="bottomLeft" state="frozen"/>
      <selection pane="bottomLeft" activeCell="K41" sqref="K41"/>
    </sheetView>
  </sheetViews>
  <sheetFormatPr defaultRowHeight="15" x14ac:dyDescent="0.25"/>
  <cols>
    <col min="1" max="1" width="7.7109375" style="10" customWidth="1"/>
    <col min="2" max="2" width="15" style="10" customWidth="1"/>
    <col min="3" max="3" width="50" style="10" customWidth="1"/>
    <col min="4" max="4" width="12.28515625" style="10" customWidth="1"/>
    <col min="5" max="5" width="20.85546875" style="10" customWidth="1"/>
    <col min="6" max="6" width="9.140625" style="10" customWidth="1"/>
    <col min="7" max="7" width="11.5703125" style="10" customWidth="1"/>
    <col min="8" max="8" width="11.28515625" style="10" customWidth="1"/>
    <col min="9" max="9" width="12.28515625" style="10" customWidth="1"/>
    <col min="10" max="10" width="29.5703125" style="10" customWidth="1"/>
    <col min="11" max="11" width="13.42578125" style="10" customWidth="1"/>
    <col min="12" max="12" width="12.85546875" style="10" customWidth="1"/>
    <col min="13" max="13" width="11.5703125" style="10" customWidth="1"/>
    <col min="14" max="14" width="10.28515625" style="10" customWidth="1"/>
    <col min="15" max="15" width="9.140625" style="10" customWidth="1"/>
    <col min="16" max="16" width="12.140625" style="10" customWidth="1"/>
    <col min="17" max="17" width="34.85546875" style="34" bestFit="1" customWidth="1"/>
    <col min="18" max="18" width="26.85546875" style="10" customWidth="1"/>
    <col min="19" max="19" width="29.140625" style="10" bestFit="1" customWidth="1"/>
    <col min="20" max="20" width="13.7109375" style="10" hidden="1" customWidth="1"/>
    <col min="21" max="23" width="9.140625" style="10" hidden="1" customWidth="1"/>
    <col min="24" max="24" width="14" style="10" hidden="1" customWidth="1"/>
    <col min="25" max="34" width="9.140625" style="10" hidden="1" customWidth="1"/>
    <col min="35" max="35" width="15.42578125" style="10" hidden="1" customWidth="1"/>
    <col min="36" max="36" width="9.140625" style="10" hidden="1" customWidth="1"/>
    <col min="37" max="16384" width="9.140625" style="10"/>
  </cols>
  <sheetData>
    <row r="1" spans="1:36" ht="15.75" thickBot="1" x14ac:dyDescent="0.3"/>
    <row r="2" spans="1:36" ht="38.25" x14ac:dyDescent="0.25">
      <c r="A2" s="11" t="s">
        <v>86</v>
      </c>
      <c r="B2" s="12" t="s">
        <v>53</v>
      </c>
      <c r="C2" s="12" t="s">
        <v>54</v>
      </c>
      <c r="D2" s="12" t="s">
        <v>55</v>
      </c>
      <c r="E2" s="12" t="s">
        <v>56</v>
      </c>
      <c r="F2" s="12" t="s">
        <v>57</v>
      </c>
      <c r="G2" s="12" t="s">
        <v>58</v>
      </c>
      <c r="H2" s="12" t="s">
        <v>59</v>
      </c>
      <c r="I2" s="12" t="s">
        <v>60</v>
      </c>
      <c r="J2" s="12" t="s">
        <v>61</v>
      </c>
      <c r="K2" s="12" t="s">
        <v>62</v>
      </c>
      <c r="L2" s="12" t="s">
        <v>63</v>
      </c>
      <c r="M2" s="12" t="s">
        <v>64</v>
      </c>
      <c r="N2" s="12" t="s">
        <v>65</v>
      </c>
      <c r="O2" s="12" t="s">
        <v>66</v>
      </c>
      <c r="P2" s="12" t="s">
        <v>67</v>
      </c>
      <c r="Q2" s="12" t="s">
        <v>68</v>
      </c>
      <c r="R2" s="12" t="s">
        <v>69</v>
      </c>
      <c r="S2" s="12" t="s">
        <v>70</v>
      </c>
      <c r="T2" s="13" t="s">
        <v>71</v>
      </c>
      <c r="U2" s="14" t="s">
        <v>72</v>
      </c>
      <c r="V2" s="12" t="s">
        <v>100</v>
      </c>
      <c r="W2" s="12" t="s">
        <v>73</v>
      </c>
      <c r="X2" s="12" t="s">
        <v>101</v>
      </c>
      <c r="Y2" s="12" t="s">
        <v>74</v>
      </c>
      <c r="Z2" s="15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6" t="s">
        <v>80</v>
      </c>
      <c r="AF2" s="17" t="s">
        <v>81</v>
      </c>
      <c r="AG2" s="17" t="s">
        <v>82</v>
      </c>
      <c r="AH2" s="12" t="s">
        <v>83</v>
      </c>
      <c r="AI2" s="12" t="s">
        <v>84</v>
      </c>
      <c r="AJ2" s="12" t="s">
        <v>85</v>
      </c>
    </row>
    <row r="3" spans="1:36" ht="30" customHeight="1" x14ac:dyDescent="0.25">
      <c r="A3" s="18">
        <v>1</v>
      </c>
      <c r="B3" s="3" t="s">
        <v>0</v>
      </c>
      <c r="C3" s="1" t="s">
        <v>124</v>
      </c>
      <c r="D3" s="18" t="s">
        <v>87</v>
      </c>
      <c r="E3" s="18" t="s">
        <v>88</v>
      </c>
      <c r="F3" s="18" t="s">
        <v>196</v>
      </c>
      <c r="G3" s="47">
        <v>43556</v>
      </c>
      <c r="H3" s="19" t="s">
        <v>96</v>
      </c>
      <c r="I3" s="20">
        <f ca="1">DATEDIF(H3,TODAY(),"Y")</f>
        <v>51</v>
      </c>
      <c r="J3" s="4" t="s">
        <v>106</v>
      </c>
      <c r="K3" s="18">
        <v>28</v>
      </c>
      <c r="L3" s="20">
        <f ca="1">DATEDIF(G3,TODAY(),"Y")</f>
        <v>2</v>
      </c>
      <c r="M3" s="18">
        <f ca="1">K3+L3</f>
        <v>30</v>
      </c>
      <c r="N3" s="18" t="s">
        <v>104</v>
      </c>
      <c r="O3" s="21" t="s">
        <v>102</v>
      </c>
      <c r="P3" s="18">
        <v>8171954850</v>
      </c>
      <c r="Q3" s="33" t="s">
        <v>173</v>
      </c>
      <c r="R3" s="32" t="s">
        <v>140</v>
      </c>
      <c r="S3" s="18" t="s">
        <v>149</v>
      </c>
      <c r="T3" s="5">
        <v>150000</v>
      </c>
      <c r="U3" s="18">
        <f>T3*40%</f>
        <v>60000</v>
      </c>
      <c r="V3" s="18">
        <f>U3*30%</f>
        <v>18000</v>
      </c>
      <c r="W3" s="18">
        <f>U3*30%</f>
        <v>18000</v>
      </c>
      <c r="X3" s="20">
        <f>T3-U3-V3-W3</f>
        <v>54000</v>
      </c>
      <c r="Y3" s="18">
        <v>0</v>
      </c>
      <c r="Z3" s="20">
        <f>U3+V3+W3+X3+Y3</f>
        <v>150000</v>
      </c>
      <c r="AA3" s="7">
        <v>9360</v>
      </c>
      <c r="AB3" s="18">
        <v>200</v>
      </c>
      <c r="AC3" s="18">
        <v>50</v>
      </c>
      <c r="AD3" s="18">
        <v>0</v>
      </c>
      <c r="AE3" s="20">
        <f>Z3-AA3-AB3-AC3-AD3</f>
        <v>140390</v>
      </c>
      <c r="AF3" s="20">
        <f>Z3+AA3</f>
        <v>159360</v>
      </c>
      <c r="AG3" s="18">
        <f>AF3*12</f>
        <v>1912320</v>
      </c>
      <c r="AH3" s="27">
        <v>10092</v>
      </c>
      <c r="AI3" s="26">
        <v>100183325376</v>
      </c>
      <c r="AJ3" s="18"/>
    </row>
    <row r="4" spans="1:36" ht="30" customHeight="1" x14ac:dyDescent="0.25">
      <c r="A4" s="18">
        <v>2</v>
      </c>
      <c r="B4" s="3" t="s">
        <v>1</v>
      </c>
      <c r="C4" s="2" t="s">
        <v>2</v>
      </c>
      <c r="D4" s="18" t="s">
        <v>87</v>
      </c>
      <c r="E4" s="18" t="s">
        <v>89</v>
      </c>
      <c r="F4" s="18" t="s">
        <v>197</v>
      </c>
      <c r="G4" s="47">
        <v>38815</v>
      </c>
      <c r="H4" s="19">
        <v>27414</v>
      </c>
      <c r="I4" s="20">
        <f t="shared" ref="I4:I33" ca="1" si="0">DATEDIF(H4,TODAY(),"Y")</f>
        <v>46</v>
      </c>
      <c r="J4" s="4" t="s">
        <v>107</v>
      </c>
      <c r="K4" s="18">
        <v>7</v>
      </c>
      <c r="L4" s="20">
        <f t="shared" ref="L4:L30" ca="1" si="1">DATEDIF(G4,TODAY(),"Y")</f>
        <v>15</v>
      </c>
      <c r="M4" s="18">
        <f t="shared" ref="M4:M30" ca="1" si="2">K4+L4</f>
        <v>22</v>
      </c>
      <c r="N4" s="18" t="s">
        <v>104</v>
      </c>
      <c r="O4" s="21" t="s">
        <v>103</v>
      </c>
      <c r="P4" s="18">
        <v>9612205807</v>
      </c>
      <c r="Q4" s="33" t="s">
        <v>193</v>
      </c>
      <c r="R4" s="29" t="s">
        <v>139</v>
      </c>
      <c r="S4" s="18" t="s">
        <v>4</v>
      </c>
      <c r="T4" s="5">
        <v>58850</v>
      </c>
      <c r="U4" s="18">
        <f t="shared" ref="U4:U30" si="3">T4*40%</f>
        <v>23540</v>
      </c>
      <c r="V4" s="18">
        <f t="shared" ref="V4:V30" si="4">U4*30%</f>
        <v>7062</v>
      </c>
      <c r="W4" s="18">
        <f t="shared" ref="W4:W30" si="5">U4*30%</f>
        <v>7062</v>
      </c>
      <c r="X4" s="20">
        <f t="shared" ref="X4:X30" si="6">T4-U4-V4-W4</f>
        <v>21186</v>
      </c>
      <c r="Y4" s="18">
        <v>0</v>
      </c>
      <c r="Z4" s="20">
        <f t="shared" ref="Z4:Z30" si="7">U4+V4+W4+X4+Y4</f>
        <v>58850</v>
      </c>
      <c r="AA4" s="7">
        <v>3672</v>
      </c>
      <c r="AB4" s="18">
        <v>0</v>
      </c>
      <c r="AC4" s="18">
        <v>50</v>
      </c>
      <c r="AD4" s="18">
        <v>0</v>
      </c>
      <c r="AE4" s="20">
        <f t="shared" ref="AE4:AE30" si="8">Z4-AA4-AB4-AC4-AD4</f>
        <v>55128</v>
      </c>
      <c r="AF4" s="20">
        <f t="shared" ref="AF4:AF30" si="9">Z4+AA4</f>
        <v>62522</v>
      </c>
      <c r="AG4" s="18">
        <f t="shared" ref="AG4:AG30" si="10">AF4*12</f>
        <v>750264</v>
      </c>
      <c r="AH4" s="27">
        <v>1</v>
      </c>
      <c r="AI4" s="26">
        <v>100403183949</v>
      </c>
      <c r="AJ4" s="18"/>
    </row>
    <row r="5" spans="1:36" ht="30" customHeight="1" x14ac:dyDescent="0.25">
      <c r="A5" s="18">
        <v>3</v>
      </c>
      <c r="B5" s="3" t="s">
        <v>3</v>
      </c>
      <c r="C5" s="2" t="s">
        <v>4</v>
      </c>
      <c r="D5" s="18" t="s">
        <v>87</v>
      </c>
      <c r="E5" s="18" t="s">
        <v>90</v>
      </c>
      <c r="F5" s="18" t="s">
        <v>199</v>
      </c>
      <c r="G5" s="24">
        <v>38815</v>
      </c>
      <c r="H5" s="19">
        <v>26999</v>
      </c>
      <c r="I5" s="20">
        <f t="shared" ca="1" si="0"/>
        <v>47</v>
      </c>
      <c r="J5" s="4" t="s">
        <v>119</v>
      </c>
      <c r="K5" s="18">
        <v>10</v>
      </c>
      <c r="L5" s="20">
        <f t="shared" ca="1" si="1"/>
        <v>15</v>
      </c>
      <c r="M5" s="18">
        <f t="shared" ca="1" si="2"/>
        <v>25</v>
      </c>
      <c r="N5" s="18" t="s">
        <v>104</v>
      </c>
      <c r="O5" s="21" t="s">
        <v>102</v>
      </c>
      <c r="P5" s="18">
        <v>7004509264</v>
      </c>
      <c r="Q5" s="33" t="s">
        <v>193</v>
      </c>
      <c r="R5" s="28" t="s">
        <v>128</v>
      </c>
      <c r="S5" s="18" t="s">
        <v>150</v>
      </c>
      <c r="T5" s="5">
        <v>31482</v>
      </c>
      <c r="U5" s="18">
        <f t="shared" si="3"/>
        <v>12592.800000000001</v>
      </c>
      <c r="V5" s="18">
        <f t="shared" si="4"/>
        <v>3777.84</v>
      </c>
      <c r="W5" s="18">
        <f t="shared" si="5"/>
        <v>3777.84</v>
      </c>
      <c r="X5" s="20">
        <f t="shared" si="6"/>
        <v>11333.519999999997</v>
      </c>
      <c r="Y5" s="18">
        <v>0</v>
      </c>
      <c r="Z5" s="20">
        <f t="shared" si="7"/>
        <v>31482</v>
      </c>
      <c r="AA5" s="7">
        <v>1965</v>
      </c>
      <c r="AB5" s="18">
        <v>200</v>
      </c>
      <c r="AC5" s="18">
        <v>50</v>
      </c>
      <c r="AD5" s="18">
        <v>0</v>
      </c>
      <c r="AE5" s="20">
        <f t="shared" si="8"/>
        <v>29267</v>
      </c>
      <c r="AF5" s="20">
        <f t="shared" si="9"/>
        <v>33447</v>
      </c>
      <c r="AG5" s="18">
        <f t="shared" si="10"/>
        <v>401364</v>
      </c>
      <c r="AH5" s="27">
        <v>2</v>
      </c>
      <c r="AI5" s="26">
        <v>100270711631</v>
      </c>
      <c r="AJ5" s="18"/>
    </row>
    <row r="6" spans="1:36" ht="30" customHeight="1" x14ac:dyDescent="0.25">
      <c r="A6" s="18">
        <v>4</v>
      </c>
      <c r="B6" s="3" t="s">
        <v>5</v>
      </c>
      <c r="C6" s="2" t="s">
        <v>6</v>
      </c>
      <c r="D6" s="18" t="s">
        <v>87</v>
      </c>
      <c r="E6" s="18" t="s">
        <v>91</v>
      </c>
      <c r="F6" s="18" t="s">
        <v>200</v>
      </c>
      <c r="G6" s="47">
        <v>39311</v>
      </c>
      <c r="H6" s="19">
        <v>26908</v>
      </c>
      <c r="I6" s="20">
        <f t="shared" ca="1" si="0"/>
        <v>47</v>
      </c>
      <c r="J6" s="4" t="s">
        <v>115</v>
      </c>
      <c r="K6" s="18">
        <v>0</v>
      </c>
      <c r="L6" s="20">
        <f t="shared" ca="1" si="1"/>
        <v>13</v>
      </c>
      <c r="M6" s="18">
        <f t="shared" ca="1" si="2"/>
        <v>13</v>
      </c>
      <c r="N6" s="18" t="s">
        <v>104</v>
      </c>
      <c r="O6" s="21" t="s">
        <v>102</v>
      </c>
      <c r="P6" s="18">
        <v>9862475859</v>
      </c>
      <c r="Q6" s="33" t="s">
        <v>181</v>
      </c>
      <c r="R6" s="28" t="s">
        <v>129</v>
      </c>
      <c r="S6" s="18" t="s">
        <v>182</v>
      </c>
      <c r="T6" s="5">
        <v>20091</v>
      </c>
      <c r="U6" s="18">
        <f t="shared" si="3"/>
        <v>8036.4000000000005</v>
      </c>
      <c r="V6" s="18">
        <f t="shared" si="4"/>
        <v>2410.92</v>
      </c>
      <c r="W6" s="18">
        <f t="shared" si="5"/>
        <v>2410.92</v>
      </c>
      <c r="X6" s="20">
        <f t="shared" si="6"/>
        <v>7232.7599999999984</v>
      </c>
      <c r="Y6" s="18">
        <v>0</v>
      </c>
      <c r="Z6" s="20">
        <f t="shared" si="7"/>
        <v>20091</v>
      </c>
      <c r="AA6" s="7">
        <v>1800</v>
      </c>
      <c r="AB6" s="18">
        <v>200</v>
      </c>
      <c r="AC6" s="18">
        <v>50</v>
      </c>
      <c r="AD6" s="18">
        <v>0</v>
      </c>
      <c r="AE6" s="20">
        <f t="shared" si="8"/>
        <v>18041</v>
      </c>
      <c r="AF6" s="20">
        <f t="shared" si="9"/>
        <v>21891</v>
      </c>
      <c r="AG6" s="18">
        <f t="shared" si="10"/>
        <v>262692</v>
      </c>
      <c r="AH6" s="27">
        <v>9</v>
      </c>
      <c r="AI6" s="26">
        <v>100181019558</v>
      </c>
      <c r="AJ6" s="18"/>
    </row>
    <row r="7" spans="1:36" ht="30" customHeight="1" x14ac:dyDescent="0.25">
      <c r="A7" s="18">
        <v>5</v>
      </c>
      <c r="B7" s="3" t="s">
        <v>7</v>
      </c>
      <c r="C7" s="2" t="s">
        <v>8</v>
      </c>
      <c r="D7" s="18" t="s">
        <v>87</v>
      </c>
      <c r="E7" s="18" t="s">
        <v>91</v>
      </c>
      <c r="F7" s="18" t="s">
        <v>200</v>
      </c>
      <c r="G7" s="47">
        <v>40019</v>
      </c>
      <c r="H7" s="19">
        <v>22635</v>
      </c>
      <c r="I7" s="20">
        <f t="shared" ca="1" si="0"/>
        <v>59</v>
      </c>
      <c r="J7" s="4" t="s">
        <v>114</v>
      </c>
      <c r="K7" s="18">
        <v>15</v>
      </c>
      <c r="L7" s="20">
        <f t="shared" ca="1" si="1"/>
        <v>11</v>
      </c>
      <c r="M7" s="18">
        <f t="shared" ca="1" si="2"/>
        <v>26</v>
      </c>
      <c r="N7" s="18" t="s">
        <v>104</v>
      </c>
      <c r="O7" s="21" t="s">
        <v>103</v>
      </c>
      <c r="P7" s="18">
        <v>9612023357</v>
      </c>
      <c r="Q7" s="38" t="s">
        <v>177</v>
      </c>
      <c r="R7" s="28" t="s">
        <v>130</v>
      </c>
      <c r="S7" s="18" t="s">
        <v>151</v>
      </c>
      <c r="T7" s="6">
        <v>19992</v>
      </c>
      <c r="U7" s="18">
        <f t="shared" si="3"/>
        <v>7996.8</v>
      </c>
      <c r="V7" s="18">
        <f t="shared" si="4"/>
        <v>2399.04</v>
      </c>
      <c r="W7" s="18">
        <f t="shared" si="5"/>
        <v>2399.04</v>
      </c>
      <c r="X7" s="20">
        <f t="shared" si="6"/>
        <v>7197.12</v>
      </c>
      <c r="Y7" s="18">
        <v>0</v>
      </c>
      <c r="Z7" s="20">
        <f t="shared" si="7"/>
        <v>19992</v>
      </c>
      <c r="AA7" s="7">
        <v>1800</v>
      </c>
      <c r="AB7" s="18">
        <v>0</v>
      </c>
      <c r="AC7" s="18">
        <v>50</v>
      </c>
      <c r="AD7" s="18">
        <v>0</v>
      </c>
      <c r="AE7" s="20">
        <f t="shared" si="8"/>
        <v>18142</v>
      </c>
      <c r="AF7" s="20">
        <f t="shared" si="9"/>
        <v>21792</v>
      </c>
      <c r="AG7" s="18">
        <f t="shared" si="10"/>
        <v>261504</v>
      </c>
      <c r="AH7" s="27">
        <v>13</v>
      </c>
      <c r="AI7" s="26">
        <v>100145068595</v>
      </c>
      <c r="AJ7" s="18"/>
    </row>
    <row r="8" spans="1:36" ht="30" customHeight="1" x14ac:dyDescent="0.25">
      <c r="A8" s="18">
        <v>6</v>
      </c>
      <c r="B8" s="3" t="s">
        <v>9</v>
      </c>
      <c r="C8" s="1" t="s">
        <v>10</v>
      </c>
      <c r="D8" s="18" t="s">
        <v>87</v>
      </c>
      <c r="E8" s="18" t="s">
        <v>91</v>
      </c>
      <c r="F8" s="18" t="s">
        <v>200</v>
      </c>
      <c r="G8" s="47">
        <v>40409</v>
      </c>
      <c r="H8" s="19">
        <v>29936</v>
      </c>
      <c r="I8" s="20">
        <f t="shared" ca="1" si="0"/>
        <v>39</v>
      </c>
      <c r="J8" s="4" t="s">
        <v>115</v>
      </c>
      <c r="K8" s="18">
        <v>0</v>
      </c>
      <c r="L8" s="20">
        <f t="shared" ca="1" si="1"/>
        <v>10</v>
      </c>
      <c r="M8" s="18">
        <f t="shared" ca="1" si="2"/>
        <v>10</v>
      </c>
      <c r="N8" s="18" t="s">
        <v>105</v>
      </c>
      <c r="O8" s="21" t="s">
        <v>102</v>
      </c>
      <c r="P8" s="18">
        <v>9612779822</v>
      </c>
      <c r="Q8" s="33" t="s">
        <v>176</v>
      </c>
      <c r="R8" s="28" t="s">
        <v>131</v>
      </c>
      <c r="S8" s="18" t="s">
        <v>152</v>
      </c>
      <c r="T8" s="5">
        <v>19992</v>
      </c>
      <c r="U8" s="18">
        <f t="shared" si="3"/>
        <v>7996.8</v>
      </c>
      <c r="V8" s="18">
        <f t="shared" si="4"/>
        <v>2399.04</v>
      </c>
      <c r="W8" s="18">
        <f t="shared" si="5"/>
        <v>2399.04</v>
      </c>
      <c r="X8" s="20">
        <f t="shared" si="6"/>
        <v>7197.12</v>
      </c>
      <c r="Y8" s="18">
        <v>0</v>
      </c>
      <c r="Z8" s="20">
        <f t="shared" si="7"/>
        <v>19992</v>
      </c>
      <c r="AA8" s="7">
        <v>1800</v>
      </c>
      <c r="AB8" s="18">
        <v>0</v>
      </c>
      <c r="AC8" s="18">
        <v>50</v>
      </c>
      <c r="AD8" s="18">
        <v>0</v>
      </c>
      <c r="AE8" s="20">
        <f t="shared" si="8"/>
        <v>18142</v>
      </c>
      <c r="AF8" s="20">
        <f t="shared" si="9"/>
        <v>21792</v>
      </c>
      <c r="AG8" s="18">
        <f t="shared" si="10"/>
        <v>261504</v>
      </c>
      <c r="AH8" s="27">
        <v>15</v>
      </c>
      <c r="AI8" s="26">
        <v>100114253211</v>
      </c>
      <c r="AJ8" s="18"/>
    </row>
    <row r="9" spans="1:36" ht="30" customHeight="1" x14ac:dyDescent="0.25">
      <c r="A9" s="18">
        <v>7</v>
      </c>
      <c r="B9" s="3" t="s">
        <v>11</v>
      </c>
      <c r="C9" s="2" t="s">
        <v>12</v>
      </c>
      <c r="D9" s="18" t="s">
        <v>87</v>
      </c>
      <c r="E9" s="18" t="s">
        <v>92</v>
      </c>
      <c r="F9" s="18" t="s">
        <v>199</v>
      </c>
      <c r="G9" s="47">
        <v>40448</v>
      </c>
      <c r="H9" s="19">
        <v>30443</v>
      </c>
      <c r="I9" s="20">
        <f t="shared" ca="1" si="0"/>
        <v>38</v>
      </c>
      <c r="J9" s="4" t="s">
        <v>110</v>
      </c>
      <c r="K9" s="18">
        <v>0</v>
      </c>
      <c r="L9" s="20">
        <f t="shared" ca="1" si="1"/>
        <v>10</v>
      </c>
      <c r="M9" s="18">
        <f t="shared" ca="1" si="2"/>
        <v>10</v>
      </c>
      <c r="N9" s="18" t="s">
        <v>104</v>
      </c>
      <c r="O9" s="21" t="s">
        <v>102</v>
      </c>
      <c r="P9" s="18">
        <v>8974662897</v>
      </c>
      <c r="Q9" s="33" t="s">
        <v>194</v>
      </c>
      <c r="R9" s="28" t="s">
        <v>132</v>
      </c>
      <c r="S9" s="18" t="s">
        <v>154</v>
      </c>
      <c r="T9" s="5">
        <v>30738</v>
      </c>
      <c r="U9" s="18">
        <f t="shared" si="3"/>
        <v>12295.2</v>
      </c>
      <c r="V9" s="18">
        <f t="shared" si="4"/>
        <v>3688.56</v>
      </c>
      <c r="W9" s="18">
        <f t="shared" si="5"/>
        <v>3688.56</v>
      </c>
      <c r="X9" s="20">
        <f t="shared" si="6"/>
        <v>11065.68</v>
      </c>
      <c r="Y9" s="18">
        <v>0</v>
      </c>
      <c r="Z9" s="20">
        <f t="shared" si="7"/>
        <v>30738</v>
      </c>
      <c r="AA9" s="7">
        <v>1918</v>
      </c>
      <c r="AB9" s="18">
        <v>200</v>
      </c>
      <c r="AC9" s="18">
        <v>50</v>
      </c>
      <c r="AD9" s="18">
        <v>0</v>
      </c>
      <c r="AE9" s="20">
        <f t="shared" si="8"/>
        <v>28570</v>
      </c>
      <c r="AF9" s="20">
        <f t="shared" si="9"/>
        <v>32656</v>
      </c>
      <c r="AG9" s="18">
        <f t="shared" si="10"/>
        <v>391872</v>
      </c>
      <c r="AH9" s="27">
        <v>16</v>
      </c>
      <c r="AI9" s="26">
        <v>100222859631</v>
      </c>
      <c r="AJ9" s="18"/>
    </row>
    <row r="10" spans="1:36" ht="30" customHeight="1" x14ac:dyDescent="0.25">
      <c r="A10" s="18">
        <v>8</v>
      </c>
      <c r="B10" s="3" t="s">
        <v>13</v>
      </c>
      <c r="C10" s="2" t="s">
        <v>14</v>
      </c>
      <c r="D10" s="18" t="s">
        <v>87</v>
      </c>
      <c r="E10" s="18" t="s">
        <v>91</v>
      </c>
      <c r="F10" s="18" t="s">
        <v>200</v>
      </c>
      <c r="G10" s="47">
        <v>40807</v>
      </c>
      <c r="H10" s="19">
        <v>24542</v>
      </c>
      <c r="I10" s="20">
        <f t="shared" ca="1" si="0"/>
        <v>54</v>
      </c>
      <c r="J10" s="4" t="s">
        <v>115</v>
      </c>
      <c r="K10" s="18">
        <v>9</v>
      </c>
      <c r="L10" s="20">
        <f t="shared" ca="1" si="1"/>
        <v>9</v>
      </c>
      <c r="M10" s="18">
        <f t="shared" ca="1" si="2"/>
        <v>18</v>
      </c>
      <c r="N10" s="18" t="s">
        <v>104</v>
      </c>
      <c r="O10" s="21" t="s">
        <v>102</v>
      </c>
      <c r="P10" s="18">
        <v>9774936142</v>
      </c>
      <c r="Q10" s="33" t="s">
        <v>169</v>
      </c>
      <c r="R10" s="28" t="s">
        <v>133</v>
      </c>
      <c r="S10" s="18" t="s">
        <v>153</v>
      </c>
      <c r="T10" s="5">
        <v>20091</v>
      </c>
      <c r="U10" s="18">
        <f t="shared" si="3"/>
        <v>8036.4000000000005</v>
      </c>
      <c r="V10" s="18">
        <f t="shared" si="4"/>
        <v>2410.92</v>
      </c>
      <c r="W10" s="18">
        <f t="shared" si="5"/>
        <v>2410.92</v>
      </c>
      <c r="X10" s="20">
        <f t="shared" si="6"/>
        <v>7232.7599999999984</v>
      </c>
      <c r="Y10" s="18">
        <v>0</v>
      </c>
      <c r="Z10" s="20">
        <f t="shared" si="7"/>
        <v>20091</v>
      </c>
      <c r="AA10" s="7">
        <v>1800</v>
      </c>
      <c r="AB10" s="18">
        <v>200</v>
      </c>
      <c r="AC10" s="18">
        <v>50</v>
      </c>
      <c r="AD10" s="18">
        <v>0</v>
      </c>
      <c r="AE10" s="20">
        <f t="shared" si="8"/>
        <v>18041</v>
      </c>
      <c r="AF10" s="20">
        <f t="shared" si="9"/>
        <v>21891</v>
      </c>
      <c r="AG10" s="18">
        <f t="shared" si="10"/>
        <v>262692</v>
      </c>
      <c r="AH10" s="27">
        <v>17</v>
      </c>
      <c r="AI10" s="26">
        <v>100076194821</v>
      </c>
      <c r="AJ10" s="18"/>
    </row>
    <row r="11" spans="1:36" ht="30" customHeight="1" x14ac:dyDescent="0.25">
      <c r="A11" s="18">
        <v>9</v>
      </c>
      <c r="B11" s="3" t="s">
        <v>15</v>
      </c>
      <c r="C11" s="2" t="s">
        <v>16</v>
      </c>
      <c r="D11" s="18" t="s">
        <v>87</v>
      </c>
      <c r="E11" s="4" t="s">
        <v>93</v>
      </c>
      <c r="F11" s="18" t="s">
        <v>200</v>
      </c>
      <c r="G11" s="47">
        <v>40946</v>
      </c>
      <c r="H11" s="19">
        <v>28766</v>
      </c>
      <c r="I11" s="20">
        <f t="shared" ca="1" si="0"/>
        <v>42</v>
      </c>
      <c r="J11" s="4" t="s">
        <v>109</v>
      </c>
      <c r="K11" s="18">
        <v>6</v>
      </c>
      <c r="L11" s="20">
        <f t="shared" ca="1" si="1"/>
        <v>9</v>
      </c>
      <c r="M11" s="18">
        <f t="shared" ca="1" si="2"/>
        <v>15</v>
      </c>
      <c r="N11" s="18" t="s">
        <v>104</v>
      </c>
      <c r="O11" s="21" t="s">
        <v>103</v>
      </c>
      <c r="P11" s="18">
        <v>8413070673</v>
      </c>
      <c r="Q11" s="33" t="s">
        <v>191</v>
      </c>
      <c r="R11" s="28" t="s">
        <v>134</v>
      </c>
      <c r="S11" s="18" t="s">
        <v>155</v>
      </c>
      <c r="T11" s="5">
        <v>15993</v>
      </c>
      <c r="U11" s="18">
        <f t="shared" si="3"/>
        <v>6397.2000000000007</v>
      </c>
      <c r="V11" s="18">
        <f t="shared" si="4"/>
        <v>1919.16</v>
      </c>
      <c r="W11" s="18">
        <f t="shared" si="5"/>
        <v>1919.16</v>
      </c>
      <c r="X11" s="20">
        <f t="shared" si="6"/>
        <v>5757.48</v>
      </c>
      <c r="Y11" s="18">
        <v>0</v>
      </c>
      <c r="Z11" s="20">
        <f t="shared" si="7"/>
        <v>15993</v>
      </c>
      <c r="AA11" s="7">
        <v>1689</v>
      </c>
      <c r="AB11" s="18">
        <v>0</v>
      </c>
      <c r="AC11" s="18">
        <v>50</v>
      </c>
      <c r="AD11" s="18">
        <v>0</v>
      </c>
      <c r="AE11" s="20">
        <f t="shared" si="8"/>
        <v>14254</v>
      </c>
      <c r="AF11" s="20">
        <f t="shared" si="9"/>
        <v>17682</v>
      </c>
      <c r="AG11" s="18">
        <f t="shared" si="10"/>
        <v>212184</v>
      </c>
      <c r="AH11" s="27">
        <v>22</v>
      </c>
      <c r="AI11" s="26">
        <v>100205306279</v>
      </c>
      <c r="AJ11" s="18"/>
    </row>
    <row r="12" spans="1:36" ht="30" customHeight="1" x14ac:dyDescent="0.25">
      <c r="A12" s="18">
        <v>10</v>
      </c>
      <c r="B12" s="3" t="s">
        <v>17</v>
      </c>
      <c r="C12" s="1" t="s">
        <v>18</v>
      </c>
      <c r="D12" s="18" t="s">
        <v>87</v>
      </c>
      <c r="E12" s="18" t="s">
        <v>90</v>
      </c>
      <c r="F12" s="18" t="s">
        <v>199</v>
      </c>
      <c r="G12" s="47">
        <v>41399</v>
      </c>
      <c r="H12" s="22">
        <v>31335</v>
      </c>
      <c r="I12" s="20">
        <f t="shared" ca="1" si="0"/>
        <v>35</v>
      </c>
      <c r="J12" s="4" t="s">
        <v>119</v>
      </c>
      <c r="K12" s="18">
        <v>0</v>
      </c>
      <c r="L12" s="20">
        <f t="shared" ca="1" si="1"/>
        <v>8</v>
      </c>
      <c r="M12" s="18">
        <f t="shared" ca="1" si="2"/>
        <v>8</v>
      </c>
      <c r="N12" s="18" t="s">
        <v>104</v>
      </c>
      <c r="O12" s="21" t="s">
        <v>102</v>
      </c>
      <c r="P12" s="18">
        <v>9612170622</v>
      </c>
      <c r="Q12" s="33"/>
      <c r="R12" s="18"/>
      <c r="S12" s="18" t="s">
        <v>156</v>
      </c>
      <c r="T12" s="23">
        <v>7865</v>
      </c>
      <c r="U12" s="18">
        <f t="shared" si="3"/>
        <v>3146</v>
      </c>
      <c r="V12" s="18">
        <f t="shared" si="4"/>
        <v>943.8</v>
      </c>
      <c r="W12" s="18">
        <f t="shared" si="5"/>
        <v>943.8</v>
      </c>
      <c r="X12" s="20">
        <f t="shared" si="6"/>
        <v>2831.3999999999996</v>
      </c>
      <c r="Y12" s="18">
        <v>0</v>
      </c>
      <c r="Z12" s="20">
        <f t="shared" si="7"/>
        <v>7865</v>
      </c>
      <c r="AA12" s="7">
        <v>0</v>
      </c>
      <c r="AB12" s="18">
        <v>0</v>
      </c>
      <c r="AC12" s="18">
        <v>50</v>
      </c>
      <c r="AD12" s="18">
        <v>0</v>
      </c>
      <c r="AE12" s="20">
        <f t="shared" si="8"/>
        <v>7815</v>
      </c>
      <c r="AF12" s="20">
        <f t="shared" si="9"/>
        <v>7865</v>
      </c>
      <c r="AG12" s="18">
        <f t="shared" si="10"/>
        <v>94380</v>
      </c>
      <c r="AH12" s="18"/>
      <c r="AI12" s="18"/>
      <c r="AJ12" s="18"/>
    </row>
    <row r="13" spans="1:36" ht="30" customHeight="1" x14ac:dyDescent="0.25">
      <c r="A13" s="18">
        <v>11</v>
      </c>
      <c r="B13" s="3" t="s">
        <v>19</v>
      </c>
      <c r="C13" s="1" t="s">
        <v>20</v>
      </c>
      <c r="D13" s="18" t="s">
        <v>87</v>
      </c>
      <c r="E13" s="18" t="s">
        <v>90</v>
      </c>
      <c r="F13" s="18" t="s">
        <v>199</v>
      </c>
      <c r="G13" s="47">
        <v>41888</v>
      </c>
      <c r="H13" s="19">
        <v>27953</v>
      </c>
      <c r="I13" s="20">
        <f t="shared" ca="1" si="0"/>
        <v>44</v>
      </c>
      <c r="J13" s="4" t="s">
        <v>120</v>
      </c>
      <c r="K13" s="18">
        <v>13</v>
      </c>
      <c r="L13" s="20">
        <f t="shared" ca="1" si="1"/>
        <v>6</v>
      </c>
      <c r="M13" s="18">
        <f t="shared" ca="1" si="2"/>
        <v>19</v>
      </c>
      <c r="N13" s="18" t="s">
        <v>104</v>
      </c>
      <c r="O13" s="21" t="s">
        <v>102</v>
      </c>
      <c r="P13" s="18">
        <v>8413063505</v>
      </c>
      <c r="Q13" s="33" t="s">
        <v>192</v>
      </c>
      <c r="R13" s="28" t="s">
        <v>135</v>
      </c>
      <c r="S13" s="18" t="s">
        <v>157</v>
      </c>
      <c r="T13" s="5">
        <v>28310</v>
      </c>
      <c r="U13" s="18">
        <f t="shared" si="3"/>
        <v>11324</v>
      </c>
      <c r="V13" s="18">
        <f t="shared" si="4"/>
        <v>3397.2</v>
      </c>
      <c r="W13" s="18">
        <f t="shared" si="5"/>
        <v>3397.2</v>
      </c>
      <c r="X13" s="20">
        <f t="shared" si="6"/>
        <v>10191.599999999999</v>
      </c>
      <c r="Y13" s="18">
        <v>0</v>
      </c>
      <c r="Z13" s="20">
        <f t="shared" si="7"/>
        <v>28310</v>
      </c>
      <c r="AA13" s="7">
        <v>1800</v>
      </c>
      <c r="AB13" s="18">
        <v>200</v>
      </c>
      <c r="AC13" s="18">
        <v>50</v>
      </c>
      <c r="AD13" s="18">
        <v>0</v>
      </c>
      <c r="AE13" s="20">
        <f t="shared" si="8"/>
        <v>26260</v>
      </c>
      <c r="AF13" s="20">
        <f t="shared" si="9"/>
        <v>30110</v>
      </c>
      <c r="AG13" s="18">
        <f t="shared" si="10"/>
        <v>361320</v>
      </c>
      <c r="AH13" s="27">
        <v>34</v>
      </c>
      <c r="AI13" s="26">
        <v>100423426328</v>
      </c>
      <c r="AJ13" s="18"/>
    </row>
    <row r="14" spans="1:36" ht="30" customHeight="1" x14ac:dyDescent="0.25">
      <c r="A14" s="18">
        <v>12</v>
      </c>
      <c r="B14" s="3" t="s">
        <v>21</v>
      </c>
      <c r="C14" s="1" t="s">
        <v>22</v>
      </c>
      <c r="D14" s="18" t="s">
        <v>87</v>
      </c>
      <c r="E14" s="18" t="s">
        <v>91</v>
      </c>
      <c r="F14" s="18" t="s">
        <v>200</v>
      </c>
      <c r="G14" s="47">
        <v>42262</v>
      </c>
      <c r="H14" s="19">
        <v>29750</v>
      </c>
      <c r="I14" s="20">
        <f t="shared" ca="1" si="0"/>
        <v>40</v>
      </c>
      <c r="J14" s="4" t="s">
        <v>108</v>
      </c>
      <c r="K14" s="18">
        <v>5</v>
      </c>
      <c r="L14" s="20">
        <f t="shared" ca="1" si="1"/>
        <v>5</v>
      </c>
      <c r="M14" s="18">
        <f t="shared" ca="1" si="2"/>
        <v>10</v>
      </c>
      <c r="N14" s="18" t="s">
        <v>105</v>
      </c>
      <c r="O14" s="21" t="s">
        <v>103</v>
      </c>
      <c r="P14" s="18">
        <v>7627951592</v>
      </c>
      <c r="Q14" s="33" t="s">
        <v>176</v>
      </c>
      <c r="R14" s="39" t="s">
        <v>172</v>
      </c>
      <c r="S14" s="37" t="s">
        <v>44</v>
      </c>
      <c r="T14" s="5">
        <v>11551</v>
      </c>
      <c r="U14" s="18">
        <f t="shared" si="3"/>
        <v>4620.4000000000005</v>
      </c>
      <c r="V14" s="18">
        <f t="shared" si="4"/>
        <v>1386.1200000000001</v>
      </c>
      <c r="W14" s="18">
        <f t="shared" si="5"/>
        <v>1386.1200000000001</v>
      </c>
      <c r="X14" s="20">
        <f t="shared" si="6"/>
        <v>4158.3599999999997</v>
      </c>
      <c r="Y14" s="18">
        <v>0</v>
      </c>
      <c r="Z14" s="20">
        <f t="shared" si="7"/>
        <v>11551</v>
      </c>
      <c r="AA14" s="7">
        <v>1220</v>
      </c>
      <c r="AB14" s="18">
        <v>0</v>
      </c>
      <c r="AC14" s="18">
        <v>50</v>
      </c>
      <c r="AD14" s="18">
        <v>0</v>
      </c>
      <c r="AE14" s="20">
        <f t="shared" si="8"/>
        <v>10281</v>
      </c>
      <c r="AF14" s="20">
        <f t="shared" si="9"/>
        <v>12771</v>
      </c>
      <c r="AG14" s="18">
        <f t="shared" si="10"/>
        <v>153252</v>
      </c>
      <c r="AH14" s="27">
        <v>10078</v>
      </c>
      <c r="AI14" s="26">
        <v>101283038550</v>
      </c>
      <c r="AJ14" s="18"/>
    </row>
    <row r="15" spans="1:36" ht="30" customHeight="1" x14ac:dyDescent="0.25">
      <c r="A15" s="18">
        <v>14</v>
      </c>
      <c r="B15" s="3" t="s">
        <v>23</v>
      </c>
      <c r="C15" s="1" t="s">
        <v>24</v>
      </c>
      <c r="D15" s="18" t="s">
        <v>87</v>
      </c>
      <c r="E15" s="18" t="s">
        <v>91</v>
      </c>
      <c r="F15" s="18" t="s">
        <v>200</v>
      </c>
      <c r="G15" s="47">
        <v>42678</v>
      </c>
      <c r="H15" s="19">
        <v>31377</v>
      </c>
      <c r="I15" s="20">
        <f t="shared" ca="1" si="0"/>
        <v>35</v>
      </c>
      <c r="J15" s="4" t="s">
        <v>108</v>
      </c>
      <c r="K15" s="18">
        <v>2</v>
      </c>
      <c r="L15" s="20">
        <f t="shared" ca="1" si="1"/>
        <v>4</v>
      </c>
      <c r="M15" s="18">
        <f t="shared" ca="1" si="2"/>
        <v>6</v>
      </c>
      <c r="N15" s="18" t="s">
        <v>104</v>
      </c>
      <c r="O15" s="21" t="s">
        <v>102</v>
      </c>
      <c r="P15" s="18">
        <v>9402676400</v>
      </c>
      <c r="Q15" s="33" t="s">
        <v>189</v>
      </c>
      <c r="R15" s="28" t="s">
        <v>136</v>
      </c>
      <c r="S15" s="18" t="s">
        <v>158</v>
      </c>
      <c r="T15" s="6">
        <v>18832</v>
      </c>
      <c r="U15" s="18">
        <f t="shared" si="3"/>
        <v>7532.8</v>
      </c>
      <c r="V15" s="18">
        <f t="shared" si="4"/>
        <v>2259.84</v>
      </c>
      <c r="W15" s="18">
        <f t="shared" si="5"/>
        <v>2259.84</v>
      </c>
      <c r="X15" s="20">
        <f t="shared" si="6"/>
        <v>6779.52</v>
      </c>
      <c r="Y15" s="18">
        <v>0</v>
      </c>
      <c r="Z15" s="20">
        <f t="shared" si="7"/>
        <v>18832</v>
      </c>
      <c r="AA15" s="7">
        <v>1800</v>
      </c>
      <c r="AB15" s="18">
        <v>200</v>
      </c>
      <c r="AC15" s="18">
        <v>50</v>
      </c>
      <c r="AD15" s="18">
        <v>0</v>
      </c>
      <c r="AE15" s="20">
        <f t="shared" si="8"/>
        <v>16782</v>
      </c>
      <c r="AF15" s="20">
        <f t="shared" si="9"/>
        <v>20632</v>
      </c>
      <c r="AG15" s="18">
        <f t="shared" si="10"/>
        <v>247584</v>
      </c>
      <c r="AH15" s="27">
        <v>54</v>
      </c>
      <c r="AI15" s="26">
        <v>100974248539</v>
      </c>
      <c r="AJ15" s="18"/>
    </row>
    <row r="16" spans="1:36" ht="30" customHeight="1" x14ac:dyDescent="0.25">
      <c r="A16" s="18">
        <v>15</v>
      </c>
      <c r="B16" s="3" t="s">
        <v>25</v>
      </c>
      <c r="C16" s="1" t="s">
        <v>26</v>
      </c>
      <c r="D16" s="18" t="s">
        <v>87</v>
      </c>
      <c r="E16" s="18" t="s">
        <v>92</v>
      </c>
      <c r="F16" s="18" t="s">
        <v>199</v>
      </c>
      <c r="G16" s="47">
        <v>42826</v>
      </c>
      <c r="H16" s="19">
        <v>33110</v>
      </c>
      <c r="I16" s="20">
        <f t="shared" ca="1" si="0"/>
        <v>30</v>
      </c>
      <c r="J16" s="4" t="s">
        <v>111</v>
      </c>
      <c r="K16" s="18">
        <v>0</v>
      </c>
      <c r="L16" s="20">
        <f t="shared" ca="1" si="1"/>
        <v>4</v>
      </c>
      <c r="M16" s="18">
        <f t="shared" ca="1" si="2"/>
        <v>4</v>
      </c>
      <c r="N16" s="18" t="s">
        <v>104</v>
      </c>
      <c r="O16" s="21" t="s">
        <v>102</v>
      </c>
      <c r="P16" s="18">
        <v>9014531611</v>
      </c>
      <c r="Q16" s="33" t="s">
        <v>141</v>
      </c>
      <c r="R16" s="28" t="s">
        <v>142</v>
      </c>
      <c r="S16" s="18" t="s">
        <v>143</v>
      </c>
      <c r="T16" s="5">
        <v>35316</v>
      </c>
      <c r="U16" s="18">
        <f t="shared" si="3"/>
        <v>14126.400000000001</v>
      </c>
      <c r="V16" s="18">
        <f t="shared" si="4"/>
        <v>4237.92</v>
      </c>
      <c r="W16" s="18">
        <f t="shared" si="5"/>
        <v>4237.92</v>
      </c>
      <c r="X16" s="20">
        <f t="shared" si="6"/>
        <v>12713.76</v>
      </c>
      <c r="Y16" s="18">
        <v>0</v>
      </c>
      <c r="Z16" s="20">
        <f t="shared" si="7"/>
        <v>35316</v>
      </c>
      <c r="AA16" s="7">
        <v>2204</v>
      </c>
      <c r="AB16" s="18">
        <v>0</v>
      </c>
      <c r="AC16" s="18">
        <v>50</v>
      </c>
      <c r="AD16" s="18">
        <v>0</v>
      </c>
      <c r="AE16" s="20">
        <f t="shared" si="8"/>
        <v>33062</v>
      </c>
      <c r="AF16" s="20">
        <f t="shared" si="9"/>
        <v>37520</v>
      </c>
      <c r="AG16" s="18">
        <f t="shared" si="10"/>
        <v>450240</v>
      </c>
      <c r="AH16" s="27">
        <v>10067</v>
      </c>
      <c r="AI16" s="26">
        <v>101083535089</v>
      </c>
      <c r="AJ16" s="18"/>
    </row>
    <row r="17" spans="1:36" ht="30" customHeight="1" x14ac:dyDescent="0.25">
      <c r="A17" s="18">
        <v>16</v>
      </c>
      <c r="B17" s="3" t="s">
        <v>27</v>
      </c>
      <c r="C17" s="42" t="s">
        <v>125</v>
      </c>
      <c r="D17" s="18" t="s">
        <v>87</v>
      </c>
      <c r="E17" s="18" t="s">
        <v>92</v>
      </c>
      <c r="F17" s="18" t="s">
        <v>199</v>
      </c>
      <c r="G17" s="47">
        <v>42849</v>
      </c>
      <c r="H17" s="19">
        <v>31975</v>
      </c>
      <c r="I17" s="20">
        <f t="shared" ca="1" si="0"/>
        <v>33</v>
      </c>
      <c r="J17" s="4" t="s">
        <v>112</v>
      </c>
      <c r="K17" s="18">
        <v>3</v>
      </c>
      <c r="L17" s="20">
        <f t="shared" ca="1" si="1"/>
        <v>4</v>
      </c>
      <c r="M17" s="18">
        <f t="shared" ca="1" si="2"/>
        <v>7</v>
      </c>
      <c r="N17" s="18" t="s">
        <v>104</v>
      </c>
      <c r="O17" s="21" t="s">
        <v>102</v>
      </c>
      <c r="P17" s="18">
        <v>7002557899</v>
      </c>
      <c r="Q17" s="33" t="s">
        <v>147</v>
      </c>
      <c r="R17" s="28" t="s">
        <v>137</v>
      </c>
      <c r="S17" s="18" t="s">
        <v>148</v>
      </c>
      <c r="T17" s="5">
        <v>32962</v>
      </c>
      <c r="U17" s="18">
        <f t="shared" si="3"/>
        <v>13184.800000000001</v>
      </c>
      <c r="V17" s="18">
        <f t="shared" si="4"/>
        <v>3955.44</v>
      </c>
      <c r="W17" s="18">
        <f t="shared" si="5"/>
        <v>3955.44</v>
      </c>
      <c r="X17" s="20">
        <f t="shared" si="6"/>
        <v>11866.319999999996</v>
      </c>
      <c r="Y17" s="18">
        <v>0</v>
      </c>
      <c r="Z17" s="20">
        <f t="shared" si="7"/>
        <v>32962</v>
      </c>
      <c r="AA17" s="7">
        <v>2057</v>
      </c>
      <c r="AB17" s="18">
        <v>0</v>
      </c>
      <c r="AC17" s="18">
        <v>50</v>
      </c>
      <c r="AD17" s="18">
        <v>0</v>
      </c>
      <c r="AE17" s="20">
        <f t="shared" si="8"/>
        <v>30855</v>
      </c>
      <c r="AF17" s="20">
        <f t="shared" si="9"/>
        <v>35019</v>
      </c>
      <c r="AG17" s="18">
        <f t="shared" si="10"/>
        <v>420228</v>
      </c>
      <c r="AH17" s="27">
        <v>10068</v>
      </c>
      <c r="AI17" s="26">
        <v>101083535091</v>
      </c>
      <c r="AJ17" s="18"/>
    </row>
    <row r="18" spans="1:36" ht="30" customHeight="1" x14ac:dyDescent="0.25">
      <c r="A18" s="18">
        <v>17</v>
      </c>
      <c r="B18" s="3" t="s">
        <v>28</v>
      </c>
      <c r="C18" s="1" t="s">
        <v>29</v>
      </c>
      <c r="D18" s="18" t="s">
        <v>87</v>
      </c>
      <c r="E18" s="18" t="s">
        <v>94</v>
      </c>
      <c r="F18" s="18" t="s">
        <v>200</v>
      </c>
      <c r="G18" s="47">
        <v>43202</v>
      </c>
      <c r="H18" s="19">
        <v>33527</v>
      </c>
      <c r="I18" s="20">
        <f t="shared" ca="1" si="0"/>
        <v>29</v>
      </c>
      <c r="J18" s="4" t="s">
        <v>109</v>
      </c>
      <c r="K18" s="18">
        <v>4</v>
      </c>
      <c r="L18" s="20">
        <f t="shared" ca="1" si="1"/>
        <v>3</v>
      </c>
      <c r="M18" s="18">
        <f t="shared" ca="1" si="2"/>
        <v>7</v>
      </c>
      <c r="N18" s="18" t="s">
        <v>104</v>
      </c>
      <c r="O18" s="21" t="s">
        <v>103</v>
      </c>
      <c r="P18" s="18">
        <v>9366396430</v>
      </c>
      <c r="Q18" s="33" t="s">
        <v>201</v>
      </c>
      <c r="R18" s="18" t="s">
        <v>202</v>
      </c>
      <c r="S18" s="18" t="s">
        <v>203</v>
      </c>
      <c r="T18" s="5">
        <v>12579</v>
      </c>
      <c r="U18" s="18">
        <f t="shared" si="3"/>
        <v>5031.6000000000004</v>
      </c>
      <c r="V18" s="18">
        <f t="shared" si="4"/>
        <v>1509.48</v>
      </c>
      <c r="W18" s="18">
        <f t="shared" si="5"/>
        <v>1509.48</v>
      </c>
      <c r="X18" s="20">
        <f t="shared" si="6"/>
        <v>4528.4400000000005</v>
      </c>
      <c r="Y18" s="18">
        <v>0</v>
      </c>
      <c r="Z18" s="20">
        <f t="shared" si="7"/>
        <v>12579</v>
      </c>
      <c r="AA18" s="7">
        <v>1328</v>
      </c>
      <c r="AB18" s="18">
        <v>0</v>
      </c>
      <c r="AC18" s="18">
        <v>50</v>
      </c>
      <c r="AD18" s="18">
        <v>0</v>
      </c>
      <c r="AE18" s="20">
        <f t="shared" si="8"/>
        <v>11201</v>
      </c>
      <c r="AF18" s="20">
        <f t="shared" si="9"/>
        <v>13907</v>
      </c>
      <c r="AG18" s="18">
        <f t="shared" si="10"/>
        <v>166884</v>
      </c>
      <c r="AH18" s="27">
        <v>10080</v>
      </c>
      <c r="AI18" s="26">
        <v>101283038578</v>
      </c>
      <c r="AJ18" s="18"/>
    </row>
    <row r="19" spans="1:36" ht="30" customHeight="1" x14ac:dyDescent="0.25">
      <c r="A19" s="18">
        <v>18</v>
      </c>
      <c r="B19" s="3" t="s">
        <v>30</v>
      </c>
      <c r="C19" s="1" t="s">
        <v>31</v>
      </c>
      <c r="D19" s="18" t="s">
        <v>87</v>
      </c>
      <c r="E19" s="18" t="s">
        <v>94</v>
      </c>
      <c r="F19" s="18" t="s">
        <v>200</v>
      </c>
      <c r="G19" s="24">
        <v>43304</v>
      </c>
      <c r="H19" s="19">
        <v>30083</v>
      </c>
      <c r="I19" s="20">
        <f t="shared" ca="1" si="0"/>
        <v>39</v>
      </c>
      <c r="J19" s="4" t="s">
        <v>109</v>
      </c>
      <c r="K19" s="18">
        <v>2</v>
      </c>
      <c r="L19" s="20">
        <f t="shared" ca="1" si="1"/>
        <v>2</v>
      </c>
      <c r="M19" s="18">
        <f t="shared" ca="1" si="2"/>
        <v>4</v>
      </c>
      <c r="N19" s="18" t="s">
        <v>104</v>
      </c>
      <c r="O19" s="21" t="s">
        <v>103</v>
      </c>
      <c r="P19" s="18">
        <v>6009187183</v>
      </c>
      <c r="Q19" s="33" t="s">
        <v>183</v>
      </c>
      <c r="R19" s="41" t="s">
        <v>184</v>
      </c>
      <c r="S19" s="18" t="s">
        <v>159</v>
      </c>
      <c r="T19" s="5">
        <v>10483</v>
      </c>
      <c r="U19" s="18">
        <f t="shared" si="3"/>
        <v>4193.2</v>
      </c>
      <c r="V19" s="18">
        <f t="shared" si="4"/>
        <v>1257.9599999999998</v>
      </c>
      <c r="W19" s="18">
        <f t="shared" si="5"/>
        <v>1257.9599999999998</v>
      </c>
      <c r="X19" s="20">
        <f t="shared" si="6"/>
        <v>3773.88</v>
      </c>
      <c r="Y19" s="18">
        <v>0</v>
      </c>
      <c r="Z19" s="20">
        <f t="shared" si="7"/>
        <v>10483</v>
      </c>
      <c r="AA19" s="7">
        <v>1107</v>
      </c>
      <c r="AB19" s="18">
        <v>200</v>
      </c>
      <c r="AC19" s="18">
        <v>50</v>
      </c>
      <c r="AD19" s="18">
        <v>0</v>
      </c>
      <c r="AE19" s="20">
        <f t="shared" si="8"/>
        <v>9126</v>
      </c>
      <c r="AF19" s="20">
        <f t="shared" si="9"/>
        <v>11590</v>
      </c>
      <c r="AG19" s="18">
        <f t="shared" si="10"/>
        <v>139080</v>
      </c>
      <c r="AH19" s="27">
        <v>10085</v>
      </c>
      <c r="AI19" s="26">
        <v>101342012796</v>
      </c>
      <c r="AJ19" s="18"/>
    </row>
    <row r="20" spans="1:36" ht="30" customHeight="1" x14ac:dyDescent="0.25">
      <c r="A20" s="18">
        <v>19</v>
      </c>
      <c r="B20" s="3" t="s">
        <v>32</v>
      </c>
      <c r="C20" s="1" t="s">
        <v>33</v>
      </c>
      <c r="D20" s="18" t="s">
        <v>87</v>
      </c>
      <c r="E20" s="18" t="s">
        <v>91</v>
      </c>
      <c r="F20" s="18" t="s">
        <v>200</v>
      </c>
      <c r="G20" s="24">
        <v>43325</v>
      </c>
      <c r="H20" s="19">
        <v>33284</v>
      </c>
      <c r="I20" s="20">
        <f t="shared" ca="1" si="0"/>
        <v>30</v>
      </c>
      <c r="J20" s="4" t="s">
        <v>108</v>
      </c>
      <c r="K20" s="18">
        <v>2</v>
      </c>
      <c r="L20" s="20">
        <f t="shared" ca="1" si="1"/>
        <v>2</v>
      </c>
      <c r="M20" s="18">
        <f t="shared" ca="1" si="2"/>
        <v>4</v>
      </c>
      <c r="N20" s="18" t="s">
        <v>105</v>
      </c>
      <c r="O20" s="21" t="s">
        <v>103</v>
      </c>
      <c r="P20" s="18">
        <v>9615920458</v>
      </c>
      <c r="Q20" s="33" t="s">
        <v>176</v>
      </c>
      <c r="R20" s="39" t="s">
        <v>170</v>
      </c>
      <c r="S20" s="10" t="s">
        <v>171</v>
      </c>
      <c r="T20" s="5">
        <v>13429</v>
      </c>
      <c r="U20" s="18">
        <f t="shared" si="3"/>
        <v>5371.6</v>
      </c>
      <c r="V20" s="18">
        <f t="shared" si="4"/>
        <v>1611.48</v>
      </c>
      <c r="W20" s="18">
        <f t="shared" si="5"/>
        <v>1611.48</v>
      </c>
      <c r="X20" s="20">
        <f t="shared" si="6"/>
        <v>4834.4400000000005</v>
      </c>
      <c r="Y20" s="18">
        <v>0</v>
      </c>
      <c r="Z20" s="20">
        <f t="shared" si="7"/>
        <v>13429</v>
      </c>
      <c r="AA20" s="7">
        <v>1418</v>
      </c>
      <c r="AB20" s="18">
        <v>0</v>
      </c>
      <c r="AC20" s="18">
        <v>50</v>
      </c>
      <c r="AD20" s="18">
        <v>0</v>
      </c>
      <c r="AE20" s="20">
        <f t="shared" si="8"/>
        <v>11961</v>
      </c>
      <c r="AF20" s="20">
        <f t="shared" si="9"/>
        <v>14847</v>
      </c>
      <c r="AG20" s="18">
        <f t="shared" si="10"/>
        <v>178164</v>
      </c>
      <c r="AH20" s="27">
        <v>10087</v>
      </c>
      <c r="AI20" s="26">
        <v>101346179500</v>
      </c>
      <c r="AJ20" s="18"/>
    </row>
    <row r="21" spans="1:36" ht="30" customHeight="1" x14ac:dyDescent="0.25">
      <c r="A21" s="18">
        <v>20</v>
      </c>
      <c r="B21" s="3" t="s">
        <v>34</v>
      </c>
      <c r="C21" s="1" t="s">
        <v>35</v>
      </c>
      <c r="D21" s="18" t="s">
        <v>87</v>
      </c>
      <c r="E21" s="18" t="s">
        <v>92</v>
      </c>
      <c r="F21" s="18" t="s">
        <v>199</v>
      </c>
      <c r="G21" s="24">
        <v>43556</v>
      </c>
      <c r="H21" s="19" t="s">
        <v>97</v>
      </c>
      <c r="I21" s="20">
        <f t="shared" ca="1" si="0"/>
        <v>30</v>
      </c>
      <c r="J21" s="4" t="s">
        <v>111</v>
      </c>
      <c r="K21" s="18">
        <v>6</v>
      </c>
      <c r="L21" s="20">
        <f t="shared" ca="1" si="1"/>
        <v>2</v>
      </c>
      <c r="M21" s="18">
        <f t="shared" ca="1" si="2"/>
        <v>8</v>
      </c>
      <c r="N21" s="18" t="s">
        <v>104</v>
      </c>
      <c r="O21" s="21" t="s">
        <v>102</v>
      </c>
      <c r="P21" s="18">
        <v>9774279462</v>
      </c>
      <c r="Q21" s="33" t="s">
        <v>190</v>
      </c>
      <c r="R21" s="28" t="s">
        <v>138</v>
      </c>
      <c r="S21" s="18" t="s">
        <v>160</v>
      </c>
      <c r="T21" s="6">
        <v>38000</v>
      </c>
      <c r="U21" s="18">
        <f t="shared" si="3"/>
        <v>15200</v>
      </c>
      <c r="V21" s="18">
        <f t="shared" si="4"/>
        <v>4560</v>
      </c>
      <c r="W21" s="18">
        <f t="shared" si="5"/>
        <v>4560</v>
      </c>
      <c r="X21" s="20">
        <f t="shared" si="6"/>
        <v>13680</v>
      </c>
      <c r="Y21" s="18">
        <v>0</v>
      </c>
      <c r="Z21" s="20">
        <f t="shared" si="7"/>
        <v>38000</v>
      </c>
      <c r="AA21" s="7">
        <v>2371</v>
      </c>
      <c r="AB21" s="18">
        <v>0</v>
      </c>
      <c r="AC21" s="18">
        <v>50</v>
      </c>
      <c r="AD21" s="18">
        <v>0</v>
      </c>
      <c r="AE21" s="20">
        <f t="shared" si="8"/>
        <v>35579</v>
      </c>
      <c r="AF21" s="20">
        <f t="shared" si="9"/>
        <v>40371</v>
      </c>
      <c r="AG21" s="18">
        <f t="shared" si="10"/>
        <v>484452</v>
      </c>
      <c r="AH21" s="27">
        <v>10091</v>
      </c>
      <c r="AI21" s="26">
        <v>101083535129</v>
      </c>
      <c r="AJ21" s="18"/>
    </row>
    <row r="22" spans="1:36" ht="30" customHeight="1" x14ac:dyDescent="0.25">
      <c r="A22" s="18">
        <v>21</v>
      </c>
      <c r="B22" s="3" t="s">
        <v>36</v>
      </c>
      <c r="C22" s="1" t="s">
        <v>37</v>
      </c>
      <c r="D22" s="18" t="s">
        <v>87</v>
      </c>
      <c r="E22" s="18" t="s">
        <v>90</v>
      </c>
      <c r="F22" s="18" t="s">
        <v>199</v>
      </c>
      <c r="G22" s="24">
        <v>43654</v>
      </c>
      <c r="H22" s="19" t="s">
        <v>98</v>
      </c>
      <c r="I22" s="20">
        <f t="shared" ca="1" si="0"/>
        <v>34</v>
      </c>
      <c r="J22" s="4" t="s">
        <v>111</v>
      </c>
      <c r="K22" s="18">
        <v>1</v>
      </c>
      <c r="L22" s="20">
        <f t="shared" ca="1" si="1"/>
        <v>1</v>
      </c>
      <c r="M22" s="18">
        <f t="shared" ca="1" si="2"/>
        <v>2</v>
      </c>
      <c r="N22" s="18" t="s">
        <v>104</v>
      </c>
      <c r="O22" s="21" t="s">
        <v>103</v>
      </c>
      <c r="P22" s="18">
        <v>7903143130</v>
      </c>
      <c r="Q22" s="33" t="s">
        <v>206</v>
      </c>
      <c r="R22" s="41" t="s">
        <v>207</v>
      </c>
      <c r="S22" s="18" t="s">
        <v>161</v>
      </c>
      <c r="T22" s="5">
        <v>22427</v>
      </c>
      <c r="U22" s="18">
        <f t="shared" si="3"/>
        <v>8970.8000000000011</v>
      </c>
      <c r="V22" s="18">
        <f t="shared" si="4"/>
        <v>2691.2400000000002</v>
      </c>
      <c r="W22" s="18">
        <f t="shared" si="5"/>
        <v>2691.2400000000002</v>
      </c>
      <c r="X22" s="20">
        <f t="shared" si="6"/>
        <v>8073.7199999999993</v>
      </c>
      <c r="Y22" s="18">
        <v>0</v>
      </c>
      <c r="Z22" s="20">
        <f t="shared" si="7"/>
        <v>22427</v>
      </c>
      <c r="AA22" s="7">
        <v>1800</v>
      </c>
      <c r="AB22" s="18">
        <v>0</v>
      </c>
      <c r="AC22" s="18">
        <v>50</v>
      </c>
      <c r="AD22" s="18">
        <v>0</v>
      </c>
      <c r="AE22" s="20">
        <f t="shared" si="8"/>
        <v>20577</v>
      </c>
      <c r="AF22" s="20">
        <f t="shared" si="9"/>
        <v>24227</v>
      </c>
      <c r="AG22" s="18">
        <f t="shared" si="10"/>
        <v>290724</v>
      </c>
      <c r="AH22" s="27">
        <v>10098</v>
      </c>
      <c r="AI22" s="26">
        <v>101484022815</v>
      </c>
      <c r="AJ22" s="18"/>
    </row>
    <row r="23" spans="1:36" ht="30" customHeight="1" x14ac:dyDescent="0.25">
      <c r="A23" s="18">
        <v>22</v>
      </c>
      <c r="B23" s="3" t="s">
        <v>38</v>
      </c>
      <c r="C23" s="1" t="s">
        <v>126</v>
      </c>
      <c r="D23" s="18" t="s">
        <v>87</v>
      </c>
      <c r="E23" s="18" t="s">
        <v>92</v>
      </c>
      <c r="F23" s="18" t="s">
        <v>199</v>
      </c>
      <c r="G23" s="22">
        <v>43777</v>
      </c>
      <c r="H23" s="19" t="s">
        <v>99</v>
      </c>
      <c r="I23" s="20">
        <f t="shared" ca="1" si="0"/>
        <v>27</v>
      </c>
      <c r="J23" s="4" t="s">
        <v>111</v>
      </c>
      <c r="K23" s="18">
        <v>2</v>
      </c>
      <c r="L23" s="20">
        <f t="shared" ca="1" si="1"/>
        <v>1</v>
      </c>
      <c r="M23" s="18">
        <f t="shared" ca="1" si="2"/>
        <v>3</v>
      </c>
      <c r="N23" s="18" t="s">
        <v>104</v>
      </c>
      <c r="O23" s="21" t="s">
        <v>102</v>
      </c>
      <c r="P23" s="18">
        <v>7830066731</v>
      </c>
      <c r="Q23" s="33"/>
      <c r="R23" s="39" t="s">
        <v>145</v>
      </c>
      <c r="S23" s="18" t="s">
        <v>162</v>
      </c>
      <c r="T23" s="5">
        <v>30000</v>
      </c>
      <c r="U23" s="18">
        <f t="shared" si="3"/>
        <v>12000</v>
      </c>
      <c r="V23" s="18">
        <f t="shared" si="4"/>
        <v>3600</v>
      </c>
      <c r="W23" s="18">
        <f t="shared" si="5"/>
        <v>3600</v>
      </c>
      <c r="X23" s="20">
        <f t="shared" si="6"/>
        <v>10800</v>
      </c>
      <c r="Y23" s="18">
        <v>0</v>
      </c>
      <c r="Z23" s="20">
        <f t="shared" si="7"/>
        <v>30000</v>
      </c>
      <c r="AA23" s="7">
        <v>1872</v>
      </c>
      <c r="AB23" s="18">
        <v>200</v>
      </c>
      <c r="AC23" s="18">
        <v>50</v>
      </c>
      <c r="AD23" s="18">
        <v>0</v>
      </c>
      <c r="AE23" s="20">
        <f t="shared" si="8"/>
        <v>27878</v>
      </c>
      <c r="AF23" s="20">
        <f t="shared" si="9"/>
        <v>31872</v>
      </c>
      <c r="AG23" s="18">
        <f t="shared" si="10"/>
        <v>382464</v>
      </c>
      <c r="AH23" s="30">
        <v>10101</v>
      </c>
      <c r="AI23" s="31">
        <v>101529101086</v>
      </c>
      <c r="AJ23" s="18"/>
    </row>
    <row r="24" spans="1:36" ht="30" customHeight="1" x14ac:dyDescent="0.2">
      <c r="A24" s="18">
        <v>23</v>
      </c>
      <c r="B24" s="3" t="s">
        <v>39</v>
      </c>
      <c r="C24" s="43" t="s">
        <v>127</v>
      </c>
      <c r="D24" s="18" t="s">
        <v>87</v>
      </c>
      <c r="E24" s="18" t="s">
        <v>91</v>
      </c>
      <c r="F24" s="18" t="s">
        <v>200</v>
      </c>
      <c r="G24" s="24">
        <v>43833</v>
      </c>
      <c r="H24" s="22">
        <v>33727</v>
      </c>
      <c r="I24" s="20">
        <f t="shared" ca="1" si="0"/>
        <v>29</v>
      </c>
      <c r="J24" s="4" t="s">
        <v>116</v>
      </c>
      <c r="K24" s="18">
        <v>2</v>
      </c>
      <c r="L24" s="20">
        <f t="shared" ca="1" si="1"/>
        <v>1</v>
      </c>
      <c r="M24" s="18">
        <f t="shared" ca="1" si="2"/>
        <v>3</v>
      </c>
      <c r="N24" s="18" t="s">
        <v>104</v>
      </c>
      <c r="O24" s="21" t="s">
        <v>102</v>
      </c>
      <c r="P24" s="18">
        <v>7002634102</v>
      </c>
      <c r="Q24" s="33" t="s">
        <v>144</v>
      </c>
      <c r="R24" s="39" t="s">
        <v>178</v>
      </c>
      <c r="S24" s="18" t="s">
        <v>146</v>
      </c>
      <c r="T24" s="5">
        <v>20000</v>
      </c>
      <c r="U24" s="18">
        <f t="shared" si="3"/>
        <v>8000</v>
      </c>
      <c r="V24" s="18">
        <f t="shared" si="4"/>
        <v>2400</v>
      </c>
      <c r="W24" s="18">
        <f t="shared" si="5"/>
        <v>2400</v>
      </c>
      <c r="X24" s="20">
        <f t="shared" si="6"/>
        <v>7200</v>
      </c>
      <c r="Y24" s="18">
        <v>0</v>
      </c>
      <c r="Z24" s="20">
        <f t="shared" si="7"/>
        <v>20000</v>
      </c>
      <c r="AA24" s="7">
        <v>1800</v>
      </c>
      <c r="AB24" s="18">
        <v>200</v>
      </c>
      <c r="AC24" s="18">
        <v>50</v>
      </c>
      <c r="AD24" s="18">
        <v>0</v>
      </c>
      <c r="AE24" s="20">
        <f t="shared" si="8"/>
        <v>17950</v>
      </c>
      <c r="AF24" s="20">
        <f t="shared" si="9"/>
        <v>21800</v>
      </c>
      <c r="AG24" s="18">
        <f t="shared" si="10"/>
        <v>261600</v>
      </c>
      <c r="AH24" s="18"/>
      <c r="AI24" s="35">
        <v>100647893208</v>
      </c>
      <c r="AJ24" s="18"/>
    </row>
    <row r="25" spans="1:36" ht="30" customHeight="1" x14ac:dyDescent="0.2">
      <c r="A25" s="18">
        <v>25</v>
      </c>
      <c r="B25" s="3" t="s">
        <v>40</v>
      </c>
      <c r="C25" s="1" t="s">
        <v>41</v>
      </c>
      <c r="D25" s="18" t="s">
        <v>87</v>
      </c>
      <c r="E25" s="18" t="s">
        <v>91</v>
      </c>
      <c r="F25" s="18" t="s">
        <v>200</v>
      </c>
      <c r="G25" s="24">
        <v>43848</v>
      </c>
      <c r="H25" s="22">
        <v>31399</v>
      </c>
      <c r="I25" s="20">
        <f t="shared" ca="1" si="0"/>
        <v>35</v>
      </c>
      <c r="J25" s="4" t="s">
        <v>117</v>
      </c>
      <c r="K25" s="18">
        <v>0</v>
      </c>
      <c r="L25" s="20">
        <f t="shared" ca="1" si="1"/>
        <v>1</v>
      </c>
      <c r="M25" s="18">
        <f t="shared" ca="1" si="2"/>
        <v>1</v>
      </c>
      <c r="N25" s="18" t="s">
        <v>104</v>
      </c>
      <c r="O25" s="21" t="s">
        <v>103</v>
      </c>
      <c r="P25" s="18">
        <v>9026361568</v>
      </c>
      <c r="Q25" s="33" t="s">
        <v>175</v>
      </c>
      <c r="R25" s="18" t="s">
        <v>174</v>
      </c>
      <c r="S25" s="18" t="s">
        <v>163</v>
      </c>
      <c r="T25" s="5">
        <v>18000</v>
      </c>
      <c r="U25" s="18">
        <f t="shared" si="3"/>
        <v>7200</v>
      </c>
      <c r="V25" s="18">
        <f t="shared" si="4"/>
        <v>2160</v>
      </c>
      <c r="W25" s="18">
        <f t="shared" si="5"/>
        <v>2160</v>
      </c>
      <c r="X25" s="20">
        <f t="shared" si="6"/>
        <v>6480</v>
      </c>
      <c r="Y25" s="18">
        <v>0</v>
      </c>
      <c r="Z25" s="20">
        <f t="shared" si="7"/>
        <v>18000</v>
      </c>
      <c r="AA25" s="7">
        <v>797</v>
      </c>
      <c r="AB25" s="18">
        <v>0</v>
      </c>
      <c r="AC25" s="18">
        <v>50</v>
      </c>
      <c r="AD25" s="18">
        <v>0</v>
      </c>
      <c r="AE25" s="20">
        <f t="shared" si="8"/>
        <v>17153</v>
      </c>
      <c r="AF25" s="20">
        <f t="shared" si="9"/>
        <v>18797</v>
      </c>
      <c r="AG25" s="18">
        <f t="shared" si="10"/>
        <v>225564</v>
      </c>
      <c r="AH25" s="18"/>
      <c r="AI25" s="35">
        <v>101556670811</v>
      </c>
      <c r="AJ25" s="18"/>
    </row>
    <row r="26" spans="1:36" ht="30" customHeight="1" x14ac:dyDescent="0.2">
      <c r="A26" s="18">
        <v>26</v>
      </c>
      <c r="B26" s="3" t="s">
        <v>42</v>
      </c>
      <c r="C26" s="44" t="s">
        <v>43</v>
      </c>
      <c r="D26" s="18" t="s">
        <v>87</v>
      </c>
      <c r="E26" s="18" t="s">
        <v>95</v>
      </c>
      <c r="F26" s="18" t="s">
        <v>199</v>
      </c>
      <c r="G26" s="24">
        <v>43859</v>
      </c>
      <c r="H26" s="22">
        <v>34199</v>
      </c>
      <c r="I26" s="20">
        <f t="shared" ca="1" si="0"/>
        <v>27</v>
      </c>
      <c r="J26" s="4" t="s">
        <v>118</v>
      </c>
      <c r="K26" s="18">
        <v>0</v>
      </c>
      <c r="L26" s="20">
        <f t="shared" ca="1" si="1"/>
        <v>1</v>
      </c>
      <c r="M26" s="18">
        <f t="shared" ca="1" si="2"/>
        <v>1</v>
      </c>
      <c r="N26" s="18" t="s">
        <v>104</v>
      </c>
      <c r="O26" s="18" t="s">
        <v>102</v>
      </c>
      <c r="P26" s="18">
        <v>8638066768</v>
      </c>
      <c r="Q26" s="33"/>
      <c r="R26" s="18"/>
      <c r="S26" s="18" t="s">
        <v>164</v>
      </c>
      <c r="T26" s="6">
        <v>30000</v>
      </c>
      <c r="U26" s="18">
        <f t="shared" si="3"/>
        <v>12000</v>
      </c>
      <c r="V26" s="18">
        <f t="shared" si="4"/>
        <v>3600</v>
      </c>
      <c r="W26" s="18">
        <f t="shared" si="5"/>
        <v>3600</v>
      </c>
      <c r="X26" s="20">
        <f t="shared" si="6"/>
        <v>10800</v>
      </c>
      <c r="Y26" s="18">
        <v>0</v>
      </c>
      <c r="Z26" s="20">
        <f t="shared" si="7"/>
        <v>30000</v>
      </c>
      <c r="AA26" s="7">
        <v>1872</v>
      </c>
      <c r="AB26" s="18">
        <v>200</v>
      </c>
      <c r="AC26" s="18">
        <v>50</v>
      </c>
      <c r="AD26" s="18">
        <v>0</v>
      </c>
      <c r="AE26" s="20">
        <f t="shared" si="8"/>
        <v>27878</v>
      </c>
      <c r="AF26" s="20">
        <f t="shared" si="9"/>
        <v>31872</v>
      </c>
      <c r="AG26" s="18">
        <f t="shared" si="10"/>
        <v>382464</v>
      </c>
      <c r="AH26" s="18"/>
      <c r="AI26" s="35">
        <v>101634377042</v>
      </c>
      <c r="AJ26" s="18"/>
    </row>
    <row r="27" spans="1:36" ht="30" customHeight="1" x14ac:dyDescent="0.2">
      <c r="A27" s="18">
        <v>27</v>
      </c>
      <c r="B27" s="3" t="s">
        <v>46</v>
      </c>
      <c r="C27" s="1" t="s">
        <v>45</v>
      </c>
      <c r="D27" s="18" t="s">
        <v>87</v>
      </c>
      <c r="E27" s="18" t="s">
        <v>90</v>
      </c>
      <c r="F27" s="18" t="s">
        <v>199</v>
      </c>
      <c r="G27" s="24">
        <v>44013</v>
      </c>
      <c r="H27" s="22">
        <v>34079</v>
      </c>
      <c r="I27" s="20">
        <f t="shared" ca="1" si="0"/>
        <v>28</v>
      </c>
      <c r="J27" s="4" t="s">
        <v>121</v>
      </c>
      <c r="K27" s="18">
        <v>0</v>
      </c>
      <c r="L27" s="20">
        <f t="shared" ca="1" si="1"/>
        <v>0</v>
      </c>
      <c r="M27" s="18">
        <f t="shared" ca="1" si="2"/>
        <v>0</v>
      </c>
      <c r="N27" s="18" t="s">
        <v>104</v>
      </c>
      <c r="O27" s="21" t="s">
        <v>103</v>
      </c>
      <c r="P27" s="18">
        <v>8329141329</v>
      </c>
      <c r="Q27" s="33" t="s">
        <v>185</v>
      </c>
      <c r="R27" s="18" t="s">
        <v>186</v>
      </c>
      <c r="S27" s="18" t="s">
        <v>165</v>
      </c>
      <c r="T27" s="5">
        <v>15000</v>
      </c>
      <c r="U27" s="18">
        <f t="shared" si="3"/>
        <v>6000</v>
      </c>
      <c r="V27" s="18">
        <f t="shared" si="4"/>
        <v>1800</v>
      </c>
      <c r="W27" s="18">
        <f t="shared" si="5"/>
        <v>1800</v>
      </c>
      <c r="X27" s="20">
        <f t="shared" si="6"/>
        <v>5400</v>
      </c>
      <c r="Y27" s="18">
        <v>0</v>
      </c>
      <c r="Z27" s="20">
        <f t="shared" si="7"/>
        <v>15000</v>
      </c>
      <c r="AA27" s="7">
        <v>1800</v>
      </c>
      <c r="AB27" s="18">
        <v>0</v>
      </c>
      <c r="AC27" s="18">
        <v>50</v>
      </c>
      <c r="AD27" s="18">
        <v>0</v>
      </c>
      <c r="AE27" s="20">
        <f t="shared" si="8"/>
        <v>13150</v>
      </c>
      <c r="AF27" s="20">
        <f t="shared" si="9"/>
        <v>16800</v>
      </c>
      <c r="AG27" s="18">
        <f t="shared" si="10"/>
        <v>201600</v>
      </c>
      <c r="AH27" s="18"/>
      <c r="AI27" s="35">
        <v>101596623943</v>
      </c>
      <c r="AJ27" s="18"/>
    </row>
    <row r="28" spans="1:36" ht="30" customHeight="1" x14ac:dyDescent="0.2">
      <c r="A28" s="18">
        <v>28</v>
      </c>
      <c r="B28" s="3" t="s">
        <v>47</v>
      </c>
      <c r="C28" s="1" t="s">
        <v>48</v>
      </c>
      <c r="D28" s="18" t="s">
        <v>87</v>
      </c>
      <c r="E28" s="46" t="s">
        <v>195</v>
      </c>
      <c r="F28" s="18" t="s">
        <v>198</v>
      </c>
      <c r="G28" s="24">
        <v>44013</v>
      </c>
      <c r="H28" s="22">
        <v>24125</v>
      </c>
      <c r="I28" s="20">
        <f t="shared" ca="1" si="0"/>
        <v>55</v>
      </c>
      <c r="J28" s="4" t="s">
        <v>113</v>
      </c>
      <c r="K28" s="18">
        <v>25</v>
      </c>
      <c r="L28" s="20">
        <f t="shared" ca="1" si="1"/>
        <v>0</v>
      </c>
      <c r="M28" s="18">
        <f t="shared" ca="1" si="2"/>
        <v>25</v>
      </c>
      <c r="N28" s="18" t="s">
        <v>104</v>
      </c>
      <c r="O28" s="21" t="s">
        <v>102</v>
      </c>
      <c r="P28" s="18">
        <v>9304495393</v>
      </c>
      <c r="Q28" s="33" t="s">
        <v>187</v>
      </c>
      <c r="R28" s="18" t="s">
        <v>188</v>
      </c>
      <c r="S28" s="18" t="s">
        <v>166</v>
      </c>
      <c r="T28" s="5">
        <v>38000</v>
      </c>
      <c r="U28" s="18">
        <f t="shared" si="3"/>
        <v>15200</v>
      </c>
      <c r="V28" s="18">
        <f t="shared" si="4"/>
        <v>4560</v>
      </c>
      <c r="W28" s="18">
        <f t="shared" si="5"/>
        <v>4560</v>
      </c>
      <c r="X28" s="20">
        <f t="shared" si="6"/>
        <v>13680</v>
      </c>
      <c r="Y28" s="18">
        <v>0</v>
      </c>
      <c r="Z28" s="20">
        <f t="shared" si="7"/>
        <v>38000</v>
      </c>
      <c r="AA28" s="7">
        <v>2371</v>
      </c>
      <c r="AB28" s="18">
        <v>200</v>
      </c>
      <c r="AC28" s="18">
        <v>50</v>
      </c>
      <c r="AD28" s="18">
        <v>0</v>
      </c>
      <c r="AE28" s="20">
        <f t="shared" si="8"/>
        <v>35379</v>
      </c>
      <c r="AF28" s="20">
        <f t="shared" si="9"/>
        <v>40371</v>
      </c>
      <c r="AG28" s="18">
        <f t="shared" si="10"/>
        <v>484452</v>
      </c>
      <c r="AH28" s="18"/>
      <c r="AI28" s="35">
        <v>101597840634</v>
      </c>
      <c r="AJ28" s="18"/>
    </row>
    <row r="29" spans="1:36" ht="30" customHeight="1" x14ac:dyDescent="0.2">
      <c r="A29" s="18">
        <v>29</v>
      </c>
      <c r="B29" s="3" t="s">
        <v>49</v>
      </c>
      <c r="C29" s="1" t="s">
        <v>50</v>
      </c>
      <c r="D29" s="18" t="s">
        <v>87</v>
      </c>
      <c r="E29" s="18" t="s">
        <v>90</v>
      </c>
      <c r="F29" s="18" t="s">
        <v>199</v>
      </c>
      <c r="G29" s="24">
        <v>44013</v>
      </c>
      <c r="H29" s="22">
        <v>26707</v>
      </c>
      <c r="I29" s="20">
        <f t="shared" ca="1" si="0"/>
        <v>48</v>
      </c>
      <c r="J29" s="4" t="s">
        <v>122</v>
      </c>
      <c r="K29" s="18">
        <v>9</v>
      </c>
      <c r="L29" s="20">
        <f t="shared" ca="1" si="1"/>
        <v>0</v>
      </c>
      <c r="M29" s="18">
        <f t="shared" ca="1" si="2"/>
        <v>9</v>
      </c>
      <c r="N29" s="18" t="s">
        <v>104</v>
      </c>
      <c r="O29" s="21" t="s">
        <v>103</v>
      </c>
      <c r="P29" s="18">
        <v>9302576628</v>
      </c>
      <c r="Q29" s="40" t="s">
        <v>179</v>
      </c>
      <c r="R29" s="18" t="s">
        <v>180</v>
      </c>
      <c r="S29" s="18" t="s">
        <v>167</v>
      </c>
      <c r="T29" s="5">
        <v>32000</v>
      </c>
      <c r="U29" s="18">
        <f t="shared" si="3"/>
        <v>12800</v>
      </c>
      <c r="V29" s="18">
        <f t="shared" si="4"/>
        <v>3840</v>
      </c>
      <c r="W29" s="18">
        <f t="shared" si="5"/>
        <v>3840</v>
      </c>
      <c r="X29" s="20">
        <f t="shared" si="6"/>
        <v>11520</v>
      </c>
      <c r="Y29" s="18">
        <v>0</v>
      </c>
      <c r="Z29" s="20">
        <f t="shared" si="7"/>
        <v>32000</v>
      </c>
      <c r="AA29" s="7">
        <v>1997</v>
      </c>
      <c r="AB29" s="18">
        <v>0</v>
      </c>
      <c r="AC29" s="18">
        <v>50</v>
      </c>
      <c r="AD29" s="18">
        <v>0</v>
      </c>
      <c r="AE29" s="20">
        <f t="shared" si="8"/>
        <v>29953</v>
      </c>
      <c r="AF29" s="20">
        <f t="shared" si="9"/>
        <v>33997</v>
      </c>
      <c r="AG29" s="18">
        <f t="shared" si="10"/>
        <v>407964</v>
      </c>
      <c r="AH29" s="18"/>
      <c r="AI29" s="35">
        <v>100292481093</v>
      </c>
      <c r="AJ29" s="18"/>
    </row>
    <row r="30" spans="1:36" ht="30" customHeight="1" x14ac:dyDescent="0.25">
      <c r="A30" s="18">
        <v>30</v>
      </c>
      <c r="B30" s="9" t="s">
        <v>51</v>
      </c>
      <c r="C30" s="45" t="s">
        <v>52</v>
      </c>
      <c r="D30" s="18" t="s">
        <v>87</v>
      </c>
      <c r="E30" s="18" t="s">
        <v>90</v>
      </c>
      <c r="F30" s="18" t="s">
        <v>199</v>
      </c>
      <c r="G30" s="24">
        <v>44044</v>
      </c>
      <c r="H30" s="22">
        <v>28430</v>
      </c>
      <c r="I30" s="20">
        <f t="shared" ca="1" si="0"/>
        <v>43</v>
      </c>
      <c r="J30" s="4" t="s">
        <v>123</v>
      </c>
      <c r="K30" s="18">
        <v>17</v>
      </c>
      <c r="L30" s="20">
        <f t="shared" ca="1" si="1"/>
        <v>0</v>
      </c>
      <c r="M30" s="18">
        <f t="shared" ca="1" si="2"/>
        <v>17</v>
      </c>
      <c r="N30" s="18" t="s">
        <v>104</v>
      </c>
      <c r="O30" s="21" t="s">
        <v>103</v>
      </c>
      <c r="P30" s="25">
        <v>7317524899</v>
      </c>
      <c r="Q30" s="33" t="s">
        <v>204</v>
      </c>
      <c r="R30" s="18" t="s">
        <v>205</v>
      </c>
      <c r="S30" s="18" t="s">
        <v>168</v>
      </c>
      <c r="T30" s="5">
        <v>30000</v>
      </c>
      <c r="U30" s="18">
        <f t="shared" si="3"/>
        <v>12000</v>
      </c>
      <c r="V30" s="18">
        <f t="shared" si="4"/>
        <v>3600</v>
      </c>
      <c r="W30" s="18">
        <f t="shared" si="5"/>
        <v>3600</v>
      </c>
      <c r="X30" s="20">
        <f t="shared" si="6"/>
        <v>10800</v>
      </c>
      <c r="Y30" s="18">
        <v>0</v>
      </c>
      <c r="Z30" s="20">
        <f t="shared" si="7"/>
        <v>30000</v>
      </c>
      <c r="AA30" s="8">
        <v>0</v>
      </c>
      <c r="AB30" s="18">
        <v>0</v>
      </c>
      <c r="AC30" s="18">
        <v>50</v>
      </c>
      <c r="AD30" s="18">
        <v>0</v>
      </c>
      <c r="AE30" s="20">
        <f t="shared" si="8"/>
        <v>29950</v>
      </c>
      <c r="AF30" s="20">
        <f t="shared" si="9"/>
        <v>30000</v>
      </c>
      <c r="AG30" s="18">
        <f t="shared" si="10"/>
        <v>360000</v>
      </c>
      <c r="AH30" s="18"/>
      <c r="AI30" s="18"/>
      <c r="AJ30" s="18"/>
    </row>
    <row r="31" spans="1:36" ht="30" customHeight="1" x14ac:dyDescent="0.25">
      <c r="A31" s="49">
        <v>31</v>
      </c>
      <c r="B31" s="54" t="s">
        <v>208</v>
      </c>
      <c r="C31" s="52" t="s">
        <v>212</v>
      </c>
      <c r="D31" s="55" t="s">
        <v>87</v>
      </c>
      <c r="E31" s="56" t="s">
        <v>91</v>
      </c>
      <c r="F31" s="55" t="s">
        <v>200</v>
      </c>
      <c r="G31" s="57">
        <v>44291</v>
      </c>
      <c r="H31" s="58">
        <v>32839</v>
      </c>
      <c r="I31" s="59">
        <f t="shared" ca="1" si="0"/>
        <v>31</v>
      </c>
      <c r="J31" s="56" t="s">
        <v>213</v>
      </c>
      <c r="K31" s="55">
        <v>3</v>
      </c>
      <c r="L31" s="55">
        <v>0</v>
      </c>
      <c r="M31" s="55">
        <v>3</v>
      </c>
      <c r="N31" s="55" t="s">
        <v>104</v>
      </c>
      <c r="O31" s="60" t="s">
        <v>103</v>
      </c>
      <c r="P31" s="56">
        <v>7978344733</v>
      </c>
      <c r="Q31" s="33"/>
      <c r="R31" s="18"/>
      <c r="S31" s="18"/>
    </row>
    <row r="32" spans="1:36" ht="30" customHeight="1" x14ac:dyDescent="0.25">
      <c r="A32" s="49">
        <v>32</v>
      </c>
      <c r="B32" s="48" t="s">
        <v>209</v>
      </c>
      <c r="C32" s="51" t="s">
        <v>211</v>
      </c>
      <c r="D32" s="36" t="s">
        <v>87</v>
      </c>
      <c r="E32" s="61" t="s">
        <v>92</v>
      </c>
      <c r="F32" s="36" t="s">
        <v>199</v>
      </c>
      <c r="G32" s="62">
        <v>44291</v>
      </c>
      <c r="H32" s="63">
        <v>28970</v>
      </c>
      <c r="I32" s="64">
        <f t="shared" ca="1" si="0"/>
        <v>42</v>
      </c>
      <c r="J32" s="36" t="s">
        <v>214</v>
      </c>
      <c r="K32" s="36"/>
      <c r="L32" s="36"/>
      <c r="M32" s="36"/>
      <c r="N32" s="55" t="s">
        <v>104</v>
      </c>
      <c r="O32" s="60" t="s">
        <v>103</v>
      </c>
      <c r="P32" s="36">
        <v>9112883560</v>
      </c>
      <c r="Q32" s="65"/>
      <c r="R32" s="36"/>
      <c r="S32" s="36"/>
    </row>
    <row r="33" spans="1:19" ht="30" customHeight="1" x14ac:dyDescent="0.25">
      <c r="A33" s="49">
        <v>33</v>
      </c>
      <c r="B33" s="50" t="s">
        <v>210</v>
      </c>
      <c r="C33" s="53" t="s">
        <v>215</v>
      </c>
      <c r="D33" s="36" t="s">
        <v>87</v>
      </c>
      <c r="E33" s="61" t="s">
        <v>92</v>
      </c>
      <c r="F33" s="36" t="s">
        <v>199</v>
      </c>
      <c r="G33" s="62">
        <v>44298</v>
      </c>
      <c r="H33" s="63">
        <v>33056</v>
      </c>
      <c r="I33" s="64">
        <f t="shared" ca="1" si="0"/>
        <v>30</v>
      </c>
      <c r="J33" s="36" t="s">
        <v>214</v>
      </c>
      <c r="K33" s="36"/>
      <c r="L33" s="36"/>
      <c r="M33" s="36"/>
      <c r="N33" s="55" t="s">
        <v>104</v>
      </c>
      <c r="O33" s="36" t="s">
        <v>102</v>
      </c>
      <c r="P33" s="36">
        <v>9101343550</v>
      </c>
      <c r="Q33" s="65"/>
      <c r="R33" s="36"/>
      <c r="S33" s="36"/>
    </row>
    <row r="34" spans="1:19" x14ac:dyDescent="0.25">
      <c r="E34" s="46"/>
    </row>
  </sheetData>
  <autoFilter ref="A2:AJ42"/>
  <conditionalFormatting sqref="AA13:AA30">
    <cfRule type="cellIs" dxfId="2" priority="2" operator="lessThan">
      <formula>0</formula>
    </cfRule>
  </conditionalFormatting>
  <conditionalFormatting sqref="AA4:AA12">
    <cfRule type="cellIs" dxfId="1" priority="4" operator="lessThan">
      <formula>0</formula>
    </cfRule>
  </conditionalFormatting>
  <conditionalFormatting sqref="AA3">
    <cfRule type="cellIs" dxfId="0" priority="3" operator="lessThan">
      <formula>0</formula>
    </cfRule>
  </conditionalFormatting>
  <pageMargins left="1" right="0" top="0.75" bottom="0.75" header="0.3" footer="0.3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MIS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IT</cp:lastModifiedBy>
  <cp:lastPrinted>2021-03-22T07:17:28Z</cp:lastPrinted>
  <dcterms:created xsi:type="dcterms:W3CDTF">2020-07-13T03:09:36Z</dcterms:created>
  <dcterms:modified xsi:type="dcterms:W3CDTF">2021-06-17T13:40:14Z</dcterms:modified>
</cp:coreProperties>
</file>