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showInkAnnotation="0" defaultThemeVersion="124226"/>
  <xr:revisionPtr revIDLastSave="242" documentId="11_9FE7EEAF9098A48832D3815714DD251A2DA5FD73" xr6:coauthVersionLast="47" xr6:coauthVersionMax="47" xr10:uidLastSave="{55F5FD2F-F50C-426B-8D01-6595D01D811B}"/>
  <bookViews>
    <workbookView xWindow="-120" yWindow="-120" windowWidth="20730" windowHeight="11160" firstSheet="1" activeTab="7" xr2:uid="{00000000-000D-0000-FFFF-FFFF00000000}"/>
  </bookViews>
  <sheets>
    <sheet name="Phone Order" sheetId="2" r:id="rId1"/>
    <sheet name="Product Information" sheetId="1" r:id="rId2"/>
    <sheet name="Revenue" sheetId="3" r:id="rId3"/>
    <sheet name="Categories" sheetId="4" r:id="rId4"/>
    <sheet name="Toronto" sheetId="5" r:id="rId5"/>
    <sheet name="Houston" sheetId="6" r:id="rId6"/>
    <sheet name="New York" sheetId="7" r:id="rId7"/>
    <sheet name="Miami" sheetId="8" r:id="rId8"/>
  </sheets>
  <definedNames>
    <definedName name="Items">Categories!$A$2:$E$2</definedName>
    <definedName name="Style_Code">'Product Information'!$A$5:$A$11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6" l="1"/>
  <c r="E8" i="6" s="1"/>
  <c r="D8" i="6"/>
  <c r="C8" i="7"/>
  <c r="D8" i="7"/>
  <c r="C8" i="8"/>
  <c r="E8" i="8" s="1"/>
  <c r="D8" i="8"/>
  <c r="C8" i="5"/>
  <c r="D8" i="5"/>
  <c r="B8" i="6"/>
  <c r="B8" i="7"/>
  <c r="B8" i="8"/>
  <c r="B8" i="5"/>
  <c r="E5" i="6"/>
  <c r="E6" i="6"/>
  <c r="E7" i="6"/>
  <c r="E5" i="7"/>
  <c r="E6" i="7"/>
  <c r="E7" i="7"/>
  <c r="E8" i="7"/>
  <c r="E5" i="8"/>
  <c r="E6" i="8"/>
  <c r="E7" i="8"/>
  <c r="E5" i="5"/>
  <c r="E6" i="5"/>
  <c r="E7" i="5"/>
  <c r="E8" i="5"/>
  <c r="E4" i="6"/>
  <c r="E4" i="7"/>
  <c r="E4" i="8"/>
  <c r="E4" i="5"/>
  <c r="D20" i="3"/>
  <c r="E20" i="3"/>
  <c r="F20" i="3"/>
  <c r="G20" i="3"/>
  <c r="H20" i="3"/>
  <c r="C17" i="3"/>
  <c r="D17" i="3"/>
  <c r="E17" i="3"/>
  <c r="F17" i="3"/>
  <c r="F19" i="3" s="1"/>
  <c r="G17" i="3"/>
  <c r="H17" i="3"/>
  <c r="C19" i="3"/>
  <c r="D19" i="3"/>
  <c r="E19" i="3"/>
  <c r="G19" i="3"/>
  <c r="H19" i="3"/>
  <c r="B19" i="3"/>
  <c r="C20" i="3" s="1"/>
  <c r="H13" i="3"/>
  <c r="H14" i="3"/>
  <c r="H15" i="3"/>
  <c r="H16" i="3"/>
  <c r="C16" i="3"/>
  <c r="D16" i="3"/>
  <c r="E16" i="3"/>
  <c r="F16" i="3"/>
  <c r="G16" i="3"/>
  <c r="B16" i="3"/>
  <c r="C14" i="3"/>
  <c r="D14" i="3"/>
  <c r="E14" i="3"/>
  <c r="F14" i="3"/>
  <c r="G14" i="3"/>
  <c r="B14" i="3"/>
  <c r="H7" i="3"/>
  <c r="H8" i="3"/>
  <c r="H5" i="3"/>
  <c r="D9" i="3"/>
  <c r="D15" i="3" s="1"/>
  <c r="E9" i="3"/>
  <c r="F9" i="3"/>
  <c r="G9" i="3"/>
  <c r="C9" i="3"/>
  <c r="C15" i="3" s="1"/>
  <c r="F15" i="3"/>
  <c r="G15" i="3"/>
  <c r="E15" i="3"/>
  <c r="H6" i="3"/>
  <c r="E11" i="2"/>
  <c r="E12" i="2"/>
  <c r="E13" i="2"/>
  <c r="E10" i="2"/>
  <c r="F10" i="2" s="1"/>
  <c r="E9" i="2"/>
  <c r="B10" i="2"/>
  <c r="B11" i="2"/>
  <c r="B12" i="2"/>
  <c r="B13" i="2"/>
  <c r="B9" i="2"/>
  <c r="H12" i="3"/>
  <c r="B9" i="3"/>
  <c r="B15" i="3" s="1"/>
  <c r="H4" i="3"/>
  <c r="B17" i="3" l="1"/>
  <c r="H9" i="3"/>
  <c r="F9" i="2"/>
  <c r="F11" i="2"/>
  <c r="F12" i="2"/>
  <c r="F13" i="2"/>
</calcChain>
</file>

<file path=xl/sharedStrings.xml><?xml version="1.0" encoding="utf-8"?>
<sst xmlns="http://schemas.openxmlformats.org/spreadsheetml/2006/main" count="130" uniqueCount="77">
  <si>
    <t>Style Code</t>
  </si>
  <si>
    <t>Description</t>
  </si>
  <si>
    <t>Unit Price</t>
  </si>
  <si>
    <t>Color</t>
  </si>
  <si>
    <t>Phone Order Form</t>
  </si>
  <si>
    <t>Customer Name</t>
  </si>
  <si>
    <t>Customer Number</t>
  </si>
  <si>
    <t>Order Date</t>
  </si>
  <si>
    <t>Item</t>
  </si>
  <si>
    <t>Quantity</t>
  </si>
  <si>
    <t>Order Amount</t>
  </si>
  <si>
    <t>Total:</t>
  </si>
  <si>
    <t>Product List</t>
  </si>
  <si>
    <t>Jesse Jewelers</t>
  </si>
  <si>
    <t>Crystal Bracelet</t>
  </si>
  <si>
    <t>Beaded Bracelet</t>
  </si>
  <si>
    <t>ID Bracelet</t>
  </si>
  <si>
    <t>Charm Necklace</t>
  </si>
  <si>
    <t>Silver Knot Necklace</t>
  </si>
  <si>
    <t>Crystal Necklace</t>
  </si>
  <si>
    <t>Choker Necklace</t>
  </si>
  <si>
    <t>N-CH</t>
  </si>
  <si>
    <t>N-CB</t>
  </si>
  <si>
    <t>K-CB</t>
  </si>
  <si>
    <t>B-DB</t>
  </si>
  <si>
    <t>G-ID</t>
  </si>
  <si>
    <t>F-SK</t>
  </si>
  <si>
    <t>H-CK</t>
  </si>
  <si>
    <t>Miami Store</t>
  </si>
  <si>
    <t>Revenue - by Category</t>
  </si>
  <si>
    <t>January</t>
  </si>
  <si>
    <t>February</t>
  </si>
  <si>
    <t>March</t>
  </si>
  <si>
    <t>April</t>
  </si>
  <si>
    <t>May</t>
  </si>
  <si>
    <t>June</t>
  </si>
  <si>
    <t>Totals</t>
  </si>
  <si>
    <t>Jewelry</t>
  </si>
  <si>
    <t>Keychains</t>
  </si>
  <si>
    <t>Business Cases</t>
  </si>
  <si>
    <t>Total Revenue</t>
  </si>
  <si>
    <t>Expenses</t>
  </si>
  <si>
    <t>Rent</t>
  </si>
  <si>
    <t>Overhead</t>
  </si>
  <si>
    <t>Salaries</t>
  </si>
  <si>
    <t>Technical Support</t>
  </si>
  <si>
    <t>Administration</t>
  </si>
  <si>
    <t>Total Expenses</t>
  </si>
  <si>
    <t>Revenue/Expense</t>
  </si>
  <si>
    <t>Percent increase</t>
  </si>
  <si>
    <t>Technical Support Percent</t>
  </si>
  <si>
    <t>Revenue categories include the following items:</t>
  </si>
  <si>
    <t>Accessories</t>
  </si>
  <si>
    <t>Bags</t>
  </si>
  <si>
    <t>Bracelets</t>
  </si>
  <si>
    <t>Belts</t>
  </si>
  <si>
    <t>Leather</t>
  </si>
  <si>
    <t>Handbags</t>
  </si>
  <si>
    <t>Necklaces</t>
  </si>
  <si>
    <t>Scarves</t>
  </si>
  <si>
    <t>Engraved</t>
  </si>
  <si>
    <t>Laptop Cases</t>
  </si>
  <si>
    <t>Earrings</t>
  </si>
  <si>
    <t>E-reader Covers</t>
  </si>
  <si>
    <t>Rings</t>
  </si>
  <si>
    <t>Toronto</t>
  </si>
  <si>
    <t>1st Quarter</t>
  </si>
  <si>
    <t>Total</t>
  </si>
  <si>
    <t>Houston</t>
  </si>
  <si>
    <t>New York</t>
  </si>
  <si>
    <t>Miami</t>
  </si>
  <si>
    <t>Silver</t>
  </si>
  <si>
    <t>White</t>
  </si>
  <si>
    <t>Multi</t>
  </si>
  <si>
    <t>Antique</t>
  </si>
  <si>
    <t>Ivory</t>
  </si>
  <si>
    <t>Admin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</si>
</sst>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20" x14ac:knownFonts="1">
    <font>
      <sz val="10"/>
      <name val="Arial"/>
    </font>
    <font>
      <sz val="8"/>
      <name val="Arial"/>
      <family val="2"/>
    </font>
    <font>
      <sz val="10"/>
      <name val="Californian FB"/>
      <family val="1"/>
    </font>
    <font>
      <sz val="14"/>
      <color indexed="60"/>
      <name val="Californian FB"/>
      <family val="1"/>
    </font>
    <font>
      <b/>
      <sz val="20"/>
      <color indexed="60"/>
      <name val="Californian FB"/>
      <family val="1"/>
    </font>
    <font>
      <sz val="12"/>
      <name val="Californian FB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b/>
      <sz val="18"/>
      <color theme="4" tint="-0.249977111117893"/>
      <name val="Cambria"/>
      <family val="1"/>
    </font>
    <font>
      <b/>
      <sz val="15"/>
      <color theme="4" tint="-0.249977111117893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0" borderId="4" applyNumberFormat="0" applyFill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9" fillId="0" borderId="0" xfId="0" applyFont="1"/>
    <xf numFmtId="0" fontId="8" fillId="0" borderId="0" xfId="4"/>
    <xf numFmtId="0" fontId="12" fillId="0" borderId="2" xfId="4" applyFont="1" applyBorder="1"/>
    <xf numFmtId="0" fontId="8" fillId="0" borderId="0" xfId="3" applyBorder="1"/>
    <xf numFmtId="44" fontId="9" fillId="0" borderId="0" xfId="6" applyFont="1" applyBorder="1"/>
    <xf numFmtId="0" fontId="8" fillId="0" borderId="0" xfId="4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16" fillId="0" borderId="0" xfId="0" applyFont="1"/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left" indent="1"/>
    </xf>
    <xf numFmtId="164" fontId="9" fillId="0" borderId="0" xfId="5" applyNumberFormat="1" applyFont="1"/>
    <xf numFmtId="9" fontId="9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42" fontId="14" fillId="0" borderId="0" xfId="8" applyFont="1"/>
    <xf numFmtId="16" fontId="17" fillId="0" borderId="0" xfId="0" applyNumberFormat="1" applyFont="1" applyAlignment="1">
      <alignment horizontal="center"/>
    </xf>
    <xf numFmtId="43" fontId="14" fillId="0" borderId="0" xfId="5" applyFont="1" applyBorder="1"/>
    <xf numFmtId="165" fontId="9" fillId="0" borderId="0" xfId="0" applyNumberFormat="1" applyFont="1"/>
    <xf numFmtId="165" fontId="9" fillId="0" borderId="0" xfId="6" applyNumberFormat="1" applyFont="1"/>
    <xf numFmtId="165" fontId="9" fillId="0" borderId="0" xfId="5" applyNumberFormat="1" applyFont="1"/>
    <xf numFmtId="165" fontId="9" fillId="0" borderId="7" xfId="6" applyNumberFormat="1" applyFont="1" applyBorder="1"/>
    <xf numFmtId="165" fontId="9" fillId="0" borderId="5" xfId="0" applyNumberFormat="1" applyFont="1" applyBorder="1"/>
    <xf numFmtId="165" fontId="9" fillId="0" borderId="5" xfId="6" applyNumberFormat="1" applyFont="1" applyBorder="1"/>
    <xf numFmtId="165" fontId="9" fillId="0" borderId="8" xfId="6" applyNumberFormat="1" applyFont="1" applyBorder="1"/>
    <xf numFmtId="165" fontId="14" fillId="0" borderId="0" xfId="8" applyNumberFormat="1" applyFont="1"/>
    <xf numFmtId="165" fontId="14" fillId="0" borderId="0" xfId="9" applyNumberFormat="1" applyFont="1"/>
    <xf numFmtId="165" fontId="9" fillId="0" borderId="0" xfId="6" applyNumberFormat="1" applyFont="1" applyBorder="1"/>
    <xf numFmtId="165" fontId="9" fillId="0" borderId="0" xfId="5" applyNumberFormat="1" applyFont="1" applyBorder="1"/>
    <xf numFmtId="0" fontId="10" fillId="0" borderId="1" xfId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6" fillId="0" borderId="0" xfId="1" applyFill="1" applyBorder="1" applyAlignment="1">
      <alignment horizontal="center"/>
    </xf>
    <xf numFmtId="0" fontId="7" fillId="0" borderId="1" xfId="2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165" fontId="15" fillId="0" borderId="4" xfId="7" applyNumberFormat="1"/>
  </cellXfs>
  <cellStyles count="10">
    <cellStyle name="Comma" xfId="5" builtinId="3"/>
    <cellStyle name="Comma [0] 2" xfId="9" xr:uid="{00000000-0005-0000-0000-000001000000}"/>
    <cellStyle name="Currency" xfId="6" builtinId="4"/>
    <cellStyle name="Currency [0] 2" xfId="8" xr:uid="{00000000-0005-0000-0000-000003000000}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topLeftCell="A5" workbookViewId="0">
      <selection activeCell="A14" sqref="A14:XFD18"/>
    </sheetView>
  </sheetViews>
  <sheetFormatPr defaultRowHeight="13.5" x14ac:dyDescent="0.25"/>
  <cols>
    <col min="1" max="1" width="17.5703125" style="2" bestFit="1" customWidth="1"/>
    <col min="2" max="2" width="19.28515625" style="2" bestFit="1" customWidth="1"/>
    <col min="3" max="3" width="8.7109375" style="2" bestFit="1" customWidth="1"/>
    <col min="4" max="4" width="8.140625" style="2" bestFit="1" customWidth="1"/>
    <col min="5" max="5" width="9.7109375" style="2" bestFit="1" customWidth="1"/>
    <col min="6" max="6" width="13.85546875" style="2" bestFit="1" customWidth="1"/>
    <col min="7" max="16384" width="9.140625" style="2"/>
  </cols>
  <sheetData>
    <row r="1" spans="1:8" ht="23.25" thickBot="1" x14ac:dyDescent="0.35">
      <c r="A1" s="36" t="s">
        <v>13</v>
      </c>
      <c r="B1" s="36"/>
      <c r="C1" s="36"/>
      <c r="D1" s="36"/>
      <c r="E1" s="36"/>
      <c r="F1" s="36"/>
    </row>
    <row r="2" spans="1:8" ht="21" thickTop="1" thickBot="1" x14ac:dyDescent="0.35">
      <c r="A2" s="37" t="s">
        <v>4</v>
      </c>
      <c r="B2" s="37"/>
      <c r="C2" s="37"/>
      <c r="D2" s="37"/>
      <c r="E2" s="37"/>
      <c r="F2" s="37"/>
    </row>
    <row r="3" spans="1:8" ht="15.75" thickTop="1" x14ac:dyDescent="0.25">
      <c r="A3" s="6"/>
      <c r="B3" s="6"/>
      <c r="C3" s="6"/>
      <c r="D3" s="6"/>
      <c r="E3" s="6"/>
      <c r="F3" s="6"/>
      <c r="G3" s="6"/>
      <c r="H3" s="6"/>
    </row>
    <row r="4" spans="1:8" ht="15" x14ac:dyDescent="0.25">
      <c r="A4" s="7" t="s">
        <v>5</v>
      </c>
      <c r="B4" s="7"/>
      <c r="C4" s="6"/>
      <c r="D4" s="6"/>
      <c r="E4" s="6"/>
      <c r="F4" s="6"/>
      <c r="G4" s="6"/>
      <c r="H4" s="6"/>
    </row>
    <row r="5" spans="1:8" ht="15" x14ac:dyDescent="0.25">
      <c r="A5" s="7" t="s">
        <v>6</v>
      </c>
      <c r="B5" s="7"/>
      <c r="C5" s="6"/>
      <c r="D5" s="6"/>
      <c r="E5" s="6"/>
      <c r="F5" s="6"/>
      <c r="G5" s="6"/>
      <c r="H5" s="6"/>
    </row>
    <row r="6" spans="1:8" ht="15" x14ac:dyDescent="0.25">
      <c r="A6" s="7" t="s">
        <v>7</v>
      </c>
      <c r="B6" s="7"/>
      <c r="C6" s="6"/>
      <c r="D6" s="6"/>
      <c r="E6" s="6"/>
      <c r="F6" s="6"/>
      <c r="G6" s="6"/>
      <c r="H6" s="6"/>
    </row>
    <row r="7" spans="1:8" ht="15" x14ac:dyDescent="0.25">
      <c r="A7" s="6"/>
      <c r="B7" s="6"/>
      <c r="C7" s="6"/>
      <c r="D7" s="6"/>
      <c r="E7" s="6"/>
      <c r="F7" s="6"/>
      <c r="G7" s="6"/>
      <c r="H7" s="6"/>
    </row>
    <row r="8" spans="1:8" ht="15" x14ac:dyDescent="0.25">
      <c r="A8" s="9" t="s">
        <v>8</v>
      </c>
      <c r="B8" s="9" t="s">
        <v>1</v>
      </c>
      <c r="C8" s="9" t="s">
        <v>9</v>
      </c>
      <c r="D8" s="9" t="s">
        <v>3</v>
      </c>
      <c r="E8" s="9" t="s">
        <v>2</v>
      </c>
      <c r="F8" s="9" t="s">
        <v>10</v>
      </c>
      <c r="G8" s="6"/>
      <c r="H8" s="6"/>
    </row>
    <row r="9" spans="1:8" ht="15" x14ac:dyDescent="0.25">
      <c r="A9" s="6" t="s">
        <v>25</v>
      </c>
      <c r="B9" s="6" t="str">
        <f>VLOOKUP(A9,'Product Information'!$A$4:$C$11,2)</f>
        <v>ID Bracelet</v>
      </c>
      <c r="C9" s="12">
        <v>12</v>
      </c>
      <c r="D9" s="6" t="s">
        <v>71</v>
      </c>
      <c r="E9" s="34">
        <f>VLOOKUP(A9,'Product Information'!$A$4:$C$11,3)</f>
        <v>17</v>
      </c>
      <c r="F9" s="34">
        <f>C9*E9</f>
        <v>204</v>
      </c>
      <c r="G9" s="6"/>
      <c r="H9" s="6"/>
    </row>
    <row r="10" spans="1:8" ht="15" x14ac:dyDescent="0.25">
      <c r="A10" s="6" t="s">
        <v>22</v>
      </c>
      <c r="B10" s="6" t="str">
        <f>VLOOKUP(A10,'Product Information'!$A$4:$C$11,2)</f>
        <v>Crystal Necklace</v>
      </c>
      <c r="C10" s="12">
        <v>24</v>
      </c>
      <c r="D10" s="6" t="s">
        <v>72</v>
      </c>
      <c r="E10" s="34">
        <f>VLOOKUP(A10,'Product Information'!$A$4:$C$11,3)</f>
        <v>18</v>
      </c>
      <c r="F10" s="35">
        <f t="shared" ref="F10:F13" si="0">C10*E10</f>
        <v>432</v>
      </c>
      <c r="G10" s="6"/>
      <c r="H10" s="6"/>
    </row>
    <row r="11" spans="1:8" ht="15" x14ac:dyDescent="0.25">
      <c r="A11" s="6" t="s">
        <v>24</v>
      </c>
      <c r="B11" s="6" t="str">
        <f>VLOOKUP(A11,'Product Information'!$A$4:$C$11,2)</f>
        <v>Beaded Bracelet</v>
      </c>
      <c r="C11" s="12">
        <v>24</v>
      </c>
      <c r="D11" s="6" t="s">
        <v>73</v>
      </c>
      <c r="E11" s="34">
        <f>VLOOKUP(A11,'Product Information'!$A$4:$C$11,3)</f>
        <v>15.5</v>
      </c>
      <c r="F11" s="35">
        <f t="shared" si="0"/>
        <v>372</v>
      </c>
      <c r="G11" s="6"/>
      <c r="H11" s="6"/>
    </row>
    <row r="12" spans="1:8" ht="15" x14ac:dyDescent="0.25">
      <c r="A12" s="6" t="s">
        <v>26</v>
      </c>
      <c r="B12" s="6" t="str">
        <f>VLOOKUP(A12,'Product Information'!$A$4:$C$11,2)</f>
        <v>Silver Knot Necklace</v>
      </c>
      <c r="C12" s="12">
        <v>18</v>
      </c>
      <c r="D12" s="6" t="s">
        <v>74</v>
      </c>
      <c r="E12" s="34">
        <f>VLOOKUP(A12,'Product Information'!$A$4:$C$11,3)</f>
        <v>17</v>
      </c>
      <c r="F12" s="35">
        <f t="shared" si="0"/>
        <v>306</v>
      </c>
      <c r="G12" s="6"/>
      <c r="H12" s="6"/>
    </row>
    <row r="13" spans="1:8" ht="15" x14ac:dyDescent="0.25">
      <c r="A13" s="6" t="s">
        <v>27</v>
      </c>
      <c r="B13" s="6" t="str">
        <f>VLOOKUP(A13,'Product Information'!$A$4:$C$11,2)</f>
        <v>Choker Necklace</v>
      </c>
      <c r="C13" s="12">
        <v>18</v>
      </c>
      <c r="D13" s="6" t="s">
        <v>75</v>
      </c>
      <c r="E13" s="34">
        <f>VLOOKUP(A13,'Product Information'!$A$4:$C$11,3)</f>
        <v>15</v>
      </c>
      <c r="F13" s="35">
        <f t="shared" si="0"/>
        <v>270</v>
      </c>
      <c r="G13" s="6"/>
      <c r="H13" s="6"/>
    </row>
    <row r="14" spans="1:8" ht="15" x14ac:dyDescent="0.25">
      <c r="A14" s="6"/>
      <c r="B14" s="6"/>
      <c r="C14" s="13"/>
      <c r="D14" s="6"/>
      <c r="E14" s="11" t="s">
        <v>11</v>
      </c>
      <c r="F14" s="10"/>
      <c r="G14" s="6"/>
      <c r="H14" s="6"/>
    </row>
    <row r="15" spans="1:8" ht="15" x14ac:dyDescent="0.25">
      <c r="A15" s="6"/>
      <c r="B15" s="6"/>
      <c r="C15" s="6"/>
      <c r="D15" s="6"/>
      <c r="E15" s="6"/>
      <c r="F15" s="6"/>
      <c r="G15" s="6"/>
      <c r="H15" s="6"/>
    </row>
    <row r="16" spans="1:8" ht="15" x14ac:dyDescent="0.25">
      <c r="A16" s="6"/>
      <c r="B16" s="6"/>
      <c r="C16" s="6"/>
      <c r="D16" s="6"/>
      <c r="E16" s="6"/>
      <c r="F16" s="6"/>
      <c r="G16" s="6"/>
      <c r="H16" s="6"/>
    </row>
    <row r="17" spans="1:8" ht="15" x14ac:dyDescent="0.25">
      <c r="A17" s="6"/>
      <c r="B17" s="6"/>
      <c r="C17" s="6"/>
      <c r="D17" s="6"/>
      <c r="E17" s="6"/>
      <c r="F17" s="6"/>
      <c r="G17" s="6"/>
      <c r="H17" s="6"/>
    </row>
    <row r="18" spans="1:8" ht="15" x14ac:dyDescent="0.25">
      <c r="A18" s="6"/>
      <c r="B18" s="6"/>
      <c r="C18" s="6"/>
      <c r="D18" s="6"/>
      <c r="E18" s="6"/>
      <c r="F18" s="6"/>
      <c r="G18" s="6"/>
      <c r="H18" s="6"/>
    </row>
    <row r="19" spans="1:8" ht="15" x14ac:dyDescent="0.25">
      <c r="A19" s="6"/>
      <c r="B19" s="6"/>
      <c r="C19" s="6"/>
      <c r="D19" s="6"/>
      <c r="E19" s="6"/>
      <c r="F19" s="6"/>
      <c r="G19" s="6"/>
      <c r="H19" s="6"/>
    </row>
    <row r="20" spans="1:8" ht="15" x14ac:dyDescent="0.25">
      <c r="A20" s="6"/>
      <c r="B20" s="6"/>
      <c r="C20" s="6"/>
      <c r="D20" s="6"/>
      <c r="E20" s="6"/>
      <c r="F20" s="6"/>
      <c r="G20" s="6"/>
      <c r="H20" s="6"/>
    </row>
    <row r="21" spans="1:8" ht="15" x14ac:dyDescent="0.25">
      <c r="A21" s="6"/>
      <c r="B21" s="6"/>
      <c r="C21" s="6"/>
      <c r="D21" s="6"/>
      <c r="E21" s="6"/>
      <c r="F21" s="6"/>
      <c r="G21" s="6"/>
      <c r="H21" s="6"/>
    </row>
  </sheetData>
  <mergeCells count="2">
    <mergeCell ref="A1:F1"/>
    <mergeCell ref="A2:F2"/>
  </mergeCells>
  <phoneticPr fontId="1" type="noConversion"/>
  <dataValidations count="1">
    <dataValidation type="list" allowBlank="1" showInputMessage="1" showErrorMessage="1" sqref="A9:A13" xr:uid="{E7AF2C90-698D-4153-82C7-CB870B5ECA4B}">
      <formula1>Style_Code</formula1>
    </dataValidation>
  </dataValidations>
  <pageMargins left="0.75" right="0.75" top="1" bottom="1" header="0.5" footer="0.5"/>
  <pageSetup orientation="landscape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"/>
  <sheetViews>
    <sheetView workbookViewId="0">
      <selection activeCell="A5" sqref="A5:A11"/>
    </sheetView>
  </sheetViews>
  <sheetFormatPr defaultRowHeight="12.75" x14ac:dyDescent="0.2"/>
  <cols>
    <col min="1" max="1" width="12.42578125" customWidth="1"/>
    <col min="2" max="2" width="24.85546875" customWidth="1"/>
    <col min="3" max="3" width="10.7109375" customWidth="1"/>
  </cols>
  <sheetData>
    <row r="1" spans="1:6" ht="27" thickBot="1" x14ac:dyDescent="0.45">
      <c r="A1" s="36" t="s">
        <v>13</v>
      </c>
      <c r="B1" s="36"/>
      <c r="C1" s="36"/>
      <c r="D1" s="4"/>
      <c r="E1" s="4"/>
      <c r="F1" s="4"/>
    </row>
    <row r="2" spans="1:6" ht="21" thickTop="1" thickBot="1" x14ac:dyDescent="0.35">
      <c r="A2" s="37" t="s">
        <v>12</v>
      </c>
      <c r="B2" s="37"/>
      <c r="C2" s="37"/>
      <c r="D2" s="5"/>
      <c r="E2" s="5"/>
      <c r="F2" s="5"/>
    </row>
    <row r="3" spans="1:6" ht="16.5" thickTop="1" x14ac:dyDescent="0.25">
      <c r="A3" s="3"/>
      <c r="B3" s="3"/>
      <c r="C3" s="3"/>
    </row>
    <row r="4" spans="1:6" ht="15.75" thickBot="1" x14ac:dyDescent="0.3">
      <c r="A4" s="8" t="s">
        <v>0</v>
      </c>
      <c r="B4" s="8" t="s">
        <v>1</v>
      </c>
      <c r="C4" s="8" t="s">
        <v>2</v>
      </c>
      <c r="D4" s="1"/>
    </row>
    <row r="5" spans="1:6" ht="15" x14ac:dyDescent="0.25">
      <c r="A5" s="6" t="s">
        <v>24</v>
      </c>
      <c r="B5" s="14" t="s">
        <v>15</v>
      </c>
      <c r="C5" s="25">
        <v>15.5</v>
      </c>
    </row>
    <row r="6" spans="1:6" ht="15" x14ac:dyDescent="0.25">
      <c r="A6" s="6" t="s">
        <v>26</v>
      </c>
      <c r="B6" s="14" t="s">
        <v>18</v>
      </c>
      <c r="C6" s="25">
        <v>17</v>
      </c>
    </row>
    <row r="7" spans="1:6" ht="15" x14ac:dyDescent="0.25">
      <c r="A7" s="6" t="s">
        <v>25</v>
      </c>
      <c r="B7" s="14" t="s">
        <v>16</v>
      </c>
      <c r="C7" s="25">
        <v>17</v>
      </c>
    </row>
    <row r="8" spans="1:6" ht="15" x14ac:dyDescent="0.25">
      <c r="A8" s="6" t="s">
        <v>27</v>
      </c>
      <c r="B8" s="14" t="s">
        <v>20</v>
      </c>
      <c r="C8" s="25">
        <v>15</v>
      </c>
      <c r="F8" s="14"/>
    </row>
    <row r="9" spans="1:6" ht="15" x14ac:dyDescent="0.25">
      <c r="A9" s="6" t="s">
        <v>23</v>
      </c>
      <c r="B9" s="14" t="s">
        <v>14</v>
      </c>
      <c r="C9" s="25">
        <v>12</v>
      </c>
      <c r="F9" s="14"/>
    </row>
    <row r="10" spans="1:6" ht="15" x14ac:dyDescent="0.25">
      <c r="A10" s="6" t="s">
        <v>22</v>
      </c>
      <c r="B10" s="14" t="s">
        <v>19</v>
      </c>
      <c r="C10" s="25">
        <v>18</v>
      </c>
    </row>
    <row r="11" spans="1:6" ht="15" x14ac:dyDescent="0.25">
      <c r="A11" s="6" t="s">
        <v>21</v>
      </c>
      <c r="B11" s="14" t="s">
        <v>17</v>
      </c>
      <c r="C11" s="25">
        <v>16</v>
      </c>
    </row>
    <row r="14" spans="1:6" ht="15" x14ac:dyDescent="0.25">
      <c r="F14" s="14"/>
    </row>
    <row r="15" spans="1:6" ht="15" x14ac:dyDescent="0.25">
      <c r="F15" s="14"/>
    </row>
    <row r="16" spans="1:6" ht="15" x14ac:dyDescent="0.25">
      <c r="F16" s="14"/>
    </row>
  </sheetData>
  <sortState xmlns:xlrd2="http://schemas.microsoft.com/office/spreadsheetml/2017/richdata2" ref="A5:C11">
    <sortCondition ref="A5:A11"/>
  </sortState>
  <mergeCells count="2">
    <mergeCell ref="A1:C1"/>
    <mergeCell ref="A2:C2"/>
  </mergeCells>
  <phoneticPr fontId="1" type="noConversion"/>
  <pageMargins left="0.75" right="0.75" top="1" bottom="1" header="0.5" footer="0.5"/>
  <pageSetup orientation="landscape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2"/>
  <sheetViews>
    <sheetView workbookViewId="0">
      <selection activeCell="A6" sqref="A6"/>
    </sheetView>
  </sheetViews>
  <sheetFormatPr defaultRowHeight="15" x14ac:dyDescent="0.25"/>
  <cols>
    <col min="1" max="1" width="24.42578125" style="6" bestFit="1" customWidth="1"/>
    <col min="2" max="2" width="11.140625" style="6" bestFit="1" customWidth="1"/>
    <col min="3" max="7" width="10.140625" style="6" bestFit="1" customWidth="1"/>
    <col min="8" max="8" width="11.140625" style="6" bestFit="1" customWidth="1"/>
    <col min="9" max="10" width="9.140625" style="6"/>
    <col min="11" max="11" width="10.28515625" style="6" bestFit="1" customWidth="1"/>
    <col min="12" max="12" width="10.5703125" style="6" bestFit="1" customWidth="1"/>
    <col min="13" max="13" width="11.28515625" style="6" bestFit="1" customWidth="1"/>
    <col min="14" max="14" width="13.85546875" style="6" bestFit="1" customWidth="1"/>
    <col min="15" max="16384" width="9.140625" style="6"/>
  </cols>
  <sheetData>
    <row r="1" spans="1:9" ht="22.5" x14ac:dyDescent="0.3">
      <c r="A1" s="38" t="s">
        <v>13</v>
      </c>
      <c r="B1" s="38"/>
      <c r="C1" s="38"/>
      <c r="D1" s="38"/>
      <c r="E1" s="38"/>
      <c r="F1" s="38"/>
      <c r="G1" s="38"/>
      <c r="H1" s="38"/>
    </row>
    <row r="2" spans="1:9" ht="20.25" thickBot="1" x14ac:dyDescent="0.35">
      <c r="A2" s="39" t="s">
        <v>28</v>
      </c>
      <c r="B2" s="39"/>
      <c r="C2" s="39"/>
      <c r="D2" s="39"/>
      <c r="E2" s="39"/>
      <c r="F2" s="39"/>
      <c r="G2" s="39"/>
      <c r="H2" s="39"/>
    </row>
    <row r="3" spans="1:9" ht="15.75" thickTop="1" x14ac:dyDescent="0.25">
      <c r="A3" s="15" t="s">
        <v>29</v>
      </c>
      <c r="B3" s="16" t="s">
        <v>30</v>
      </c>
      <c r="C3" s="16" t="s">
        <v>31</v>
      </c>
      <c r="D3" s="16" t="s">
        <v>32</v>
      </c>
      <c r="E3" s="16" t="s">
        <v>33</v>
      </c>
      <c r="F3" s="16" t="s">
        <v>34</v>
      </c>
      <c r="G3" s="16" t="s">
        <v>35</v>
      </c>
      <c r="H3" s="16" t="s">
        <v>36</v>
      </c>
      <c r="I3" s="12"/>
    </row>
    <row r="4" spans="1:9" x14ac:dyDescent="0.25">
      <c r="A4" s="17" t="s">
        <v>37</v>
      </c>
      <c r="B4" s="26">
        <v>16759</v>
      </c>
      <c r="C4" s="26">
        <v>15352</v>
      </c>
      <c r="D4" s="26">
        <v>16999</v>
      </c>
      <c r="E4" s="26">
        <v>17501</v>
      </c>
      <c r="F4" s="26">
        <v>18642</v>
      </c>
      <c r="G4" s="26">
        <v>19650</v>
      </c>
      <c r="H4" s="26">
        <f>SUM(B4:G4)</f>
        <v>104903</v>
      </c>
      <c r="I4" s="18"/>
    </row>
    <row r="5" spans="1:9" x14ac:dyDescent="0.25">
      <c r="A5" s="17" t="s">
        <v>38</v>
      </c>
      <c r="B5" s="27">
        <v>26756</v>
      </c>
      <c r="C5" s="27">
        <v>18436</v>
      </c>
      <c r="D5" s="27">
        <v>29186</v>
      </c>
      <c r="E5" s="27">
        <v>34577</v>
      </c>
      <c r="F5" s="27">
        <v>35903</v>
      </c>
      <c r="G5" s="27">
        <v>39402</v>
      </c>
      <c r="H5" s="26">
        <f>SUM(B5:G5)</f>
        <v>184260</v>
      </c>
      <c r="I5" s="18"/>
    </row>
    <row r="6" spans="1:9" x14ac:dyDescent="0.25">
      <c r="A6" s="17" t="s">
        <v>52</v>
      </c>
      <c r="B6" s="27">
        <v>9778</v>
      </c>
      <c r="C6" s="27">
        <v>7908</v>
      </c>
      <c r="D6" s="27">
        <v>8827</v>
      </c>
      <c r="E6" s="27">
        <v>8954</v>
      </c>
      <c r="F6" s="27">
        <v>8112</v>
      </c>
      <c r="G6" s="27">
        <v>7974</v>
      </c>
      <c r="H6" s="27">
        <f>SUM(B6:G6)</f>
        <v>51553</v>
      </c>
      <c r="I6" s="18"/>
    </row>
    <row r="7" spans="1:9" x14ac:dyDescent="0.25">
      <c r="A7" s="17" t="s">
        <v>39</v>
      </c>
      <c r="B7" s="27">
        <v>37269</v>
      </c>
      <c r="C7" s="27">
        <v>35845</v>
      </c>
      <c r="D7" s="27">
        <v>36596</v>
      </c>
      <c r="E7" s="27">
        <v>33984</v>
      </c>
      <c r="F7" s="27">
        <v>35213</v>
      </c>
      <c r="G7" s="27">
        <v>39896</v>
      </c>
      <c r="H7" s="27">
        <f t="shared" ref="H7:H8" si="0">SUM(B7:G7)</f>
        <v>218803</v>
      </c>
      <c r="I7" s="18"/>
    </row>
    <row r="8" spans="1:9" x14ac:dyDescent="0.25">
      <c r="A8" s="17" t="s">
        <v>53</v>
      </c>
      <c r="B8" s="27">
        <v>24035</v>
      </c>
      <c r="C8" s="27">
        <v>19908</v>
      </c>
      <c r="D8" s="27">
        <v>21056</v>
      </c>
      <c r="E8" s="27">
        <v>27145</v>
      </c>
      <c r="F8" s="27">
        <v>26500</v>
      </c>
      <c r="G8" s="27">
        <v>26520</v>
      </c>
      <c r="H8" s="27">
        <f t="shared" si="0"/>
        <v>145164</v>
      </c>
      <c r="I8" s="18"/>
    </row>
    <row r="9" spans="1:9" x14ac:dyDescent="0.25">
      <c r="A9" s="15" t="s">
        <v>40</v>
      </c>
      <c r="B9" s="28">
        <f>SUM(B4:B8)</f>
        <v>114597</v>
      </c>
      <c r="C9" s="28">
        <f>SUM(C4:C8)</f>
        <v>97449</v>
      </c>
      <c r="D9" s="28">
        <f t="shared" ref="D9:G9" si="1">SUM(D4:D8)</f>
        <v>112664</v>
      </c>
      <c r="E9" s="28">
        <f t="shared" si="1"/>
        <v>122161</v>
      </c>
      <c r="F9" s="28">
        <f t="shared" si="1"/>
        <v>124370</v>
      </c>
      <c r="G9" s="28">
        <f t="shared" si="1"/>
        <v>133442</v>
      </c>
      <c r="H9" s="28">
        <f>SUM(B9:G9)</f>
        <v>704683</v>
      </c>
    </row>
    <row r="10" spans="1:9" x14ac:dyDescent="0.25">
      <c r="B10" s="25"/>
      <c r="C10" s="25"/>
      <c r="D10" s="25"/>
      <c r="E10" s="25"/>
      <c r="F10" s="25"/>
      <c r="G10" s="25"/>
      <c r="H10" s="25"/>
    </row>
    <row r="11" spans="1:9" x14ac:dyDescent="0.25">
      <c r="A11" s="15" t="s">
        <v>41</v>
      </c>
      <c r="B11" s="25"/>
      <c r="C11" s="25"/>
      <c r="D11" s="25"/>
      <c r="E11" s="25"/>
      <c r="F11" s="25"/>
      <c r="G11" s="25"/>
      <c r="H11" s="25"/>
    </row>
    <row r="12" spans="1:9" x14ac:dyDescent="0.25">
      <c r="A12" s="17" t="s">
        <v>42</v>
      </c>
      <c r="B12" s="27">
        <v>6750</v>
      </c>
      <c r="C12" s="27">
        <v>6750</v>
      </c>
      <c r="D12" s="27">
        <v>6750</v>
      </c>
      <c r="E12" s="27">
        <v>6750</v>
      </c>
      <c r="F12" s="27">
        <v>6750</v>
      </c>
      <c r="G12" s="27">
        <v>6750</v>
      </c>
      <c r="H12" s="25">
        <f>SUM(B12:G12)</f>
        <v>40500</v>
      </c>
    </row>
    <row r="13" spans="1:9" x14ac:dyDescent="0.25">
      <c r="A13" s="17" t="s">
        <v>43</v>
      </c>
      <c r="B13" s="27">
        <v>700</v>
      </c>
      <c r="C13" s="27">
        <v>700</v>
      </c>
      <c r="D13" s="27">
        <v>700</v>
      </c>
      <c r="E13" s="27">
        <v>700</v>
      </c>
      <c r="F13" s="27">
        <v>700</v>
      </c>
      <c r="G13" s="27">
        <v>700</v>
      </c>
      <c r="H13" s="25">
        <f t="shared" ref="H13:H16" si="2">SUM(B13:G13)</f>
        <v>4200</v>
      </c>
    </row>
    <row r="14" spans="1:9" x14ac:dyDescent="0.25">
      <c r="A14" s="17" t="s">
        <v>44</v>
      </c>
      <c r="B14" s="25">
        <f>B9*0.05+36000</f>
        <v>41729.85</v>
      </c>
      <c r="C14" s="25">
        <f t="shared" ref="C14:G14" si="3">C9*0.05+36000</f>
        <v>40872.449999999997</v>
      </c>
      <c r="D14" s="25">
        <f t="shared" si="3"/>
        <v>41633.199999999997</v>
      </c>
      <c r="E14" s="25">
        <f t="shared" si="3"/>
        <v>42108.05</v>
      </c>
      <c r="F14" s="25">
        <f t="shared" si="3"/>
        <v>42218.5</v>
      </c>
      <c r="G14" s="25">
        <f t="shared" si="3"/>
        <v>42672.1</v>
      </c>
      <c r="H14" s="25">
        <f t="shared" si="2"/>
        <v>251234.15</v>
      </c>
    </row>
    <row r="15" spans="1:9" x14ac:dyDescent="0.25">
      <c r="A15" s="17" t="s">
        <v>45</v>
      </c>
      <c r="B15" s="25">
        <f t="shared" ref="B15:G15" si="4">B9*$B$23</f>
        <v>1145.97</v>
      </c>
      <c r="C15" s="25">
        <f t="shared" si="4"/>
        <v>974.49</v>
      </c>
      <c r="D15" s="25">
        <f t="shared" si="4"/>
        <v>1126.6400000000001</v>
      </c>
      <c r="E15" s="25">
        <f t="shared" si="4"/>
        <v>1221.6100000000001</v>
      </c>
      <c r="F15" s="25">
        <f t="shared" si="4"/>
        <v>1243.7</v>
      </c>
      <c r="G15" s="25">
        <f t="shared" si="4"/>
        <v>1334.42</v>
      </c>
      <c r="H15" s="25">
        <f t="shared" si="2"/>
        <v>7046.8300000000008</v>
      </c>
    </row>
    <row r="16" spans="1:9" x14ac:dyDescent="0.25">
      <c r="A16" s="17" t="s">
        <v>46</v>
      </c>
      <c r="B16" s="25">
        <f>B9*$B$24</f>
        <v>2291.94</v>
      </c>
      <c r="C16" s="25">
        <f t="shared" ref="C16:G16" si="5">C9*$B$24</f>
        <v>1948.98</v>
      </c>
      <c r="D16" s="25">
        <f t="shared" si="5"/>
        <v>2253.2800000000002</v>
      </c>
      <c r="E16" s="25">
        <f t="shared" si="5"/>
        <v>2443.2200000000003</v>
      </c>
      <c r="F16" s="25">
        <f t="shared" si="5"/>
        <v>2487.4</v>
      </c>
      <c r="G16" s="25">
        <f t="shared" si="5"/>
        <v>2668.84</v>
      </c>
      <c r="H16" s="25">
        <f t="shared" si="2"/>
        <v>14093.660000000002</v>
      </c>
    </row>
    <row r="17" spans="1:8" x14ac:dyDescent="0.25">
      <c r="A17" s="15" t="s">
        <v>47</v>
      </c>
      <c r="B17" s="28">
        <f>SUM(B12:B16)</f>
        <v>52617.760000000002</v>
      </c>
      <c r="C17" s="28">
        <f t="shared" ref="C17:H17" si="6">SUM(C12:C16)</f>
        <v>51245.919999999998</v>
      </c>
      <c r="D17" s="28">
        <f t="shared" si="6"/>
        <v>52463.119999999995</v>
      </c>
      <c r="E17" s="28">
        <f t="shared" si="6"/>
        <v>53222.880000000005</v>
      </c>
      <c r="F17" s="28">
        <f t="shared" si="6"/>
        <v>53399.6</v>
      </c>
      <c r="G17" s="28">
        <f t="shared" si="6"/>
        <v>54125.36</v>
      </c>
      <c r="H17" s="28">
        <f t="shared" si="6"/>
        <v>317074.64</v>
      </c>
    </row>
    <row r="18" spans="1:8" x14ac:dyDescent="0.25">
      <c r="B18" s="29"/>
      <c r="C18" s="30"/>
      <c r="D18" s="30"/>
      <c r="E18" s="30"/>
      <c r="F18" s="30"/>
      <c r="G18" s="30"/>
      <c r="H18" s="30"/>
    </row>
    <row r="19" spans="1:8" ht="15.75" thickBot="1" x14ac:dyDescent="0.3">
      <c r="A19" s="15" t="s">
        <v>48</v>
      </c>
      <c r="B19" s="31">
        <f>B9-B17</f>
        <v>61979.24</v>
      </c>
      <c r="C19" s="31">
        <f t="shared" ref="C19:H19" si="7">C9-C17</f>
        <v>46203.08</v>
      </c>
      <c r="D19" s="31">
        <f t="shared" si="7"/>
        <v>60200.880000000005</v>
      </c>
      <c r="E19" s="31">
        <f t="shared" si="7"/>
        <v>68938.12</v>
      </c>
      <c r="F19" s="31">
        <f t="shared" si="7"/>
        <v>70970.399999999994</v>
      </c>
      <c r="G19" s="31">
        <f t="shared" si="7"/>
        <v>79316.639999999999</v>
      </c>
      <c r="H19" s="31">
        <f t="shared" si="7"/>
        <v>387608.36</v>
      </c>
    </row>
    <row r="20" spans="1:8" ht="15.75" thickTop="1" x14ac:dyDescent="0.25">
      <c r="A20" s="6" t="s">
        <v>49</v>
      </c>
      <c r="B20" s="25"/>
      <c r="C20" s="19">
        <f>(C19-B19)/C19</f>
        <v>-0.3414525611712465</v>
      </c>
      <c r="D20" s="19">
        <f t="shared" ref="D20:H20" si="8">(D19-C19)/D19</f>
        <v>0.23251819574730473</v>
      </c>
      <c r="E20" s="19">
        <f t="shared" si="8"/>
        <v>0.12674032886304401</v>
      </c>
      <c r="F20" s="19">
        <f t="shared" si="8"/>
        <v>2.8635600193883632E-2</v>
      </c>
      <c r="G20" s="19">
        <f t="shared" si="8"/>
        <v>0.10522684773333824</v>
      </c>
      <c r="H20" s="19">
        <f t="shared" si="8"/>
        <v>0.79536911948957956</v>
      </c>
    </row>
    <row r="21" spans="1:8" x14ac:dyDescent="0.25">
      <c r="B21" s="25"/>
      <c r="C21" s="25"/>
      <c r="D21" s="25"/>
      <c r="E21" s="25"/>
      <c r="F21" s="25"/>
      <c r="G21" s="25"/>
      <c r="H21" s="25"/>
    </row>
    <row r="22" spans="1:8" x14ac:dyDescent="0.25">
      <c r="B22" s="25"/>
      <c r="C22" s="25"/>
      <c r="D22" s="25"/>
      <c r="E22" s="25"/>
      <c r="F22" s="25"/>
      <c r="G22" s="25"/>
      <c r="H22" s="25"/>
    </row>
    <row r="23" spans="1:8" x14ac:dyDescent="0.25">
      <c r="A23" s="6" t="s">
        <v>50</v>
      </c>
      <c r="B23" s="19">
        <v>0.01</v>
      </c>
      <c r="C23" s="25"/>
      <c r="D23" s="25"/>
      <c r="E23" s="25"/>
      <c r="F23" s="25"/>
      <c r="G23" s="25"/>
      <c r="H23" s="25"/>
    </row>
    <row r="24" spans="1:8" x14ac:dyDescent="0.25">
      <c r="A24" s="6" t="s">
        <v>76</v>
      </c>
      <c r="B24" s="19">
        <v>0.02</v>
      </c>
    </row>
    <row r="28" spans="1:8" x14ac:dyDescent="0.25">
      <c r="A28" s="17"/>
    </row>
    <row r="29" spans="1:8" x14ac:dyDescent="0.25">
      <c r="A29" s="17"/>
    </row>
    <row r="30" spans="1:8" x14ac:dyDescent="0.25">
      <c r="A30" s="17"/>
    </row>
    <row r="31" spans="1:8" x14ac:dyDescent="0.25">
      <c r="A31" s="17"/>
    </row>
    <row r="32" spans="1:8" x14ac:dyDescent="0.25">
      <c r="A32" s="17"/>
    </row>
  </sheetData>
  <mergeCells count="2">
    <mergeCell ref="A1:H1"/>
    <mergeCell ref="A2:H2"/>
  </mergeCells>
  <dataValidations count="1">
    <dataValidation type="list" allowBlank="1" showInputMessage="1" showErrorMessage="1" sqref="A4:A8" xr:uid="{00000000-0002-0000-0200-000000000000}">
      <formula1>Items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7"/>
  <sheetViews>
    <sheetView workbookViewId="0">
      <selection activeCell="C7" sqref="C7"/>
    </sheetView>
  </sheetViews>
  <sheetFormatPr defaultRowHeight="15" x14ac:dyDescent="0.25"/>
  <cols>
    <col min="1" max="2" width="9.85546875" style="14" bestFit="1" customWidth="1"/>
    <col min="3" max="3" width="11.28515625" style="14" bestFit="1" customWidth="1"/>
    <col min="4" max="4" width="14.28515625" style="14" bestFit="1" customWidth="1"/>
    <col min="5" max="5" width="15.140625" style="14" bestFit="1" customWidth="1"/>
    <col min="6" max="16384" width="9.140625" style="14"/>
  </cols>
  <sheetData>
    <row r="1" spans="1:7" ht="22.5" x14ac:dyDescent="0.3">
      <c r="A1" s="38" t="s">
        <v>51</v>
      </c>
      <c r="B1" s="38"/>
      <c r="C1" s="38"/>
      <c r="D1" s="38"/>
      <c r="E1" s="38"/>
      <c r="F1" s="38"/>
      <c r="G1" s="38"/>
    </row>
    <row r="2" spans="1:7" x14ac:dyDescent="0.25">
      <c r="A2" s="20" t="s">
        <v>37</v>
      </c>
      <c r="B2" s="20" t="s">
        <v>38</v>
      </c>
      <c r="C2" s="20" t="s">
        <v>52</v>
      </c>
      <c r="D2" s="20" t="s">
        <v>39</v>
      </c>
      <c r="E2" s="20" t="s">
        <v>53</v>
      </c>
    </row>
    <row r="3" spans="1:7" x14ac:dyDescent="0.25">
      <c r="A3" s="14" t="s">
        <v>54</v>
      </c>
      <c r="B3" s="14" t="s">
        <v>38</v>
      </c>
      <c r="C3" s="14" t="s">
        <v>55</v>
      </c>
      <c r="D3" s="14" t="s">
        <v>56</v>
      </c>
      <c r="E3" s="14" t="s">
        <v>57</v>
      </c>
    </row>
    <row r="4" spans="1:7" x14ac:dyDescent="0.25">
      <c r="A4" s="14" t="s">
        <v>58</v>
      </c>
      <c r="C4" s="14" t="s">
        <v>59</v>
      </c>
      <c r="D4" s="14" t="s">
        <v>60</v>
      </c>
      <c r="E4" s="14" t="s">
        <v>61</v>
      </c>
    </row>
    <row r="5" spans="1:7" x14ac:dyDescent="0.25">
      <c r="A5" s="14" t="s">
        <v>62</v>
      </c>
      <c r="E5" s="14" t="s">
        <v>63</v>
      </c>
    </row>
    <row r="6" spans="1:7" x14ac:dyDescent="0.25">
      <c r="A6" s="14" t="s">
        <v>64</v>
      </c>
    </row>
    <row r="7" spans="1:7" x14ac:dyDescent="0.25">
      <c r="C7" s="24"/>
    </row>
  </sheetData>
  <mergeCells count="1">
    <mergeCell ref="A1:G1"/>
  </mergeCells>
  <pageMargins left="0.75" right="0.75" top="1" bottom="1" header="0.5" footer="0.5"/>
  <pageSetup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9"/>
  <sheetViews>
    <sheetView zoomScaleNormal="100" workbookViewId="0">
      <selection activeCell="A8" sqref="A8"/>
    </sheetView>
  </sheetViews>
  <sheetFormatPr defaultRowHeight="15" x14ac:dyDescent="0.25"/>
  <cols>
    <col min="1" max="1" width="14.28515625" style="14" bestFit="1" customWidth="1"/>
    <col min="2" max="2" width="8.5703125" style="14" bestFit="1" customWidth="1"/>
    <col min="3" max="3" width="8.85546875" style="14" bestFit="1" customWidth="1"/>
    <col min="4" max="4" width="8.5703125" style="14" bestFit="1" customWidth="1"/>
    <col min="5" max="5" width="10.140625" style="14" bestFit="1" customWidth="1"/>
    <col min="6" max="16384" width="9.140625" style="14"/>
  </cols>
  <sheetData>
    <row r="1" spans="1:5" ht="23.25" x14ac:dyDescent="0.35">
      <c r="A1" s="40" t="s">
        <v>65</v>
      </c>
      <c r="B1" s="40"/>
      <c r="C1" s="40"/>
      <c r="D1" s="40"/>
      <c r="E1" s="40"/>
    </row>
    <row r="2" spans="1:5" ht="18.75" x14ac:dyDescent="0.3">
      <c r="A2" s="41" t="s">
        <v>66</v>
      </c>
      <c r="B2" s="41"/>
      <c r="C2" s="41"/>
      <c r="D2" s="41"/>
      <c r="E2" s="41"/>
    </row>
    <row r="3" spans="1:5" x14ac:dyDescent="0.25">
      <c r="B3" s="21" t="s">
        <v>30</v>
      </c>
      <c r="C3" s="21" t="s">
        <v>31</v>
      </c>
      <c r="D3" s="21" t="s">
        <v>32</v>
      </c>
      <c r="E3" s="21" t="s">
        <v>67</v>
      </c>
    </row>
    <row r="4" spans="1:5" x14ac:dyDescent="0.25">
      <c r="A4" s="20" t="s">
        <v>37</v>
      </c>
      <c r="B4" s="32">
        <v>196255</v>
      </c>
      <c r="C4" s="32">
        <v>209784</v>
      </c>
      <c r="D4" s="32">
        <v>185910</v>
      </c>
      <c r="E4" s="32">
        <f>SUM(B4:D4)</f>
        <v>591949</v>
      </c>
    </row>
    <row r="5" spans="1:5" x14ac:dyDescent="0.25">
      <c r="A5" s="20" t="s">
        <v>38</v>
      </c>
      <c r="B5" s="33">
        <v>12740</v>
      </c>
      <c r="C5" s="33">
        <v>12453</v>
      </c>
      <c r="D5" s="33">
        <v>12542</v>
      </c>
      <c r="E5" s="32">
        <f t="shared" ref="E5:E8" si="0">SUM(B5:D5)</f>
        <v>37735</v>
      </c>
    </row>
    <row r="6" spans="1:5" x14ac:dyDescent="0.25">
      <c r="A6" s="20" t="s">
        <v>39</v>
      </c>
      <c r="B6" s="33">
        <v>56691</v>
      </c>
      <c r="C6" s="33">
        <v>44892</v>
      </c>
      <c r="D6" s="33">
        <v>42014</v>
      </c>
      <c r="E6" s="32">
        <f t="shared" si="0"/>
        <v>143597</v>
      </c>
    </row>
    <row r="7" spans="1:5" x14ac:dyDescent="0.25">
      <c r="A7" s="20" t="s">
        <v>53</v>
      </c>
      <c r="B7" s="33">
        <v>88982</v>
      </c>
      <c r="C7" s="33">
        <v>77743</v>
      </c>
      <c r="D7" s="33">
        <v>78217</v>
      </c>
      <c r="E7" s="32">
        <f t="shared" si="0"/>
        <v>244942</v>
      </c>
    </row>
    <row r="8" spans="1:5" ht="15.75" thickBot="1" x14ac:dyDescent="0.3">
      <c r="A8" s="20" t="s">
        <v>67</v>
      </c>
      <c r="B8" s="48">
        <f>SUM(B4:B7)</f>
        <v>354668</v>
      </c>
      <c r="C8" s="48">
        <f t="shared" ref="C8:D8" si="1">SUM(C4:C7)</f>
        <v>344872</v>
      </c>
      <c r="D8" s="48">
        <f t="shared" si="1"/>
        <v>318683</v>
      </c>
      <c r="E8" s="32">
        <f t="shared" si="0"/>
        <v>1018223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horizontalDpi="4294967293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"/>
  <sheetViews>
    <sheetView zoomScaleNormal="100" workbookViewId="0">
      <selection activeCell="A8" sqref="A8"/>
    </sheetView>
  </sheetViews>
  <sheetFormatPr defaultRowHeight="15" x14ac:dyDescent="0.25"/>
  <cols>
    <col min="1" max="1" width="14.28515625" style="14" bestFit="1" customWidth="1"/>
    <col min="2" max="2" width="8.5703125" style="14" bestFit="1" customWidth="1"/>
    <col min="3" max="3" width="8.85546875" style="14" bestFit="1" customWidth="1"/>
    <col min="4" max="5" width="8.5703125" style="14" bestFit="1" customWidth="1"/>
    <col min="6" max="16384" width="9.140625" style="14"/>
  </cols>
  <sheetData>
    <row r="1" spans="1:7" ht="23.25" x14ac:dyDescent="0.35">
      <c r="A1" s="42" t="s">
        <v>68</v>
      </c>
      <c r="B1" s="42"/>
      <c r="C1" s="42"/>
      <c r="D1" s="42"/>
      <c r="E1" s="42"/>
    </row>
    <row r="2" spans="1:7" ht="18.75" x14ac:dyDescent="0.3">
      <c r="A2" s="43" t="s">
        <v>66</v>
      </c>
      <c r="B2" s="43"/>
      <c r="C2" s="43"/>
      <c r="D2" s="43"/>
      <c r="E2" s="43"/>
    </row>
    <row r="3" spans="1:7" x14ac:dyDescent="0.25">
      <c r="B3" s="23" t="s">
        <v>30</v>
      </c>
      <c r="C3" s="23" t="s">
        <v>31</v>
      </c>
      <c r="D3" s="23" t="s">
        <v>32</v>
      </c>
      <c r="E3" s="21" t="s">
        <v>67</v>
      </c>
    </row>
    <row r="4" spans="1:7" x14ac:dyDescent="0.25">
      <c r="A4" s="20" t="s">
        <v>37</v>
      </c>
      <c r="B4" s="32">
        <v>93133</v>
      </c>
      <c r="C4" s="32">
        <v>102833</v>
      </c>
      <c r="D4" s="32">
        <v>93777</v>
      </c>
      <c r="E4" s="32">
        <f>SUM(B4:D4)</f>
        <v>289743</v>
      </c>
      <c r="G4" s="22"/>
    </row>
    <row r="5" spans="1:7" x14ac:dyDescent="0.25">
      <c r="A5" s="20" t="s">
        <v>38</v>
      </c>
      <c r="B5" s="33">
        <v>18442</v>
      </c>
      <c r="C5" s="33">
        <v>15574</v>
      </c>
      <c r="D5" s="33">
        <v>12990</v>
      </c>
      <c r="E5" s="32">
        <f t="shared" ref="E5:E8" si="0">SUM(B5:D5)</f>
        <v>47006</v>
      </c>
    </row>
    <row r="6" spans="1:7" x14ac:dyDescent="0.25">
      <c r="A6" s="20" t="s">
        <v>39</v>
      </c>
      <c r="B6" s="33">
        <v>16691</v>
      </c>
      <c r="C6" s="33">
        <v>11209</v>
      </c>
      <c r="D6" s="33">
        <v>15301</v>
      </c>
      <c r="E6" s="32">
        <f t="shared" si="0"/>
        <v>43201</v>
      </c>
    </row>
    <row r="7" spans="1:7" x14ac:dyDescent="0.25">
      <c r="A7" s="20" t="s">
        <v>53</v>
      </c>
      <c r="B7" s="33">
        <v>41779</v>
      </c>
      <c r="C7" s="33">
        <v>38066</v>
      </c>
      <c r="D7" s="33">
        <v>42175</v>
      </c>
      <c r="E7" s="32">
        <f t="shared" si="0"/>
        <v>122020</v>
      </c>
    </row>
    <row r="8" spans="1:7" ht="15.75" thickBot="1" x14ac:dyDescent="0.3">
      <c r="A8" s="20" t="s">
        <v>67</v>
      </c>
      <c r="B8" s="48">
        <f>SUM(B4:B7)</f>
        <v>170045</v>
      </c>
      <c r="C8" s="48">
        <f t="shared" ref="C8:D8" si="1">SUM(C4:C7)</f>
        <v>167682</v>
      </c>
      <c r="D8" s="48">
        <f t="shared" si="1"/>
        <v>164243</v>
      </c>
      <c r="E8" s="32">
        <f t="shared" si="0"/>
        <v>501970</v>
      </c>
    </row>
    <row r="9" spans="1:7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9"/>
  <sheetViews>
    <sheetView zoomScaleNormal="100" workbookViewId="0">
      <selection activeCell="A8" sqref="A8"/>
    </sheetView>
  </sheetViews>
  <sheetFormatPr defaultRowHeight="15" x14ac:dyDescent="0.25"/>
  <cols>
    <col min="1" max="1" width="14.28515625" style="14" bestFit="1" customWidth="1"/>
    <col min="2" max="2" width="8.5703125" style="14" bestFit="1" customWidth="1"/>
    <col min="3" max="3" width="8.85546875" style="14" bestFit="1" customWidth="1"/>
    <col min="4" max="4" width="8.5703125" style="14" bestFit="1" customWidth="1"/>
    <col min="5" max="5" width="10.140625" style="14" bestFit="1" customWidth="1"/>
    <col min="6" max="16384" width="9.140625" style="14"/>
  </cols>
  <sheetData>
    <row r="1" spans="1:5" ht="23.25" x14ac:dyDescent="0.35">
      <c r="A1" s="44" t="s">
        <v>69</v>
      </c>
      <c r="B1" s="44"/>
      <c r="C1" s="44"/>
      <c r="D1" s="44"/>
      <c r="E1" s="44"/>
    </row>
    <row r="2" spans="1:5" ht="18.75" x14ac:dyDescent="0.3">
      <c r="A2" s="45" t="s">
        <v>66</v>
      </c>
      <c r="B2" s="45"/>
      <c r="C2" s="45"/>
      <c r="D2" s="45"/>
      <c r="E2" s="45"/>
    </row>
    <row r="3" spans="1:5" x14ac:dyDescent="0.25">
      <c r="B3" s="21" t="s">
        <v>30</v>
      </c>
      <c r="C3" s="21" t="s">
        <v>31</v>
      </c>
      <c r="D3" s="21" t="s">
        <v>32</v>
      </c>
      <c r="E3" s="21" t="s">
        <v>67</v>
      </c>
    </row>
    <row r="4" spans="1:5" x14ac:dyDescent="0.25">
      <c r="A4" s="20" t="s">
        <v>37</v>
      </c>
      <c r="B4" s="32">
        <v>224763</v>
      </c>
      <c r="C4" s="32">
        <v>274236</v>
      </c>
      <c r="D4" s="32">
        <v>225117</v>
      </c>
      <c r="E4" s="32">
        <f>SUM(B4:D4)</f>
        <v>724116</v>
      </c>
    </row>
    <row r="5" spans="1:5" x14ac:dyDescent="0.25">
      <c r="A5" s="20" t="s">
        <v>38</v>
      </c>
      <c r="B5" s="33">
        <v>11104</v>
      </c>
      <c r="C5" s="33">
        <v>11299</v>
      </c>
      <c r="D5" s="33">
        <v>21591</v>
      </c>
      <c r="E5" s="32">
        <f t="shared" ref="E5:E8" si="0">SUM(B5:D5)</f>
        <v>43994</v>
      </c>
    </row>
    <row r="6" spans="1:5" x14ac:dyDescent="0.25">
      <c r="A6" s="20" t="s">
        <v>39</v>
      </c>
      <c r="B6" s="33">
        <v>21756</v>
      </c>
      <c r="C6" s="33">
        <v>21313</v>
      </c>
      <c r="D6" s="33">
        <v>31614</v>
      </c>
      <c r="E6" s="32">
        <f t="shared" si="0"/>
        <v>74683</v>
      </c>
    </row>
    <row r="7" spans="1:5" x14ac:dyDescent="0.25">
      <c r="A7" s="20" t="s">
        <v>53</v>
      </c>
      <c r="B7" s="33">
        <v>53796</v>
      </c>
      <c r="C7" s="33">
        <v>43732</v>
      </c>
      <c r="D7" s="33">
        <v>64002</v>
      </c>
      <c r="E7" s="32">
        <f t="shared" si="0"/>
        <v>161530</v>
      </c>
    </row>
    <row r="8" spans="1:5" ht="15.75" thickBot="1" x14ac:dyDescent="0.3">
      <c r="A8" s="20" t="s">
        <v>67</v>
      </c>
      <c r="B8" s="48">
        <f>SUM(B4:B7)</f>
        <v>311419</v>
      </c>
      <c r="C8" s="48">
        <f t="shared" ref="C8:D8" si="1">SUM(C4:C7)</f>
        <v>350580</v>
      </c>
      <c r="D8" s="48">
        <f t="shared" si="1"/>
        <v>342324</v>
      </c>
      <c r="E8" s="32">
        <f t="shared" si="0"/>
        <v>1004323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9"/>
  <sheetViews>
    <sheetView tabSelected="1" zoomScaleNormal="100" workbookViewId="0">
      <selection activeCell="E8" sqref="E8"/>
    </sheetView>
  </sheetViews>
  <sheetFormatPr defaultRowHeight="15" x14ac:dyDescent="0.25"/>
  <cols>
    <col min="1" max="1" width="14.28515625" style="14" bestFit="1" customWidth="1"/>
    <col min="2" max="2" width="8.5703125" style="14" bestFit="1" customWidth="1"/>
    <col min="3" max="3" width="8.85546875" style="14" bestFit="1" customWidth="1"/>
    <col min="4" max="5" width="8.5703125" style="14" bestFit="1" customWidth="1"/>
    <col min="6" max="16384" width="9.140625" style="14"/>
  </cols>
  <sheetData>
    <row r="1" spans="1:5" ht="23.25" x14ac:dyDescent="0.35">
      <c r="A1" s="46" t="s">
        <v>70</v>
      </c>
      <c r="B1" s="46"/>
      <c r="C1" s="46"/>
      <c r="D1" s="46"/>
      <c r="E1" s="46"/>
    </row>
    <row r="2" spans="1:5" ht="18.75" x14ac:dyDescent="0.3">
      <c r="A2" s="47" t="s">
        <v>66</v>
      </c>
      <c r="B2" s="47"/>
      <c r="C2" s="47"/>
      <c r="D2" s="47"/>
      <c r="E2" s="47"/>
    </row>
    <row r="3" spans="1:5" x14ac:dyDescent="0.25">
      <c r="B3" s="21" t="s">
        <v>30</v>
      </c>
      <c r="C3" s="21" t="s">
        <v>31</v>
      </c>
      <c r="D3" s="21" t="s">
        <v>32</v>
      </c>
      <c r="E3" s="21" t="s">
        <v>67</v>
      </c>
    </row>
    <row r="4" spans="1:5" x14ac:dyDescent="0.25">
      <c r="A4" s="20" t="s">
        <v>37</v>
      </c>
      <c r="B4" s="32">
        <v>204155</v>
      </c>
      <c r="C4" s="32">
        <v>223778</v>
      </c>
      <c r="D4" s="32">
        <v>194650</v>
      </c>
      <c r="E4" s="32">
        <f>SUM(B4:D4)</f>
        <v>622583</v>
      </c>
    </row>
    <row r="5" spans="1:5" x14ac:dyDescent="0.25">
      <c r="A5" s="20" t="s">
        <v>38</v>
      </c>
      <c r="B5" s="33">
        <v>3985</v>
      </c>
      <c r="C5" s="33">
        <v>3980</v>
      </c>
      <c r="D5" s="33">
        <v>31114</v>
      </c>
      <c r="E5" s="32">
        <f t="shared" ref="E5:E8" si="0">SUM(B5:D5)</f>
        <v>39079</v>
      </c>
    </row>
    <row r="6" spans="1:5" x14ac:dyDescent="0.25">
      <c r="A6" s="20" t="s">
        <v>39</v>
      </c>
      <c r="B6" s="33">
        <v>21470</v>
      </c>
      <c r="C6" s="33">
        <v>21247</v>
      </c>
      <c r="D6" s="33">
        <v>21751</v>
      </c>
      <c r="E6" s="32">
        <f t="shared" si="0"/>
        <v>64468</v>
      </c>
    </row>
    <row r="7" spans="1:5" x14ac:dyDescent="0.25">
      <c r="A7" s="20" t="s">
        <v>53</v>
      </c>
      <c r="B7" s="33">
        <v>73879</v>
      </c>
      <c r="C7" s="33">
        <v>63511</v>
      </c>
      <c r="D7" s="33">
        <v>64299</v>
      </c>
      <c r="E7" s="32">
        <f t="shared" si="0"/>
        <v>201689</v>
      </c>
    </row>
    <row r="8" spans="1:5" ht="15.75" thickBot="1" x14ac:dyDescent="0.3">
      <c r="A8" s="21" t="s">
        <v>67</v>
      </c>
      <c r="B8" s="48">
        <f>SUM(B4:B7)</f>
        <v>303489</v>
      </c>
      <c r="C8" s="48">
        <f t="shared" ref="C8:D8" si="1">SUM(C4:C7)</f>
        <v>312516</v>
      </c>
      <c r="D8" s="48">
        <f t="shared" si="1"/>
        <v>311814</v>
      </c>
      <c r="E8" s="32">
        <f t="shared" si="0"/>
        <v>927819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Phone Order</vt:lpstr>
      <vt:lpstr>Product Information</vt:lpstr>
      <vt:lpstr>Revenue</vt:lpstr>
      <vt:lpstr>Categories</vt:lpstr>
      <vt:lpstr>Toronto</vt:lpstr>
      <vt:lpstr>Houston</vt:lpstr>
      <vt:lpstr>New York</vt:lpstr>
      <vt:lpstr>Miami</vt:lpstr>
      <vt:lpstr>Items</vt:lpstr>
      <vt:lpstr>Style_Code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2015-08-11T19:10:43Z</dcterms:created>
  <dcterms:modified xsi:type="dcterms:W3CDTF">2022-09-09T21:39:30Z</dcterms:modified>
</cp:coreProperties>
</file>