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955" windowHeight="9975" activeTab="1"/>
  </bookViews>
  <sheets>
    <sheet name="Six-Month Financial Projection" sheetId="1" r:id="rId1"/>
    <sheet name="3-D Pie Char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C22" i="1"/>
  <c r="C23" i="1" s="1"/>
  <c r="C25" i="1" s="1"/>
  <c r="D22" i="1"/>
  <c r="D23" i="1" s="1"/>
  <c r="D25" i="1" s="1"/>
  <c r="E22" i="1"/>
  <c r="E23" i="1" s="1"/>
  <c r="E25" i="1" s="1"/>
  <c r="F22" i="1"/>
  <c r="F23" i="1" s="1"/>
  <c r="F25" i="1" s="1"/>
  <c r="G22" i="1"/>
  <c r="G23" i="1" s="1"/>
  <c r="G25" i="1" s="1"/>
  <c r="H22" i="1"/>
  <c r="H23" i="1" s="1"/>
  <c r="H25" i="1" s="1"/>
  <c r="C21" i="1"/>
  <c r="D21" i="1"/>
  <c r="E21" i="1"/>
  <c r="F21" i="1"/>
  <c r="G21" i="1"/>
  <c r="H21" i="1"/>
  <c r="C20" i="1"/>
  <c r="D20" i="1"/>
  <c r="E20" i="1"/>
  <c r="F20" i="1"/>
  <c r="G20" i="1"/>
  <c r="H20" i="1"/>
  <c r="C19" i="1"/>
  <c r="D19" i="1"/>
  <c r="E19" i="1"/>
  <c r="F19" i="1"/>
  <c r="G19" i="1"/>
  <c r="H19" i="1"/>
  <c r="C18" i="1"/>
  <c r="D18" i="1"/>
  <c r="E18" i="1"/>
  <c r="F18" i="1"/>
  <c r="G18" i="1"/>
  <c r="C15" i="1"/>
  <c r="D15" i="1"/>
  <c r="E15" i="1"/>
  <c r="F15" i="1"/>
  <c r="G15" i="1"/>
  <c r="H15" i="1"/>
  <c r="C14" i="1"/>
  <c r="D14" i="1"/>
  <c r="E14" i="1"/>
  <c r="F14" i="1"/>
  <c r="G14" i="1"/>
  <c r="H14" i="1"/>
  <c r="B22" i="1"/>
  <c r="B23" i="1" s="1"/>
  <c r="B25" i="1" s="1"/>
  <c r="B21" i="1"/>
  <c r="B20" i="1"/>
  <c r="B19" i="1"/>
  <c r="B18" i="1"/>
  <c r="B15" i="1"/>
  <c r="B14" i="1"/>
  <c r="I11" i="1"/>
  <c r="H13" i="1"/>
</calcChain>
</file>

<file path=xl/sharedStrings.xml><?xml version="1.0" encoding="utf-8"?>
<sst xmlns="http://schemas.openxmlformats.org/spreadsheetml/2006/main" count="29" uniqueCount="24">
  <si>
    <t>Modern Music Shops</t>
  </si>
  <si>
    <t>July</t>
  </si>
  <si>
    <t>August</t>
  </si>
  <si>
    <t>September</t>
  </si>
  <si>
    <t>October</t>
  </si>
  <si>
    <t>November</t>
  </si>
  <si>
    <t>December</t>
  </si>
  <si>
    <t>Six-Month Financial Projection</t>
  </si>
  <si>
    <t>Total</t>
  </si>
  <si>
    <t>Chart</t>
  </si>
  <si>
    <t>Revenue</t>
  </si>
  <si>
    <t>Cost of Goods Sold</t>
  </si>
  <si>
    <t>Gross Margin</t>
  </si>
  <si>
    <t>What-If Assumptions</t>
  </si>
  <si>
    <t>Expenses</t>
  </si>
  <si>
    <t>Bonus</t>
  </si>
  <si>
    <t>Commission</t>
  </si>
  <si>
    <t>Marketing</t>
  </si>
  <si>
    <t>Research and Development</t>
  </si>
  <si>
    <t>Support, General, and Administrative</t>
  </si>
  <si>
    <t>Total Expenses</t>
  </si>
  <si>
    <t>Operating Income</t>
  </si>
  <si>
    <t>Margin</t>
  </si>
  <si>
    <t>Sales Revenue for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</si>
</sst>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Trebuchet MS"/>
      <family val="2"/>
    </font>
    <font>
      <b/>
      <sz val="18"/>
      <color theme="0"/>
      <name val="Trebuchet MS"/>
      <family val="2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rgb="FFCC0099"/>
      <name val="Trebuchet MS"/>
      <family val="2"/>
    </font>
    <font>
      <b/>
      <i/>
      <u/>
      <sz val="14"/>
      <color theme="0"/>
      <name val="Trebuchet MS"/>
      <family val="2"/>
    </font>
    <font>
      <b/>
      <sz val="8"/>
      <color theme="0"/>
      <name val="Trebuchet MS"/>
      <family val="2"/>
    </font>
    <font>
      <sz val="8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9900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5" fillId="2" borderId="0" xfId="0" applyFont="1" applyFill="1"/>
    <xf numFmtId="0" fontId="6" fillId="0" borderId="0" xfId="0" applyFont="1" applyAlignment="1">
      <alignment horizontal="left" indent="1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2" borderId="1" xfId="2" applyFont="1" applyFill="1"/>
    <xf numFmtId="43" fontId="7" fillId="0" borderId="0" xfId="1" applyFont="1"/>
    <xf numFmtId="164" fontId="7" fillId="0" borderId="0" xfId="1" applyNumberFormat="1" applyFont="1" applyAlignment="1">
      <alignment horizontal="right"/>
    </xf>
    <xf numFmtId="165" fontId="7" fillId="0" borderId="0" xfId="1" applyNumberFormat="1" applyFont="1"/>
    <xf numFmtId="165" fontId="6" fillId="0" borderId="1" xfId="1" applyNumberFormat="1" applyFont="1" applyBorder="1"/>
    <xf numFmtId="0" fontId="8" fillId="0" borderId="0" xfId="0" applyFont="1" applyAlignment="1">
      <alignment textRotation="45"/>
    </xf>
    <xf numFmtId="0" fontId="9" fillId="3" borderId="0" xfId="0" applyFont="1" applyFill="1"/>
    <xf numFmtId="0" fontId="10" fillId="3" borderId="0" xfId="0" applyFont="1" applyFill="1" applyAlignment="1">
      <alignment horizontal="left" indent="1"/>
    </xf>
    <xf numFmtId="4" fontId="11" fillId="3" borderId="0" xfId="0" applyNumberFormat="1" applyFont="1" applyFill="1"/>
    <xf numFmtId="10" fontId="11" fillId="3" borderId="0" xfId="0" applyNumberFormat="1" applyFont="1" applyFill="1"/>
    <xf numFmtId="0" fontId="0" fillId="3" borderId="0" xfId="0" applyFill="1"/>
    <xf numFmtId="0" fontId="5" fillId="2" borderId="1" xfId="2" applyFont="1" applyFill="1" applyAlignment="1">
      <alignment horizontal="left"/>
    </xf>
    <xf numFmtId="165" fontId="5" fillId="2" borderId="1" xfId="2" applyNumberFormat="1" applyFont="1" applyFill="1"/>
  </cellXfs>
  <cellStyles count="3">
    <cellStyle name="Comma" xfId="1" builtinId="3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CC3399"/>
      <color rgb="FF0000FF"/>
      <color rgb="FF3333CC"/>
      <color rgb="FF800080"/>
      <color rgb="FF9900CC"/>
      <color rgb="FFCC0099"/>
      <color rgb="FF9900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Six-Month Financial Projection</a:t>
            </a:r>
          </a:p>
        </c:rich>
      </c:tx>
      <c:layout/>
      <c:overlay val="0"/>
    </c:title>
    <c:autoTitleDeleted val="0"/>
    <c:view3D>
      <c:rotX val="30"/>
      <c:rotY val="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explosion val="28"/>
            <c:spPr>
              <a:solidFill>
                <a:srgbClr val="00206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800080"/>
              </a:solidFill>
            </c:spPr>
          </c:dPt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'Six-Month Financial Projection'!$B$12:$G$12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'Six-Month Financial Projection'!$B$25:$G$25</c:f>
              <c:numCache>
                <c:formatCode>"$"#,##0.00</c:formatCode>
                <c:ptCount val="6"/>
                <c:pt idx="0">
                  <c:v>371558.31813081051</c:v>
                </c:pt>
                <c:pt idx="1">
                  <c:v>750161.64186877431</c:v>
                </c:pt>
                <c:pt idx="2">
                  <c:v>410065.03630104894</c:v>
                </c:pt>
                <c:pt idx="3">
                  <c:v>349006.15641727671</c:v>
                </c:pt>
                <c:pt idx="4">
                  <c:v>710578.60622977326</c:v>
                </c:pt>
                <c:pt idx="5">
                  <c:v>408630.24105230998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17</xdr:col>
      <xdr:colOff>0</xdr:colOff>
      <xdr:row>26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I26"/>
  <sheetViews>
    <sheetView workbookViewId="0">
      <selection activeCell="D7" sqref="D7"/>
    </sheetView>
  </sheetViews>
  <sheetFormatPr defaultRowHeight="15" x14ac:dyDescent="0.25"/>
  <cols>
    <col min="1" max="1" width="77.140625" customWidth="1"/>
    <col min="2" max="7" width="17.28515625" customWidth="1"/>
    <col min="8" max="8" width="18.7109375" customWidth="1"/>
    <col min="9" max="9" width="18.42578125" customWidth="1"/>
  </cols>
  <sheetData>
    <row r="1" spans="1:9" ht="18.75" x14ac:dyDescent="0.3">
      <c r="A1" s="16" t="s">
        <v>13</v>
      </c>
      <c r="B1" s="20"/>
    </row>
    <row r="2" spans="1:9" ht="15.75" x14ac:dyDescent="0.3">
      <c r="A2" s="17" t="s">
        <v>15</v>
      </c>
      <c r="B2" s="18">
        <v>200000</v>
      </c>
    </row>
    <row r="3" spans="1:9" ht="15.75" x14ac:dyDescent="0.3">
      <c r="A3" s="17" t="s">
        <v>16</v>
      </c>
      <c r="B3" s="19">
        <v>5.7500000000000002E-2</v>
      </c>
    </row>
    <row r="4" spans="1:9" ht="16.5" x14ac:dyDescent="0.3">
      <c r="A4" s="17" t="s">
        <v>22</v>
      </c>
      <c r="B4" s="19">
        <v>0.57499999999999996</v>
      </c>
      <c r="C4" s="9"/>
      <c r="D4" s="9"/>
      <c r="E4" s="9"/>
      <c r="F4" s="9"/>
      <c r="G4" s="9"/>
      <c r="H4" s="9"/>
      <c r="I4" s="9"/>
    </row>
    <row r="5" spans="1:9" ht="16.5" x14ac:dyDescent="0.3">
      <c r="A5" s="17" t="s">
        <v>17</v>
      </c>
      <c r="B5" s="19">
        <v>0.15</v>
      </c>
      <c r="C5" s="9"/>
      <c r="D5" s="9"/>
      <c r="E5" s="9"/>
      <c r="F5" s="9"/>
      <c r="G5" s="9"/>
      <c r="H5" s="9"/>
      <c r="I5" s="9"/>
    </row>
    <row r="6" spans="1:9" ht="16.5" x14ac:dyDescent="0.3">
      <c r="A6" s="17" t="s">
        <v>18</v>
      </c>
      <c r="B6" s="19">
        <v>7.4999999999999997E-2</v>
      </c>
      <c r="C6" s="9"/>
      <c r="D6" s="9"/>
      <c r="E6" s="9"/>
      <c r="F6" s="9"/>
      <c r="G6" s="9"/>
      <c r="H6" s="9"/>
      <c r="I6" s="9"/>
    </row>
    <row r="7" spans="1:9" ht="16.5" x14ac:dyDescent="0.3">
      <c r="A7" s="17" t="s">
        <v>23</v>
      </c>
      <c r="B7" s="18">
        <v>3500000</v>
      </c>
      <c r="C7" s="9"/>
      <c r="D7" s="9"/>
      <c r="E7" s="9"/>
      <c r="F7" s="9"/>
      <c r="G7" s="9"/>
      <c r="H7" s="9"/>
      <c r="I7" s="9"/>
    </row>
    <row r="8" spans="1:9" ht="16.5" x14ac:dyDescent="0.3">
      <c r="A8" s="17" t="s">
        <v>19</v>
      </c>
      <c r="B8" s="19">
        <v>0.17316647384534539</v>
      </c>
      <c r="C8" s="9"/>
      <c r="D8" s="9"/>
      <c r="E8" s="9"/>
      <c r="F8" s="9"/>
      <c r="G8" s="9"/>
      <c r="H8" s="9"/>
      <c r="I8" s="9"/>
    </row>
    <row r="9" spans="1:9" ht="16.5" x14ac:dyDescent="0.3">
      <c r="A9" s="9"/>
      <c r="B9" s="9"/>
      <c r="C9" s="9"/>
      <c r="D9" s="9"/>
      <c r="E9" s="9"/>
      <c r="F9" s="9"/>
      <c r="G9" s="9"/>
      <c r="H9" s="9"/>
      <c r="I9" s="9"/>
    </row>
    <row r="10" spans="1:9" ht="46.5" x14ac:dyDescent="0.7">
      <c r="A10" s="1" t="s">
        <v>0</v>
      </c>
      <c r="B10" s="1"/>
      <c r="C10" s="1"/>
      <c r="D10" s="1"/>
      <c r="E10" s="1"/>
      <c r="F10" s="1"/>
      <c r="G10" s="1"/>
      <c r="H10" s="1"/>
      <c r="I10" s="1"/>
    </row>
    <row r="11" spans="1:9" ht="23.25" x14ac:dyDescent="0.35">
      <c r="A11" s="2" t="s">
        <v>7</v>
      </c>
      <c r="B11" s="2"/>
      <c r="C11" s="2"/>
      <c r="D11" s="2"/>
      <c r="E11" s="2"/>
      <c r="F11" s="2"/>
      <c r="G11" s="2"/>
      <c r="H11" s="2"/>
      <c r="I11" s="3">
        <f ca="1">NOW()</f>
        <v>40816.504489930558</v>
      </c>
    </row>
    <row r="12" spans="1:9" ht="51.75" x14ac:dyDescent="0.3">
      <c r="A12" s="9"/>
      <c r="B12" s="15" t="s">
        <v>1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5" t="s">
        <v>8</v>
      </c>
      <c r="I12" s="15" t="s">
        <v>9</v>
      </c>
    </row>
    <row r="13" spans="1:9" ht="16.5" x14ac:dyDescent="0.3">
      <c r="A13" s="4" t="s">
        <v>10</v>
      </c>
      <c r="B13" s="13">
        <v>3113612.16</v>
      </c>
      <c r="C13" s="13">
        <v>7962235.5300000003</v>
      </c>
      <c r="D13" s="13">
        <v>5112268.58</v>
      </c>
      <c r="E13" s="13">
        <v>2924627.87</v>
      </c>
      <c r="F13" s="13">
        <v>7630534.6500000004</v>
      </c>
      <c r="G13" s="13">
        <v>3424270.23</v>
      </c>
      <c r="H13" s="13">
        <f>SUM(B13:G13)</f>
        <v>30167549.02</v>
      </c>
      <c r="I13" s="9"/>
    </row>
    <row r="14" spans="1:9" ht="16.5" x14ac:dyDescent="0.3">
      <c r="A14" s="5" t="s">
        <v>11</v>
      </c>
      <c r="B14" s="11">
        <f>B13*(1-$B$4)</f>
        <v>1323285.1680000003</v>
      </c>
      <c r="C14" s="11">
        <f t="shared" ref="C14:H14" si="0">C13*(1-$B$4)</f>
        <v>3383950.1002500006</v>
      </c>
      <c r="D14" s="11">
        <f t="shared" si="0"/>
        <v>2172714.1465000003</v>
      </c>
      <c r="E14" s="11">
        <f t="shared" si="0"/>
        <v>1242966.8447500002</v>
      </c>
      <c r="F14" s="11">
        <f t="shared" si="0"/>
        <v>3242977.2262500003</v>
      </c>
      <c r="G14" s="11">
        <f t="shared" si="0"/>
        <v>1455314.8477500002</v>
      </c>
      <c r="H14" s="11">
        <f t="shared" si="0"/>
        <v>12821208.333500002</v>
      </c>
      <c r="I14" s="9"/>
    </row>
    <row r="15" spans="1:9" ht="17.25" thickBot="1" x14ac:dyDescent="0.35">
      <c r="A15" s="10" t="s">
        <v>12</v>
      </c>
      <c r="B15" s="14">
        <f>B13-B14</f>
        <v>1790326.9919999999</v>
      </c>
      <c r="C15" s="14">
        <f t="shared" ref="C15:H15" si="1">C13-C14</f>
        <v>4578285.4297499992</v>
      </c>
      <c r="D15" s="14">
        <f t="shared" si="1"/>
        <v>2939554.4334999998</v>
      </c>
      <c r="E15" s="14">
        <f t="shared" si="1"/>
        <v>1681661.0252499999</v>
      </c>
      <c r="F15" s="14">
        <f t="shared" si="1"/>
        <v>4387557.4237500001</v>
      </c>
      <c r="G15" s="14">
        <f t="shared" si="1"/>
        <v>1968955.3822499998</v>
      </c>
      <c r="H15" s="14">
        <f t="shared" si="1"/>
        <v>17346340.686499998</v>
      </c>
      <c r="I15" s="9"/>
    </row>
    <row r="16" spans="1:9" ht="17.25" thickTop="1" x14ac:dyDescent="0.3">
      <c r="A16" s="6"/>
      <c r="B16" s="9"/>
      <c r="C16" s="9"/>
      <c r="D16" s="9"/>
      <c r="E16" s="9"/>
      <c r="F16" s="9"/>
      <c r="G16" s="9"/>
      <c r="H16" s="9"/>
      <c r="I16" s="9"/>
    </row>
    <row r="17" spans="1:9" ht="16.5" x14ac:dyDescent="0.3">
      <c r="A17" s="6" t="s">
        <v>14</v>
      </c>
      <c r="B17" s="9"/>
      <c r="C17" s="9"/>
      <c r="D17" s="9"/>
      <c r="E17" s="9"/>
      <c r="F17" s="9"/>
      <c r="G17" s="9"/>
      <c r="H17" s="9"/>
      <c r="I17" s="9"/>
    </row>
    <row r="18" spans="1:9" ht="16.5" x14ac:dyDescent="0.3">
      <c r="A18" s="5" t="s">
        <v>15</v>
      </c>
      <c r="B18" s="12">
        <f>IF(B13&gt;=$B$7,$B$2,0)</f>
        <v>0</v>
      </c>
      <c r="C18" s="12">
        <f t="shared" ref="C18:G18" si="2">IF(C13&gt;=$B$7,$B$2,0)</f>
        <v>200000</v>
      </c>
      <c r="D18" s="12">
        <f t="shared" si="2"/>
        <v>200000</v>
      </c>
      <c r="E18" s="12">
        <f t="shared" si="2"/>
        <v>0</v>
      </c>
      <c r="F18" s="12">
        <f t="shared" si="2"/>
        <v>200000</v>
      </c>
      <c r="G18" s="12">
        <f t="shared" si="2"/>
        <v>0</v>
      </c>
      <c r="H18" s="12">
        <f>SUM(B18:G18)</f>
        <v>600000</v>
      </c>
      <c r="I18" s="9"/>
    </row>
    <row r="19" spans="1:9" ht="16.5" x14ac:dyDescent="0.3">
      <c r="A19" s="5" t="s">
        <v>16</v>
      </c>
      <c r="B19" s="12">
        <f>B13*$B$3</f>
        <v>179032.6992</v>
      </c>
      <c r="C19" s="12">
        <f t="shared" ref="C19:H19" si="3">C13*$B$3</f>
        <v>457828.54297500005</v>
      </c>
      <c r="D19" s="12">
        <f t="shared" si="3"/>
        <v>293955.44335000002</v>
      </c>
      <c r="E19" s="12">
        <f t="shared" si="3"/>
        <v>168166.10252500002</v>
      </c>
      <c r="F19" s="12">
        <f t="shared" si="3"/>
        <v>438755.74237500003</v>
      </c>
      <c r="G19" s="12">
        <f t="shared" si="3"/>
        <v>196895.538225</v>
      </c>
      <c r="H19" s="12">
        <f t="shared" si="3"/>
        <v>1734634.06865</v>
      </c>
      <c r="I19" s="9"/>
    </row>
    <row r="20" spans="1:9" ht="16.5" x14ac:dyDescent="0.3">
      <c r="A20" s="5" t="s">
        <v>17</v>
      </c>
      <c r="B20" s="12">
        <f>B13*$B$5</f>
        <v>467041.82400000002</v>
      </c>
      <c r="C20" s="12">
        <f t="shared" ref="C20:H20" si="4">C13*$B$5</f>
        <v>1194335.3295</v>
      </c>
      <c r="D20" s="12">
        <f t="shared" si="4"/>
        <v>766840.28700000001</v>
      </c>
      <c r="E20" s="12">
        <f t="shared" si="4"/>
        <v>438694.18050000002</v>
      </c>
      <c r="F20" s="12">
        <f t="shared" si="4"/>
        <v>1144580.1975</v>
      </c>
      <c r="G20" s="12">
        <f t="shared" si="4"/>
        <v>513640.53449999995</v>
      </c>
      <c r="H20" s="12">
        <f t="shared" si="4"/>
        <v>4525132.3530000001</v>
      </c>
      <c r="I20" s="9"/>
    </row>
    <row r="21" spans="1:9" ht="16.5" x14ac:dyDescent="0.3">
      <c r="A21" s="5" t="s">
        <v>18</v>
      </c>
      <c r="B21" s="12">
        <f>B13*$B$6</f>
        <v>233520.91200000001</v>
      </c>
      <c r="C21" s="12">
        <f t="shared" ref="C21:H21" si="5">C13*$B$6</f>
        <v>597167.66475</v>
      </c>
      <c r="D21" s="12">
        <f t="shared" si="5"/>
        <v>383420.14350000001</v>
      </c>
      <c r="E21" s="12">
        <f t="shared" si="5"/>
        <v>219347.09025000001</v>
      </c>
      <c r="F21" s="12">
        <f t="shared" si="5"/>
        <v>572290.09875</v>
      </c>
      <c r="G21" s="12">
        <f t="shared" si="5"/>
        <v>256820.26724999998</v>
      </c>
      <c r="H21" s="12">
        <f t="shared" si="5"/>
        <v>2262566.1765000001</v>
      </c>
      <c r="I21" s="9"/>
    </row>
    <row r="22" spans="1:9" ht="16.5" x14ac:dyDescent="0.3">
      <c r="A22" s="5" t="s">
        <v>19</v>
      </c>
      <c r="B22" s="12">
        <f>B13*$B$8</f>
        <v>539173.23866918939</v>
      </c>
      <c r="C22" s="12">
        <f t="shared" ref="C22:H22" si="6">C13*$B$8</f>
        <v>1378792.2506562248</v>
      </c>
      <c r="D22" s="12">
        <f t="shared" si="6"/>
        <v>885273.52334895101</v>
      </c>
      <c r="E22" s="12">
        <f t="shared" si="6"/>
        <v>506447.49555772322</v>
      </c>
      <c r="F22" s="12">
        <f t="shared" si="6"/>
        <v>1321352.7788952268</v>
      </c>
      <c r="G22" s="12">
        <f t="shared" si="6"/>
        <v>592968.8012226898</v>
      </c>
      <c r="H22" s="12">
        <f t="shared" si="6"/>
        <v>5224008.0883500045</v>
      </c>
      <c r="I22" s="9"/>
    </row>
    <row r="23" spans="1:9" ht="16.5" x14ac:dyDescent="0.3">
      <c r="A23" s="7" t="s">
        <v>20</v>
      </c>
      <c r="B23" s="13">
        <f>SUM(B18:B22)</f>
        <v>1418768.6738691893</v>
      </c>
      <c r="C23" s="13">
        <f t="shared" ref="C23:H23" si="7">SUM(C18:C22)</f>
        <v>3828123.7878812249</v>
      </c>
      <c r="D23" s="13">
        <f t="shared" si="7"/>
        <v>2529489.3971989509</v>
      </c>
      <c r="E23" s="13">
        <f t="shared" si="7"/>
        <v>1332654.8688327232</v>
      </c>
      <c r="F23" s="13">
        <f t="shared" si="7"/>
        <v>3676978.8175202268</v>
      </c>
      <c r="G23" s="13">
        <f t="shared" si="7"/>
        <v>1560325.1411976898</v>
      </c>
      <c r="H23" s="13">
        <f t="shared" si="7"/>
        <v>14346340.686500005</v>
      </c>
      <c r="I23" s="9"/>
    </row>
    <row r="24" spans="1:9" ht="16.5" x14ac:dyDescent="0.3">
      <c r="A24" s="8"/>
      <c r="B24" s="9"/>
      <c r="C24" s="9"/>
      <c r="D24" s="9"/>
      <c r="E24" s="9"/>
      <c r="F24" s="9"/>
      <c r="G24" s="9"/>
      <c r="H24" s="9"/>
      <c r="I24" s="9"/>
    </row>
    <row r="25" spans="1:9" ht="17.25" thickBot="1" x14ac:dyDescent="0.35">
      <c r="A25" s="21" t="s">
        <v>21</v>
      </c>
      <c r="B25" s="22">
        <f>B15-B23</f>
        <v>371558.31813081051</v>
      </c>
      <c r="C25" s="22">
        <f t="shared" ref="C25:H25" si="8">C15-C23</f>
        <v>750161.64186877431</v>
      </c>
      <c r="D25" s="22">
        <f t="shared" si="8"/>
        <v>410065.03630104894</v>
      </c>
      <c r="E25" s="22">
        <f t="shared" si="8"/>
        <v>349006.15641727671</v>
      </c>
      <c r="F25" s="22">
        <f t="shared" si="8"/>
        <v>710578.60622977326</v>
      </c>
      <c r="G25" s="22">
        <f t="shared" si="8"/>
        <v>408630.24105230998</v>
      </c>
      <c r="H25" s="22">
        <f t="shared" si="8"/>
        <v>2999999.9999999925</v>
      </c>
      <c r="I25" s="9"/>
    </row>
    <row r="26" spans="1:9" ht="15.75" thickTop="1" x14ac:dyDescent="0.25"/>
  </sheetData>
  <pageMargins left="0.75" right="0.75" top="1" bottom="1" header="0.5" footer="0.5"/>
  <pageSetup scale="81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'Six-Month Financial Projection'!B25:G25</xm:f>
              <xm:sqref>I25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'Six-Month Financial Projection'!B18:G18</xm:f>
              <xm:sqref>I18</xm:sqref>
            </x14:sparkline>
            <x14:sparkline>
              <xm:f>'Six-Month Financial Projection'!B19:G19</xm:f>
              <xm:sqref>I19</xm:sqref>
            </x14:sparkline>
            <x14:sparkline>
              <xm:f>'Six-Month Financial Projection'!B20:G20</xm:f>
              <xm:sqref>I20</xm:sqref>
            </x14:sparkline>
            <x14:sparkline>
              <xm:f>'Six-Month Financial Projection'!B21:G21</xm:f>
              <xm:sqref>I21</xm:sqref>
            </x14:sparkline>
            <x14:sparkline>
              <xm:f>'Six-Month Financial Projection'!B22:G22</xm:f>
              <xm:sqref>I22</xm:sqref>
            </x14:sparkline>
            <x14:sparkline>
              <xm:f>'Six-Month Financial Projection'!B23:G23</xm:f>
              <xm:sqref>I23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'Six-Month Financial Projection'!B13:G13</xm:f>
              <xm:sqref>I13</xm:sqref>
            </x14:sparkline>
            <x14:sparkline>
              <xm:f>'Six-Month Financial Projection'!B14:G14</xm:f>
              <xm:sqref>I14</xm:sqref>
            </x14:sparkline>
            <x14:sparkline>
              <xm:f>'Six-Month Financial Projection'!B15:G15</xm:f>
              <xm:sqref>I15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"/>
  <sheetViews>
    <sheetView tabSelected="1" workbookViewId="0">
      <selection activeCell="I31" sqref="I31"/>
    </sheetView>
  </sheetViews>
  <sheetFormatPr defaultRowHeight="15" x14ac:dyDescent="0.25"/>
  <sheetData/>
  <printOptions headings="1" gridLines="1"/>
  <pageMargins left="0.75" right="0.75" top="1" bottom="1" header="0.5" footer="0.5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Six-Month Financial Projection</vt:lpstr>
      <vt:lpstr>3-D Pie 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</dc:creator>
  <cp:lastModifiedBy>Sweta</cp:lastModifiedBy>
  <dcterms:created xsi:type="dcterms:W3CDTF">2011-09-27T16:30:06Z</dcterms:created>
  <dcterms:modified xsi:type="dcterms:W3CDTF">2011-09-30T16:27:32Z</dcterms:modified>
</cp:coreProperties>
</file>