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8646" documentId="114_{AC9F4747-BE0F-452C-A2C8-58738AABDFF9}" xr6:coauthVersionLast="47" xr6:coauthVersionMax="47" xr10:uidLastSave="{C13B1060-7EB4-4462-AD8A-3629E2A90124}"/>
  <bookViews>
    <workbookView xWindow="-120" yWindow="-120" windowWidth="20730" windowHeight="11160" firstSheet="1" activeTab="7" xr2:uid="{D410B975-7922-4813-88AB-46142460CDC8}"/>
  </bookViews>
  <sheets>
    <sheet name="2018" sheetId="25" r:id="rId1"/>
    <sheet name="2019" sheetId="26" r:id="rId2"/>
    <sheet name="2020" sheetId="27" r:id="rId3"/>
    <sheet name="2021" sheetId="28" r:id="rId4"/>
    <sheet name="2022" sheetId="33" r:id="rId5"/>
    <sheet name="YTD Stats" sheetId="1" r:id="rId6"/>
    <sheet name="YTD Wins-Losses" sheetId="34" r:id="rId7"/>
    <sheet name="Winning Percentile Range" sheetId="35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7" i="1" l="1"/>
  <c r="E8" i="1"/>
  <c r="F6" i="1"/>
  <c r="D7" i="1"/>
  <c r="D8" i="1"/>
  <c r="C7" i="1"/>
  <c r="C8" i="1"/>
  <c r="B7" i="1"/>
  <c r="B8" i="1"/>
  <c r="F5" i="1"/>
  <c r="F3" i="1"/>
  <c r="F2" i="1"/>
  <c r="F8" i="1" l="1"/>
  <c r="F4" i="1" l="1"/>
  <c r="F7" i="1" l="1"/>
</calcChain>
</file>

<file path=xl/sharedStrings.xml><?xml version="1.0" encoding="utf-8"?>
<sst xmlns="http://schemas.openxmlformats.org/spreadsheetml/2006/main" count="510" uniqueCount="213">
  <si>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</si>
  <si>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</si>
  <si>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</si>
  <si>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</si>
  <si>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</si>
  <si>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</si>
  <si>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</si>
  <si>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</si>
  <si>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WINS</t>
  </si>
  <si>
    <t>LOSSES</t>
  </si>
  <si>
    <t>WINNING PERCENTILE RANGE</t>
  </si>
  <si>
    <t>Round of 16</t>
  </si>
  <si>
    <t>Round of 32</t>
  </si>
  <si>
    <t>Win</t>
  </si>
  <si>
    <t>Loss</t>
  </si>
  <si>
    <t>Quarterfinal</t>
  </si>
  <si>
    <t>Semifinal</t>
  </si>
  <si>
    <t>Final</t>
  </si>
  <si>
    <t>6-4 6-2</t>
  </si>
  <si>
    <t>Hard</t>
  </si>
  <si>
    <t>Qualifying R1</t>
  </si>
  <si>
    <t>Qualifying R2</t>
  </si>
  <si>
    <t>6-4 6-3</t>
  </si>
  <si>
    <t>6-3 7-5</t>
  </si>
  <si>
    <t>6-2 6-3</t>
  </si>
  <si>
    <t>6-2 6-4</t>
  </si>
  <si>
    <t>6-2 7-5</t>
  </si>
  <si>
    <t>6-3 6-3</t>
  </si>
  <si>
    <t>6-4 6-1</t>
  </si>
  <si>
    <t>6-1 6-0</t>
  </si>
  <si>
    <t>Qualifying R3</t>
  </si>
  <si>
    <t>Round of 128</t>
  </si>
  <si>
    <t>6-3 6-2</t>
  </si>
  <si>
    <t>Round of 64</t>
  </si>
  <si>
    <t>Tímea Babos (HUNGARY)</t>
  </si>
  <si>
    <t>US OPEN</t>
  </si>
  <si>
    <t>6-0 6-1</t>
  </si>
  <si>
    <t>6-1 6-3</t>
  </si>
  <si>
    <t>6-2 6-0</t>
  </si>
  <si>
    <t>6-1 6-2</t>
  </si>
  <si>
    <t>7-5 6-1</t>
  </si>
  <si>
    <t>7-5 6-2</t>
  </si>
  <si>
    <t>Laura Ioana Paar (ROMANIA)</t>
  </si>
  <si>
    <t>Susan Bandecchi (SWITZERLAND)</t>
  </si>
  <si>
    <t>6-2 6-1</t>
  </si>
  <si>
    <t>6-0 6-0</t>
  </si>
  <si>
    <t>6-3 6-0</t>
  </si>
  <si>
    <t>Ulrikke Eikeri (NORWAY)</t>
  </si>
  <si>
    <t>Mona Barthel (GERMANY)</t>
  </si>
  <si>
    <t>Bibiane Schoofs (NETHERLANDS)</t>
  </si>
  <si>
    <t>Viktoriya Tomova (BULGARIA)</t>
  </si>
  <si>
    <t>Alison Van Uytvanck (BELGIUM)</t>
  </si>
  <si>
    <t>6-4 7-5</t>
  </si>
  <si>
    <t>Ysaline Bonaventure (BELGIUM)</t>
  </si>
  <si>
    <t>Ekaterine Gorgodze (GEORGIA)</t>
  </si>
  <si>
    <t>Grass</t>
  </si>
  <si>
    <t>6-3 6-4</t>
  </si>
  <si>
    <t>WIMBLEDON</t>
  </si>
  <si>
    <t>Ajla Tomljanović (AUSTRALIA)</t>
  </si>
  <si>
    <t>1-6 6-3 6-4</t>
  </si>
  <si>
    <t>7-5 6-3</t>
  </si>
  <si>
    <t>Markéta Vondroušová (CZECH REPUBLIC)</t>
  </si>
  <si>
    <t>6-1 6-4</t>
  </si>
  <si>
    <t>3-6 6-1 6-4</t>
  </si>
  <si>
    <t>Belinda Bencic (SWITZERLAND)</t>
  </si>
  <si>
    <t>7-5 6-4</t>
  </si>
  <si>
    <t>7-6(4) 6-0</t>
  </si>
  <si>
    <t>6-4 6-4</t>
  </si>
  <si>
    <t>AVERAGE</t>
  </si>
  <si>
    <t>NUMBER OF TOURNAMENTS PLAYED</t>
  </si>
  <si>
    <t>NUMBER OF TITLES WON</t>
  </si>
  <si>
    <t>ITF NANJING ($15,000)</t>
  </si>
  <si>
    <t>Cao Siqi (CHINA)</t>
  </si>
  <si>
    <t>Oleksandra Oliynykova (CROATIA)</t>
  </si>
  <si>
    <t>Satsuki Koike (JAPAN)</t>
  </si>
  <si>
    <t>7-6(2) 6-1</t>
  </si>
  <si>
    <t>7-6(4 RETIRED</t>
  </si>
  <si>
    <t>Yunqi He (CHINA)</t>
  </si>
  <si>
    <t>Wu Ho-Ching (HONG KONG)</t>
  </si>
  <si>
    <t>Ng Kwan-Yau (HONG KONG)</t>
  </si>
  <si>
    <t>Zheng Wushuang (CHINA)</t>
  </si>
  <si>
    <t>Sofia Smagina (RUSSIA)</t>
  </si>
  <si>
    <t>You Xiaodi (CHINA)</t>
  </si>
  <si>
    <t>ITF TIBERIAS ($15,000)</t>
  </si>
  <si>
    <t>Jane Stewart (USA)</t>
  </si>
  <si>
    <t>Madison Bourguignon (USA)</t>
  </si>
  <si>
    <t>Melis Sezer (TURKEY)</t>
  </si>
  <si>
    <t>Laetitia Pulchartova (CZECH REPUBLIC)</t>
  </si>
  <si>
    <t>Vlada Katic (ISRAEL)</t>
  </si>
  <si>
    <t>Helene Scholsen (BELGIUM)</t>
  </si>
  <si>
    <t>ITF MANCHESTER ($100,000)</t>
  </si>
  <si>
    <t>Harriet Dart (GREAT BRITAIN)</t>
  </si>
  <si>
    <t>6-3 3-6 6-1</t>
  </si>
  <si>
    <t>Barbora Štefková (CZECH REPUBLIC)</t>
  </si>
  <si>
    <t>6-4 5-7 6-2</t>
  </si>
  <si>
    <t>ITF LISBON ($25,000)</t>
  </si>
  <si>
    <t>Miriam Medina Cardena (SPAIN)</t>
  </si>
  <si>
    <t>Shalimar Talbi (BELARUS)</t>
  </si>
  <si>
    <t>7-6(4) 6-2</t>
  </si>
  <si>
    <t>ITF ANTALYA ($15,000)</t>
  </si>
  <si>
    <t>Arina Solomatina (RUSSIA)</t>
  </si>
  <si>
    <t>Polina Gubina (UKRAINE)</t>
  </si>
  <si>
    <t>Georgia Crăciun (ROMANIA)</t>
  </si>
  <si>
    <t>Alena Fomina-Klotz (RUSSIA)</t>
  </si>
  <si>
    <t>Johana Markova (CZECH REPUBLIC)</t>
  </si>
  <si>
    <t>ITF WIRRAL ($25,000)</t>
  </si>
  <si>
    <t>Diāna Marcinkēviča (LATVIA)</t>
  </si>
  <si>
    <t>Greet Minnen (BELGIUM)</t>
  </si>
  <si>
    <t>3-6 6-3 6-2</t>
  </si>
  <si>
    <t>7-6(5) 6-2</t>
  </si>
  <si>
    <t>Barbara Haas (AUSTRIA)</t>
  </si>
  <si>
    <t>Ayla Aksu (TURKEY)</t>
  </si>
  <si>
    <t>ITF GLASGOW ($25,000)</t>
  </si>
  <si>
    <t>Gabriela Lee (ROMANIA)</t>
  </si>
  <si>
    <t>6-3 6-7(5) 6-3</t>
  </si>
  <si>
    <t>Valeria Savinykh (RUSSIA)</t>
  </si>
  <si>
    <t>ITF TEL AVIV ($15,000)</t>
  </si>
  <si>
    <t>Maya Tahan (ISRAEL)</t>
  </si>
  <si>
    <t>Sabrina Kalandarov (ISRAEL)</t>
  </si>
  <si>
    <t>2-6 6-1 6-3</t>
  </si>
  <si>
    <t>6-3 5-7 7-6(3)</t>
  </si>
  <si>
    <t>7-6(4) 5-7 6-3</t>
  </si>
  <si>
    <t>Marianna Zakarlyuk (UKRAINE)</t>
  </si>
  <si>
    <t>Vlada Katic (ISRAEL)</t>
  </si>
  <si>
    <t>Corinna Dentoni (ITALY)</t>
  </si>
  <si>
    <t>ITF BOLTON ($25,000)</t>
  </si>
  <si>
    <t>4-6 6-3 6-2</t>
  </si>
  <si>
    <t>Robin Anderson (USA)</t>
  </si>
  <si>
    <t>Paula Badosa Gibert (SPAIN)</t>
  </si>
  <si>
    <t>Jodie Burrage (GREAT BRITAIN)</t>
  </si>
  <si>
    <t>2-6 6-1 6-4</t>
  </si>
  <si>
    <t>Liang En-Shuo (CHINESE TAIPEI)</t>
  </si>
  <si>
    <t>ITF ROEHAMPTON ($25,000)</t>
  </si>
  <si>
    <t>Vivian Heisen (GERMANY)</t>
  </si>
  <si>
    <t>7-5 4-1 RETIRED</t>
  </si>
  <si>
    <t>6-2 0-6 6-2</t>
  </si>
  <si>
    <t>Emily Arbuthnott (GREAT BRITAIN)</t>
  </si>
  <si>
    <t>Leonie Kung (SWITZERLAND)</t>
  </si>
  <si>
    <t>Chanelle Van Nguyen (USA)</t>
  </si>
  <si>
    <t>7-5 2-6 7-5</t>
  </si>
  <si>
    <t>Myrtille Georges (FRANCE)</t>
  </si>
  <si>
    <t>Anna-Lena Friedsam (GERMANY)</t>
  </si>
  <si>
    <t>ITF MINSK ($25,000)</t>
  </si>
  <si>
    <t>Ekaterina Reyngold (RUSSIA)</t>
  </si>
  <si>
    <t>Katyarina Paulenka (BELARUS)</t>
  </si>
  <si>
    <t>Deborah Chiesa (ITALY)</t>
  </si>
  <si>
    <t>Lara Salden (BELGIUM)</t>
  </si>
  <si>
    <t>Anastasia Zakharova (RUSSIA)</t>
  </si>
  <si>
    <t>ITF SOLAPUR ($25,000)</t>
  </si>
  <si>
    <t>6-2 2-1 RETIRED</t>
  </si>
  <si>
    <t>Katie Boulter (GREAT BRITAIN)</t>
  </si>
  <si>
    <t>Despina Papamichail (GREECE)</t>
  </si>
  <si>
    <t>ITF PUNE ($25,000)</t>
  </si>
  <si>
    <t>6-1 5-7 6-3</t>
  </si>
  <si>
    <t>6-2 4-6 6-3</t>
  </si>
  <si>
    <t>Akanksha Nitture (INDIA)</t>
  </si>
  <si>
    <t>Kang Jiaqi (CHINA)</t>
  </si>
  <si>
    <t>Valeriya Strakhova (UKRAINE)</t>
  </si>
  <si>
    <t>Olga Doroshina (RUSSIA)</t>
  </si>
  <si>
    <t>Naiktha Bains (GREAT BRITAIN)</t>
  </si>
  <si>
    <t>Marie Benoit (BELGIUM)</t>
  </si>
  <si>
    <t>6-2 2-2 RETIRED</t>
  </si>
  <si>
    <t>ITF SUNDERLAND ($25,000)</t>
  </si>
  <si>
    <t>4-6 6-4 6-3</t>
  </si>
  <si>
    <t>Elitsa Kostova (BULGARIA)</t>
  </si>
  <si>
    <t>Amarni Banks (GREAT BRITAIN)</t>
  </si>
  <si>
    <t>Richel Hogenkamp (NETHERLANDS)</t>
  </si>
  <si>
    <t>Clara Tauson (DENMARK)</t>
  </si>
  <si>
    <t>NOTTINGHAM OPEN</t>
  </si>
  <si>
    <t>ITF NOTTINGHAM ($100,000)</t>
  </si>
  <si>
    <t>Tsvetana Pironkova (BULGARIA)</t>
  </si>
  <si>
    <t>Storm Sanders (AUSTRALIA)</t>
  </si>
  <si>
    <t>7-6(3) 6-2</t>
  </si>
  <si>
    <t>7-5 7-6(2)</t>
  </si>
  <si>
    <t>6-4 3-0 RETIRED</t>
  </si>
  <si>
    <t>Vitalia Diatchenko (RUSSIA)</t>
  </si>
  <si>
    <t>Sorana Cîrstea (ROMANIA)</t>
  </si>
  <si>
    <t>MUBADALA SILICON VALLEY CLASSIC</t>
  </si>
  <si>
    <t>Shuai Zhang (CHINA)</t>
  </si>
  <si>
    <t>ITF LANDISVILLE ($100,000)</t>
  </si>
  <si>
    <t>Han Na-Lae (SOUTH KOREA)</t>
  </si>
  <si>
    <t>Nuria Parrizas-Diaz (SPAIN)</t>
  </si>
  <si>
    <t>4-3 RETIRED</t>
  </si>
  <si>
    <t>3-6 6-0 6-1</t>
  </si>
  <si>
    <t>CHICAGO 125K SERIES</t>
  </si>
  <si>
    <t>6-1 2-6 6-4</t>
  </si>
  <si>
    <t>7-6(3) 4-6 6-1</t>
  </si>
  <si>
    <t>7-6(4) RETIRED</t>
  </si>
  <si>
    <t>7-6(7) 6-3</t>
  </si>
  <si>
    <t>Clara Burel (FRANCE)</t>
  </si>
  <si>
    <t>Jule Niemeier (GERMANY)</t>
  </si>
  <si>
    <t>Claire Liu (USA)</t>
  </si>
  <si>
    <t>Stefanie Vögele (SWITZERLAND)</t>
  </si>
  <si>
    <t>Mayar Sherif (EGYPT)</t>
  </si>
  <si>
    <t>Mariam Bolkvadze (GEORGIA)</t>
  </si>
  <si>
    <t>Sara Sorribes Tormo (SPAIN)</t>
  </si>
  <si>
    <t>Shelby Rogers (USA)</t>
  </si>
  <si>
    <t>Maria Sakkari (GREECE)</t>
  </si>
  <si>
    <t>Leylah Fernandez (CANADA)</t>
  </si>
  <si>
    <t>INDIAN WELLS MASTERS</t>
  </si>
  <si>
    <t>Aliaksandra Sasnovich (BELARUS)</t>
  </si>
  <si>
    <t>TRANSYLVANIA OPEN</t>
  </si>
  <si>
    <t>Polona Hercog (SLOVENIA)</t>
  </si>
  <si>
    <t>4-6 7-5 6-1</t>
  </si>
  <si>
    <t>Ana Bodgan (ROMANIA)</t>
  </si>
  <si>
    <t>Marta Kostyuk (UKRAINE)</t>
  </si>
  <si>
    <t>LINZ OPEN</t>
  </si>
  <si>
    <t>Wang Xinyu (CHINA)</t>
  </si>
  <si>
    <t>6-1 6-7(0) 7-5</t>
  </si>
  <si>
    <t>SYDNEY INTERNATIONAL</t>
  </si>
  <si>
    <t>Elena Rybakina (KAZAKHSTAN)</t>
  </si>
  <si>
    <t>AUSTRALIAN OPEN</t>
  </si>
  <si>
    <t>Sloane Stephens (USA)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</si>
</sst>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</cellStyleXfs>
  <cellXfs count="7">
    <xf numFmtId="0" fontId="0" fillId="0" borderId="0" xfId="0"/>
    <xf numFmtId="0" fontId="1" fillId="0" borderId="0" xfId="0" applyFont="1"/>
    <xf numFmtId="1" fontId="1" fillId="0" borderId="0" xfId="0" applyNumberFormat="1" applyFont="1"/>
    <xf numFmtId="9" fontId="0" fillId="0" borderId="0" xfId="0" applyNumberFormat="1" applyFont="1"/>
    <xf numFmtId="0" fontId="3" fillId="2" borderId="0" xfId="1"/>
    <xf numFmtId="0" fontId="4" fillId="3" borderId="0" xfId="2"/>
    <xf numFmtId="9" fontId="1" fillId="0" borderId="0" xfId="0" applyNumberFormat="1" applyFont="1"/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2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Emma</a:t>
            </a:r>
            <a:r>
              <a:rPr lang="en-US" b="1" baseline="0"/>
              <a:t> Raducanu (GREAT BRITAIN): YTD Wins-Losses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'YTD Stats'!$A$2:$A$6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'YTD Stats'!$D$2:$D$6</c:f>
              <c:numCache>
                <c:formatCode>General</c:formatCode>
                <c:ptCount val="5"/>
                <c:pt idx="0">
                  <c:v>22</c:v>
                </c:pt>
                <c:pt idx="1">
                  <c:v>25</c:v>
                </c:pt>
                <c:pt idx="2">
                  <c:v>4</c:v>
                </c:pt>
                <c:pt idx="3">
                  <c:v>25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D0-4836-9819-6E9A51559D65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'YTD Stats'!$A$2:$A$6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'YTD Stats'!$E$2:$E$6</c:f>
              <c:numCache>
                <c:formatCode>General</c:formatCode>
                <c:ptCount val="5"/>
                <c:pt idx="0">
                  <c:v>6</c:v>
                </c:pt>
                <c:pt idx="1">
                  <c:v>8</c:v>
                </c:pt>
                <c:pt idx="2">
                  <c:v>2</c:v>
                </c:pt>
                <c:pt idx="3">
                  <c:v>9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D0-4836-9819-6E9A51559D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3992143"/>
        <c:axId val="883978415"/>
      </c:barChart>
      <c:catAx>
        <c:axId val="8839921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3978415"/>
        <c:crosses val="autoZero"/>
        <c:auto val="1"/>
        <c:lblAlgn val="ctr"/>
        <c:lblOffset val="100"/>
        <c:noMultiLvlLbl val="0"/>
      </c:catAx>
      <c:valAx>
        <c:axId val="883978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3992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Emma Raducanu (GREAT</a:t>
            </a:r>
            <a:r>
              <a:rPr lang="en-US" b="1" baseline="0"/>
              <a:t> BRITAIN): Winning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Stats'!$F$1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forward val="1"/>
            <c:dispRSqr val="0"/>
            <c:dispEq val="0"/>
          </c:trendline>
          <c:cat>
            <c:numRef>
              <c:f>'YTD Stats'!$A$2:$A$6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'YTD Stats'!$F$2:$F$6</c:f>
              <c:numCache>
                <c:formatCode>0%</c:formatCode>
                <c:ptCount val="5"/>
                <c:pt idx="0">
                  <c:v>0.72727272727272729</c:v>
                </c:pt>
                <c:pt idx="1">
                  <c:v>0.68</c:v>
                </c:pt>
                <c:pt idx="2">
                  <c:v>0.5</c:v>
                </c:pt>
                <c:pt idx="3">
                  <c:v>0.64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88-4A49-8BF9-78CD922731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6779727"/>
        <c:axId val="956795119"/>
      </c:lineChart>
      <c:catAx>
        <c:axId val="9567797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6795119"/>
        <c:crosses val="autoZero"/>
        <c:auto val="1"/>
        <c:lblAlgn val="ctr"/>
        <c:lblOffset val="100"/>
        <c:noMultiLvlLbl val="0"/>
      </c:catAx>
      <c:valAx>
        <c:axId val="956795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6779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BB99BC0-3FE8-4C0D-8F7A-D688CC918E18}">
  <sheetPr/>
  <sheetViews>
    <sheetView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DD68FD7-71F5-4137-9DFF-CAAEC3D3F902}">
  <sheetPr/>
  <sheetViews>
    <sheetView tabSelected="1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FD9DC2-7B2F-4BDE-B021-9958E324061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467DFC-EDFC-413E-B94C-9910EBF1897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36"/>
  <sheetViews>
    <sheetView workbookViewId="0">
      <selection activeCell="E36" activeCellId="5" sqref="E4 E11 E20 E22 E25 E36"/>
    </sheetView>
  </sheetViews>
  <sheetFormatPr defaultRowHeight="15" x14ac:dyDescent="0.25"/>
  <cols>
    <col min="1" max="1" width="26" bestFit="1" customWidth="1"/>
    <col min="2" max="2" width="9" bestFit="1" customWidth="1"/>
    <col min="3" max="3" width="12.7109375" bestFit="1" customWidth="1"/>
    <col min="4" max="4" width="35.42578125" bestFit="1" customWidth="1"/>
    <col min="5" max="5" width="7.42578125" bestFit="1" customWidth="1"/>
    <col min="6" max="6" width="13.1406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71</v>
      </c>
      <c r="B2" t="s">
        <v>19</v>
      </c>
      <c r="C2" t="s">
        <v>20</v>
      </c>
      <c r="D2" t="s">
        <v>74</v>
      </c>
      <c r="E2" s="4" t="s">
        <v>13</v>
      </c>
      <c r="F2" t="s">
        <v>45</v>
      </c>
    </row>
    <row r="3" spans="1:6" x14ac:dyDescent="0.25">
      <c r="C3" t="s">
        <v>21</v>
      </c>
      <c r="D3" t="s">
        <v>73</v>
      </c>
      <c r="E3" s="4" t="s">
        <v>13</v>
      </c>
      <c r="F3" t="s">
        <v>75</v>
      </c>
    </row>
    <row r="4" spans="1:6" ht="15" customHeight="1" x14ac:dyDescent="0.25">
      <c r="C4" t="s">
        <v>30</v>
      </c>
      <c r="D4" t="s">
        <v>72</v>
      </c>
      <c r="E4" s="5" t="s">
        <v>14</v>
      </c>
      <c r="F4" t="s">
        <v>18</v>
      </c>
    </row>
    <row r="6" spans="1:6" x14ac:dyDescent="0.25">
      <c r="A6" t="s">
        <v>71</v>
      </c>
      <c r="B6" t="s">
        <v>19</v>
      </c>
      <c r="C6" t="s">
        <v>20</v>
      </c>
      <c r="D6" t="s">
        <v>77</v>
      </c>
      <c r="E6" s="4" t="s">
        <v>13</v>
      </c>
      <c r="F6" t="s">
        <v>45</v>
      </c>
    </row>
    <row r="7" spans="1:6" x14ac:dyDescent="0.25">
      <c r="C7" t="s">
        <v>21</v>
      </c>
      <c r="D7" t="s">
        <v>78</v>
      </c>
      <c r="E7" s="4" t="s">
        <v>13</v>
      </c>
      <c r="F7" t="s">
        <v>44</v>
      </c>
    </row>
    <row r="8" spans="1:6" x14ac:dyDescent="0.25">
      <c r="C8" t="s">
        <v>30</v>
      </c>
      <c r="D8" t="s">
        <v>79</v>
      </c>
      <c r="E8" s="4" t="s">
        <v>13</v>
      </c>
      <c r="F8" t="s">
        <v>28</v>
      </c>
    </row>
    <row r="9" spans="1:6" x14ac:dyDescent="0.25">
      <c r="C9" t="s">
        <v>12</v>
      </c>
      <c r="D9" t="s">
        <v>80</v>
      </c>
      <c r="E9" s="4" t="s">
        <v>13</v>
      </c>
      <c r="F9" t="s">
        <v>67</v>
      </c>
    </row>
    <row r="10" spans="1:6" x14ac:dyDescent="0.25">
      <c r="C10" t="s">
        <v>11</v>
      </c>
      <c r="D10" t="s">
        <v>81</v>
      </c>
      <c r="E10" s="4" t="s">
        <v>13</v>
      </c>
      <c r="F10" t="s">
        <v>56</v>
      </c>
    </row>
    <row r="11" spans="1:6" x14ac:dyDescent="0.25">
      <c r="C11" t="s">
        <v>15</v>
      </c>
      <c r="D11" t="s">
        <v>82</v>
      </c>
      <c r="E11" s="5" t="s">
        <v>14</v>
      </c>
      <c r="F11" t="s">
        <v>76</v>
      </c>
    </row>
    <row r="13" spans="1:6" ht="15" customHeight="1" x14ac:dyDescent="0.25">
      <c r="A13" t="s">
        <v>83</v>
      </c>
      <c r="B13" t="s">
        <v>19</v>
      </c>
      <c r="C13" t="s">
        <v>33</v>
      </c>
      <c r="D13" t="s">
        <v>84</v>
      </c>
      <c r="E13" s="4" t="s">
        <v>13</v>
      </c>
      <c r="F13" t="s">
        <v>39</v>
      </c>
    </row>
    <row r="14" spans="1:6" x14ac:dyDescent="0.25">
      <c r="C14" t="s">
        <v>12</v>
      </c>
      <c r="D14" t="s">
        <v>85</v>
      </c>
      <c r="E14" s="4" t="s">
        <v>13</v>
      </c>
      <c r="F14" t="s">
        <v>22</v>
      </c>
    </row>
    <row r="15" spans="1:6" x14ac:dyDescent="0.25">
      <c r="C15" t="s">
        <v>11</v>
      </c>
      <c r="D15" t="s">
        <v>86</v>
      </c>
      <c r="E15" s="4" t="s">
        <v>13</v>
      </c>
      <c r="F15" t="s">
        <v>62</v>
      </c>
    </row>
    <row r="16" spans="1:6" x14ac:dyDescent="0.25">
      <c r="C16" t="s">
        <v>15</v>
      </c>
      <c r="D16" t="s">
        <v>87</v>
      </c>
      <c r="E16" s="4" t="s">
        <v>13</v>
      </c>
      <c r="F16" t="s">
        <v>44</v>
      </c>
    </row>
    <row r="17" spans="1:6" x14ac:dyDescent="0.25">
      <c r="C17" t="s">
        <v>16</v>
      </c>
      <c r="D17" t="s">
        <v>88</v>
      </c>
      <c r="E17" s="4" t="s">
        <v>13</v>
      </c>
      <c r="F17" t="s">
        <v>46</v>
      </c>
    </row>
    <row r="18" spans="1:6" x14ac:dyDescent="0.25">
      <c r="C18" t="s">
        <v>17</v>
      </c>
      <c r="D18" t="s">
        <v>89</v>
      </c>
      <c r="E18" s="4" t="s">
        <v>13</v>
      </c>
      <c r="F18" t="s">
        <v>65</v>
      </c>
    </row>
    <row r="20" spans="1:6" ht="15" customHeight="1" x14ac:dyDescent="0.25">
      <c r="A20" t="s">
        <v>90</v>
      </c>
      <c r="B20" t="s">
        <v>55</v>
      </c>
      <c r="C20" t="s">
        <v>12</v>
      </c>
      <c r="D20" t="s">
        <v>91</v>
      </c>
      <c r="E20" s="5" t="s">
        <v>14</v>
      </c>
      <c r="F20" t="s">
        <v>92</v>
      </c>
    </row>
    <row r="22" spans="1:6" ht="15" customHeight="1" x14ac:dyDescent="0.25">
      <c r="A22" t="s">
        <v>57</v>
      </c>
      <c r="B22" t="s">
        <v>55</v>
      </c>
      <c r="C22" t="s">
        <v>20</v>
      </c>
      <c r="D22" t="s">
        <v>93</v>
      </c>
      <c r="E22" s="5" t="s">
        <v>14</v>
      </c>
      <c r="F22" t="s">
        <v>94</v>
      </c>
    </row>
    <row r="24" spans="1:6" ht="15" customHeight="1" x14ac:dyDescent="0.25">
      <c r="A24" t="s">
        <v>95</v>
      </c>
      <c r="B24" t="s">
        <v>19</v>
      </c>
      <c r="C24" t="s">
        <v>20</v>
      </c>
      <c r="D24" t="s">
        <v>96</v>
      </c>
      <c r="E24" s="4" t="s">
        <v>13</v>
      </c>
      <c r="F24" t="s">
        <v>45</v>
      </c>
    </row>
    <row r="25" spans="1:6" x14ac:dyDescent="0.25">
      <c r="C25" t="s">
        <v>21</v>
      </c>
      <c r="D25" t="s">
        <v>97</v>
      </c>
      <c r="E25" s="5" t="s">
        <v>14</v>
      </c>
      <c r="F25" t="s">
        <v>98</v>
      </c>
    </row>
    <row r="27" spans="1:6" ht="15" customHeight="1" x14ac:dyDescent="0.25">
      <c r="A27" t="s">
        <v>99</v>
      </c>
      <c r="B27" t="s">
        <v>19</v>
      </c>
      <c r="C27" t="s">
        <v>12</v>
      </c>
      <c r="D27" t="s">
        <v>100</v>
      </c>
      <c r="E27" s="4" t="s">
        <v>13</v>
      </c>
      <c r="F27" t="s">
        <v>37</v>
      </c>
    </row>
    <row r="28" spans="1:6" x14ac:dyDescent="0.25">
      <c r="C28" t="s">
        <v>11</v>
      </c>
      <c r="D28" t="s">
        <v>101</v>
      </c>
      <c r="E28" s="4" t="s">
        <v>13</v>
      </c>
      <c r="F28" t="s">
        <v>56</v>
      </c>
    </row>
    <row r="29" spans="1:6" x14ac:dyDescent="0.25">
      <c r="C29" t="s">
        <v>15</v>
      </c>
      <c r="D29" t="s">
        <v>102</v>
      </c>
      <c r="E29" s="4" t="s">
        <v>13</v>
      </c>
      <c r="F29" t="s">
        <v>32</v>
      </c>
    </row>
    <row r="30" spans="1:6" x14ac:dyDescent="0.25">
      <c r="C30" t="s">
        <v>16</v>
      </c>
      <c r="D30" t="s">
        <v>103</v>
      </c>
      <c r="E30" s="4" t="s">
        <v>13</v>
      </c>
      <c r="F30" t="s">
        <v>24</v>
      </c>
    </row>
    <row r="31" spans="1:6" x14ac:dyDescent="0.25">
      <c r="C31" t="s">
        <v>17</v>
      </c>
      <c r="D31" t="s">
        <v>104</v>
      </c>
      <c r="E31" s="4" t="s">
        <v>13</v>
      </c>
      <c r="F31" t="s">
        <v>18</v>
      </c>
    </row>
    <row r="33" spans="1:6" ht="15" customHeight="1" x14ac:dyDescent="0.25">
      <c r="A33" t="s">
        <v>105</v>
      </c>
      <c r="B33" t="s">
        <v>19</v>
      </c>
      <c r="C33" t="s">
        <v>12</v>
      </c>
      <c r="D33" t="s">
        <v>111</v>
      </c>
      <c r="E33" s="4" t="s">
        <v>13</v>
      </c>
      <c r="F33" t="s">
        <v>28</v>
      </c>
    </row>
    <row r="34" spans="1:6" x14ac:dyDescent="0.25">
      <c r="C34" t="s">
        <v>11</v>
      </c>
      <c r="D34" t="s">
        <v>110</v>
      </c>
      <c r="E34" s="4" t="s">
        <v>13</v>
      </c>
      <c r="F34" t="s">
        <v>108</v>
      </c>
    </row>
    <row r="35" spans="1:6" x14ac:dyDescent="0.25">
      <c r="C35" t="s">
        <v>15</v>
      </c>
      <c r="D35" t="s">
        <v>107</v>
      </c>
      <c r="E35" s="4" t="s">
        <v>13</v>
      </c>
      <c r="F35" t="s">
        <v>109</v>
      </c>
    </row>
    <row r="36" spans="1:6" x14ac:dyDescent="0.25">
      <c r="C36" t="s">
        <v>16</v>
      </c>
      <c r="D36" t="s">
        <v>106</v>
      </c>
      <c r="E36" s="5" t="s">
        <v>14</v>
      </c>
      <c r="F36" t="s">
        <v>40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42"/>
  <sheetViews>
    <sheetView topLeftCell="A31" zoomScaleNormal="100" workbookViewId="0">
      <selection activeCell="E36" sqref="E36"/>
    </sheetView>
  </sheetViews>
  <sheetFormatPr defaultRowHeight="15" x14ac:dyDescent="0.25"/>
  <cols>
    <col min="1" max="1" width="25.85546875" bestFit="1" customWidth="1"/>
    <col min="2" max="2" width="9" bestFit="1" customWidth="1"/>
    <col min="3" max="3" width="12.7109375" bestFit="1" customWidth="1"/>
    <col min="4" max="4" width="32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112</v>
      </c>
      <c r="B2" t="s">
        <v>19</v>
      </c>
      <c r="C2" t="s">
        <v>12</v>
      </c>
      <c r="D2" t="s">
        <v>113</v>
      </c>
      <c r="E2" s="4" t="s">
        <v>13</v>
      </c>
      <c r="F2" t="s">
        <v>114</v>
      </c>
    </row>
    <row r="3" spans="1:6" x14ac:dyDescent="0.25">
      <c r="C3" t="s">
        <v>11</v>
      </c>
      <c r="D3" t="s">
        <v>115</v>
      </c>
      <c r="E3" s="5" t="s">
        <v>14</v>
      </c>
      <c r="F3" t="s">
        <v>59</v>
      </c>
    </row>
    <row r="5" spans="1:6" ht="15" customHeight="1" x14ac:dyDescent="0.25">
      <c r="A5" t="s">
        <v>116</v>
      </c>
      <c r="B5" t="s">
        <v>19</v>
      </c>
      <c r="C5" t="s">
        <v>12</v>
      </c>
      <c r="D5" t="s">
        <v>117</v>
      </c>
      <c r="E5" s="4" t="s">
        <v>13</v>
      </c>
      <c r="F5" t="s">
        <v>119</v>
      </c>
    </row>
    <row r="6" spans="1:6" x14ac:dyDescent="0.25">
      <c r="C6" t="s">
        <v>11</v>
      </c>
      <c r="D6" t="s">
        <v>118</v>
      </c>
      <c r="E6" s="4" t="s">
        <v>13</v>
      </c>
      <c r="F6" t="s">
        <v>37</v>
      </c>
    </row>
    <row r="7" spans="1:6" x14ac:dyDescent="0.25">
      <c r="C7" t="s">
        <v>15</v>
      </c>
      <c r="D7" t="s">
        <v>122</v>
      </c>
      <c r="E7" s="4" t="s">
        <v>13</v>
      </c>
      <c r="F7" t="s">
        <v>120</v>
      </c>
    </row>
    <row r="8" spans="1:6" x14ac:dyDescent="0.25">
      <c r="C8" t="s">
        <v>16</v>
      </c>
      <c r="D8" t="s">
        <v>123</v>
      </c>
      <c r="E8" s="4" t="s">
        <v>13</v>
      </c>
      <c r="F8" t="s">
        <v>121</v>
      </c>
    </row>
    <row r="9" spans="1:6" x14ac:dyDescent="0.25">
      <c r="C9" t="s">
        <v>17</v>
      </c>
      <c r="D9" t="s">
        <v>124</v>
      </c>
      <c r="E9" s="5" t="s">
        <v>14</v>
      </c>
      <c r="F9" t="s">
        <v>22</v>
      </c>
    </row>
    <row r="11" spans="1:6" ht="15" customHeight="1" x14ac:dyDescent="0.25">
      <c r="A11" t="s">
        <v>125</v>
      </c>
      <c r="B11" t="s">
        <v>19</v>
      </c>
      <c r="C11" t="s">
        <v>12</v>
      </c>
      <c r="D11" t="s">
        <v>42</v>
      </c>
      <c r="E11" s="4" t="s">
        <v>13</v>
      </c>
      <c r="F11" t="s">
        <v>22</v>
      </c>
    </row>
    <row r="12" spans="1:6" x14ac:dyDescent="0.25">
      <c r="C12" t="s">
        <v>11</v>
      </c>
      <c r="D12" t="s">
        <v>127</v>
      </c>
      <c r="E12" s="4" t="s">
        <v>13</v>
      </c>
      <c r="F12" t="s">
        <v>126</v>
      </c>
    </row>
    <row r="13" spans="1:6" x14ac:dyDescent="0.25">
      <c r="C13" t="s">
        <v>15</v>
      </c>
      <c r="D13" t="s">
        <v>128</v>
      </c>
      <c r="E13" s="4" t="s">
        <v>13</v>
      </c>
      <c r="F13" t="s">
        <v>39</v>
      </c>
    </row>
    <row r="14" spans="1:6" x14ac:dyDescent="0.25">
      <c r="C14" t="s">
        <v>16</v>
      </c>
      <c r="D14" t="s">
        <v>129</v>
      </c>
      <c r="E14" s="5" t="s">
        <v>14</v>
      </c>
      <c r="F14" t="s">
        <v>130</v>
      </c>
    </row>
    <row r="16" spans="1:6" ht="15" customHeight="1" x14ac:dyDescent="0.25">
      <c r="A16" t="s">
        <v>57</v>
      </c>
      <c r="B16" t="s">
        <v>55</v>
      </c>
      <c r="C16" t="s">
        <v>20</v>
      </c>
      <c r="D16" t="s">
        <v>131</v>
      </c>
      <c r="E16" s="5" t="s">
        <v>14</v>
      </c>
      <c r="F16" t="s">
        <v>98</v>
      </c>
    </row>
    <row r="18" spans="1:6" x14ac:dyDescent="0.25">
      <c r="A18" t="s">
        <v>132</v>
      </c>
      <c r="B18" t="s">
        <v>19</v>
      </c>
      <c r="C18" t="s">
        <v>12</v>
      </c>
      <c r="D18" t="s">
        <v>136</v>
      </c>
      <c r="E18" s="4" t="s">
        <v>13</v>
      </c>
      <c r="F18" t="s">
        <v>37</v>
      </c>
    </row>
    <row r="19" spans="1:6" x14ac:dyDescent="0.25">
      <c r="C19" t="s">
        <v>11</v>
      </c>
      <c r="D19" t="s">
        <v>137</v>
      </c>
      <c r="E19" s="4" t="s">
        <v>13</v>
      </c>
      <c r="F19" t="s">
        <v>135</v>
      </c>
    </row>
    <row r="20" spans="1:6" x14ac:dyDescent="0.25">
      <c r="C20" t="s">
        <v>15</v>
      </c>
      <c r="D20" t="s">
        <v>133</v>
      </c>
      <c r="E20" s="5" t="s">
        <v>14</v>
      </c>
      <c r="F20" t="s">
        <v>134</v>
      </c>
    </row>
    <row r="22" spans="1:6" x14ac:dyDescent="0.25">
      <c r="A22" t="s">
        <v>132</v>
      </c>
      <c r="B22" t="s">
        <v>19</v>
      </c>
      <c r="C22" t="s">
        <v>12</v>
      </c>
      <c r="D22" t="s">
        <v>138</v>
      </c>
      <c r="E22" s="4" t="s">
        <v>13</v>
      </c>
      <c r="F22" t="s">
        <v>32</v>
      </c>
    </row>
    <row r="23" spans="1:6" x14ac:dyDescent="0.25">
      <c r="C23" t="s">
        <v>11</v>
      </c>
      <c r="D23" t="s">
        <v>140</v>
      </c>
      <c r="E23" s="4" t="s">
        <v>13</v>
      </c>
      <c r="F23" t="s">
        <v>139</v>
      </c>
    </row>
    <row r="24" spans="1:6" x14ac:dyDescent="0.25">
      <c r="C24" t="s">
        <v>15</v>
      </c>
      <c r="D24" t="s">
        <v>43</v>
      </c>
      <c r="E24" s="4" t="s">
        <v>13</v>
      </c>
      <c r="F24" t="s">
        <v>60</v>
      </c>
    </row>
    <row r="25" spans="1:6" x14ac:dyDescent="0.25">
      <c r="C25" t="s">
        <v>16</v>
      </c>
      <c r="D25" t="s">
        <v>141</v>
      </c>
      <c r="E25" s="5" t="s">
        <v>14</v>
      </c>
      <c r="F25" t="s">
        <v>18</v>
      </c>
    </row>
    <row r="27" spans="1:6" ht="15" customHeight="1" x14ac:dyDescent="0.25">
      <c r="A27" t="s">
        <v>142</v>
      </c>
      <c r="B27" t="s">
        <v>19</v>
      </c>
      <c r="C27" t="s">
        <v>20</v>
      </c>
      <c r="D27" t="s">
        <v>143</v>
      </c>
      <c r="E27" s="4" t="s">
        <v>13</v>
      </c>
      <c r="F27" t="s">
        <v>18</v>
      </c>
    </row>
    <row r="28" spans="1:6" x14ac:dyDescent="0.25">
      <c r="C28" t="s">
        <v>21</v>
      </c>
      <c r="D28" t="s">
        <v>144</v>
      </c>
      <c r="E28" s="4" t="s">
        <v>13</v>
      </c>
      <c r="F28" t="s">
        <v>62</v>
      </c>
    </row>
    <row r="29" spans="1:6" x14ac:dyDescent="0.25">
      <c r="C29" t="s">
        <v>12</v>
      </c>
      <c r="D29" t="s">
        <v>145</v>
      </c>
      <c r="E29" s="4" t="s">
        <v>13</v>
      </c>
      <c r="F29" t="s">
        <v>38</v>
      </c>
    </row>
    <row r="30" spans="1:6" x14ac:dyDescent="0.25">
      <c r="C30" t="s">
        <v>11</v>
      </c>
      <c r="D30" t="s">
        <v>146</v>
      </c>
      <c r="E30" s="4" t="s">
        <v>13</v>
      </c>
      <c r="F30" t="s">
        <v>52</v>
      </c>
    </row>
    <row r="31" spans="1:6" x14ac:dyDescent="0.25">
      <c r="C31" t="s">
        <v>15</v>
      </c>
      <c r="D31" t="s">
        <v>147</v>
      </c>
      <c r="E31" s="5" t="s">
        <v>14</v>
      </c>
      <c r="F31" t="s">
        <v>41</v>
      </c>
    </row>
    <row r="33" spans="1:6" x14ac:dyDescent="0.25">
      <c r="A33" t="s">
        <v>148</v>
      </c>
      <c r="B33" t="s">
        <v>19</v>
      </c>
      <c r="C33" t="s">
        <v>12</v>
      </c>
      <c r="D33" t="s">
        <v>151</v>
      </c>
      <c r="E33" s="4" t="s">
        <v>13</v>
      </c>
      <c r="F33" t="s">
        <v>44</v>
      </c>
    </row>
    <row r="34" spans="1:6" x14ac:dyDescent="0.25">
      <c r="C34" t="s">
        <v>11</v>
      </c>
      <c r="D34" t="s">
        <v>150</v>
      </c>
      <c r="E34" s="5" t="s">
        <v>14</v>
      </c>
      <c r="F34" t="s">
        <v>149</v>
      </c>
    </row>
    <row r="36" spans="1:6" ht="15" customHeight="1" x14ac:dyDescent="0.25">
      <c r="A36" t="s">
        <v>152</v>
      </c>
      <c r="B36" t="s">
        <v>19</v>
      </c>
      <c r="C36" t="s">
        <v>20</v>
      </c>
      <c r="D36" t="s">
        <v>155</v>
      </c>
      <c r="E36" s="4" t="s">
        <v>13</v>
      </c>
      <c r="F36" t="s">
        <v>29</v>
      </c>
    </row>
    <row r="37" spans="1:6" x14ac:dyDescent="0.25">
      <c r="C37" t="s">
        <v>21</v>
      </c>
      <c r="D37" t="s">
        <v>156</v>
      </c>
      <c r="E37" s="4" t="s">
        <v>13</v>
      </c>
      <c r="F37" t="s">
        <v>28</v>
      </c>
    </row>
    <row r="38" spans="1:6" x14ac:dyDescent="0.25">
      <c r="C38" t="s">
        <v>12</v>
      </c>
      <c r="D38" t="s">
        <v>157</v>
      </c>
      <c r="E38" s="4" t="s">
        <v>13</v>
      </c>
      <c r="F38" t="s">
        <v>45</v>
      </c>
    </row>
    <row r="39" spans="1:6" x14ac:dyDescent="0.25">
      <c r="C39" t="s">
        <v>11</v>
      </c>
      <c r="D39" t="s">
        <v>47</v>
      </c>
      <c r="E39" s="4" t="s">
        <v>13</v>
      </c>
      <c r="F39" t="s">
        <v>46</v>
      </c>
    </row>
    <row r="40" spans="1:6" x14ac:dyDescent="0.25">
      <c r="C40" t="s">
        <v>15</v>
      </c>
      <c r="D40" t="s">
        <v>97</v>
      </c>
      <c r="E40" s="4" t="s">
        <v>13</v>
      </c>
      <c r="F40" t="s">
        <v>153</v>
      </c>
    </row>
    <row r="41" spans="1:6" x14ac:dyDescent="0.25">
      <c r="C41" t="s">
        <v>16</v>
      </c>
      <c r="D41" t="s">
        <v>158</v>
      </c>
      <c r="E41" s="4" t="s">
        <v>13</v>
      </c>
      <c r="F41" t="s">
        <v>154</v>
      </c>
    </row>
    <row r="42" spans="1:6" x14ac:dyDescent="0.25">
      <c r="C42" t="s">
        <v>17</v>
      </c>
      <c r="D42" t="s">
        <v>159</v>
      </c>
      <c r="E42" s="4" t="s">
        <v>13</v>
      </c>
      <c r="F42" t="s">
        <v>63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8"/>
  <sheetViews>
    <sheetView workbookViewId="0">
      <selection activeCell="E7" sqref="E7"/>
    </sheetView>
  </sheetViews>
  <sheetFormatPr defaultRowHeight="15" x14ac:dyDescent="0.25"/>
  <cols>
    <col min="1" max="1" width="24.85546875" bestFit="1" customWidth="1"/>
    <col min="2" max="2" width="9" bestFit="1" customWidth="1"/>
    <col min="3" max="3" width="11.85546875" bestFit="1" customWidth="1"/>
    <col min="4" max="4" width="32.710937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112</v>
      </c>
      <c r="B2" t="s">
        <v>19</v>
      </c>
      <c r="C2" t="s">
        <v>12</v>
      </c>
      <c r="D2" t="s">
        <v>160</v>
      </c>
      <c r="E2" s="5" t="s">
        <v>14</v>
      </c>
      <c r="F2" t="s">
        <v>161</v>
      </c>
    </row>
    <row r="4" spans="1:6" ht="15" customHeight="1" x14ac:dyDescent="0.25">
      <c r="A4" t="s">
        <v>162</v>
      </c>
      <c r="B4" t="s">
        <v>19</v>
      </c>
      <c r="C4" t="s">
        <v>12</v>
      </c>
      <c r="D4" t="s">
        <v>164</v>
      </c>
      <c r="E4" s="4" t="s">
        <v>13</v>
      </c>
      <c r="F4" t="s">
        <v>40</v>
      </c>
    </row>
    <row r="5" spans="1:6" x14ac:dyDescent="0.25">
      <c r="C5" t="s">
        <v>11</v>
      </c>
      <c r="D5" t="s">
        <v>165</v>
      </c>
      <c r="E5" s="4" t="s">
        <v>13</v>
      </c>
      <c r="F5" t="s">
        <v>60</v>
      </c>
    </row>
    <row r="6" spans="1:6" x14ac:dyDescent="0.25">
      <c r="C6" t="s">
        <v>15</v>
      </c>
      <c r="D6" t="s">
        <v>166</v>
      </c>
      <c r="E6" s="4" t="s">
        <v>13</v>
      </c>
      <c r="F6" t="s">
        <v>32</v>
      </c>
    </row>
    <row r="7" spans="1:6" x14ac:dyDescent="0.25">
      <c r="C7" t="s">
        <v>16</v>
      </c>
      <c r="D7" t="s">
        <v>167</v>
      </c>
      <c r="E7" s="4" t="s">
        <v>13</v>
      </c>
      <c r="F7" t="s">
        <v>18</v>
      </c>
    </row>
    <row r="8" spans="1:6" x14ac:dyDescent="0.25">
      <c r="C8" t="s">
        <v>17</v>
      </c>
      <c r="D8" t="s">
        <v>50</v>
      </c>
      <c r="E8" s="5" t="s">
        <v>14</v>
      </c>
      <c r="F8" t="s">
        <v>163</v>
      </c>
    </row>
  </sheetData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44"/>
  <sheetViews>
    <sheetView topLeftCell="A28" workbookViewId="0">
      <selection activeCell="C15" sqref="C15"/>
    </sheetView>
  </sheetViews>
  <sheetFormatPr defaultRowHeight="15" x14ac:dyDescent="0.25"/>
  <cols>
    <col min="1" max="1" width="33.42578125" bestFit="1" customWidth="1"/>
    <col min="2" max="2" width="9" bestFit="1" customWidth="1"/>
    <col min="3" max="3" width="12.42578125" bestFit="1" customWidth="1"/>
    <col min="4" max="4" width="37.425781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168</v>
      </c>
      <c r="B2" t="s">
        <v>55</v>
      </c>
      <c r="C2" t="s">
        <v>33</v>
      </c>
      <c r="D2" t="s">
        <v>91</v>
      </c>
      <c r="E2" s="5" t="s">
        <v>14</v>
      </c>
      <c r="F2" t="s">
        <v>56</v>
      </c>
    </row>
    <row r="4" spans="1:6" ht="15" customHeight="1" x14ac:dyDescent="0.25">
      <c r="A4" t="s">
        <v>169</v>
      </c>
      <c r="B4" t="s">
        <v>55</v>
      </c>
      <c r="C4" t="s">
        <v>12</v>
      </c>
      <c r="D4" t="s">
        <v>171</v>
      </c>
      <c r="E4" s="4" t="s">
        <v>13</v>
      </c>
      <c r="F4" t="s">
        <v>172</v>
      </c>
    </row>
    <row r="5" spans="1:6" x14ac:dyDescent="0.25">
      <c r="C5" t="s">
        <v>11</v>
      </c>
      <c r="D5" t="s">
        <v>34</v>
      </c>
      <c r="E5" s="4" t="s">
        <v>13</v>
      </c>
      <c r="F5" t="s">
        <v>27</v>
      </c>
    </row>
    <row r="6" spans="1:6" x14ac:dyDescent="0.25">
      <c r="C6" t="s">
        <v>15</v>
      </c>
      <c r="D6" t="s">
        <v>170</v>
      </c>
      <c r="E6" s="5" t="s">
        <v>14</v>
      </c>
      <c r="F6" t="s">
        <v>173</v>
      </c>
    </row>
    <row r="8" spans="1:6" x14ac:dyDescent="0.25">
      <c r="A8" t="s">
        <v>57</v>
      </c>
      <c r="B8" t="s">
        <v>55</v>
      </c>
      <c r="C8" t="s">
        <v>31</v>
      </c>
      <c r="D8" t="s">
        <v>175</v>
      </c>
      <c r="E8" s="4" t="s">
        <v>13</v>
      </c>
      <c r="F8" t="s">
        <v>66</v>
      </c>
    </row>
    <row r="9" spans="1:6" x14ac:dyDescent="0.25">
      <c r="C9" t="s">
        <v>33</v>
      </c>
      <c r="D9" t="s">
        <v>61</v>
      </c>
      <c r="E9" s="4" t="s">
        <v>13</v>
      </c>
      <c r="F9" t="s">
        <v>25</v>
      </c>
    </row>
    <row r="10" spans="1:6" x14ac:dyDescent="0.25">
      <c r="C10" t="s">
        <v>12</v>
      </c>
      <c r="D10" t="s">
        <v>176</v>
      </c>
      <c r="E10" s="4" t="s">
        <v>13</v>
      </c>
      <c r="F10" t="s">
        <v>23</v>
      </c>
    </row>
    <row r="11" spans="1:6" x14ac:dyDescent="0.25">
      <c r="C11" t="s">
        <v>11</v>
      </c>
      <c r="D11" t="s">
        <v>58</v>
      </c>
      <c r="E11" s="5" t="s">
        <v>14</v>
      </c>
      <c r="F11" t="s">
        <v>174</v>
      </c>
    </row>
    <row r="13" spans="1:6" ht="15" customHeight="1" x14ac:dyDescent="0.25">
      <c r="A13" t="s">
        <v>177</v>
      </c>
      <c r="B13" t="s">
        <v>19</v>
      </c>
      <c r="C13" t="s">
        <v>12</v>
      </c>
      <c r="D13" t="s">
        <v>178</v>
      </c>
      <c r="E13" s="5" t="s">
        <v>14</v>
      </c>
      <c r="F13" t="s">
        <v>32</v>
      </c>
    </row>
    <row r="15" spans="1:6" x14ac:dyDescent="0.25">
      <c r="A15" t="s">
        <v>179</v>
      </c>
      <c r="B15" t="s">
        <v>19</v>
      </c>
      <c r="C15" t="s">
        <v>20</v>
      </c>
      <c r="D15" t="s">
        <v>180</v>
      </c>
      <c r="E15" s="4" t="s">
        <v>13</v>
      </c>
      <c r="F15" t="s">
        <v>46</v>
      </c>
    </row>
    <row r="16" spans="1:6" x14ac:dyDescent="0.25">
      <c r="C16" t="s">
        <v>21</v>
      </c>
      <c r="D16" t="s">
        <v>48</v>
      </c>
      <c r="E16" s="4" t="s">
        <v>13</v>
      </c>
      <c r="F16" t="s">
        <v>24</v>
      </c>
    </row>
    <row r="17" spans="1:6" x14ac:dyDescent="0.25">
      <c r="C17" t="s">
        <v>12</v>
      </c>
      <c r="D17" t="s">
        <v>53</v>
      </c>
      <c r="E17" s="4" t="s">
        <v>13</v>
      </c>
      <c r="F17" t="s">
        <v>98</v>
      </c>
    </row>
    <row r="18" spans="1:6" x14ac:dyDescent="0.25">
      <c r="C18" t="s">
        <v>11</v>
      </c>
      <c r="D18" t="s">
        <v>54</v>
      </c>
      <c r="E18" s="4" t="s">
        <v>13</v>
      </c>
      <c r="F18" t="s">
        <v>183</v>
      </c>
    </row>
    <row r="19" spans="1:6" x14ac:dyDescent="0.25">
      <c r="C19" t="s">
        <v>15</v>
      </c>
      <c r="D19" t="s">
        <v>181</v>
      </c>
      <c r="E19" s="5" t="s">
        <v>14</v>
      </c>
      <c r="F19" t="s">
        <v>182</v>
      </c>
    </row>
    <row r="21" spans="1:6" ht="15" customHeight="1" x14ac:dyDescent="0.25">
      <c r="A21" t="s">
        <v>184</v>
      </c>
      <c r="B21" t="s">
        <v>19</v>
      </c>
      <c r="C21" t="s">
        <v>12</v>
      </c>
      <c r="D21" t="s">
        <v>51</v>
      </c>
      <c r="E21" s="4" t="s">
        <v>13</v>
      </c>
      <c r="F21" t="s">
        <v>188</v>
      </c>
    </row>
    <row r="22" spans="1:6" x14ac:dyDescent="0.25">
      <c r="C22" t="s">
        <v>11</v>
      </c>
      <c r="D22" t="s">
        <v>189</v>
      </c>
      <c r="E22" s="4" t="s">
        <v>13</v>
      </c>
      <c r="F22" t="s">
        <v>26</v>
      </c>
    </row>
    <row r="23" spans="1:6" x14ac:dyDescent="0.25">
      <c r="C23" t="s">
        <v>15</v>
      </c>
      <c r="D23" t="s">
        <v>190</v>
      </c>
      <c r="E23" s="4" t="s">
        <v>13</v>
      </c>
      <c r="F23" t="s">
        <v>187</v>
      </c>
    </row>
    <row r="24" spans="1:6" x14ac:dyDescent="0.25">
      <c r="C24" t="s">
        <v>16</v>
      </c>
      <c r="D24" t="s">
        <v>191</v>
      </c>
      <c r="E24" s="4" t="s">
        <v>13</v>
      </c>
      <c r="F24" t="s">
        <v>186</v>
      </c>
    </row>
    <row r="25" spans="1:6" x14ac:dyDescent="0.25">
      <c r="C25" t="s">
        <v>17</v>
      </c>
      <c r="D25" t="s">
        <v>167</v>
      </c>
      <c r="E25" s="5" t="s">
        <v>14</v>
      </c>
      <c r="F25" t="s">
        <v>185</v>
      </c>
    </row>
    <row r="27" spans="1:6" ht="15" customHeight="1" x14ac:dyDescent="0.25">
      <c r="A27" t="s">
        <v>35</v>
      </c>
      <c r="B27" t="s">
        <v>19</v>
      </c>
      <c r="C27" t="s">
        <v>20</v>
      </c>
      <c r="D27" t="s">
        <v>49</v>
      </c>
      <c r="E27" s="4" t="s">
        <v>13</v>
      </c>
      <c r="F27" t="s">
        <v>39</v>
      </c>
    </row>
    <row r="28" spans="1:6" x14ac:dyDescent="0.25">
      <c r="C28" t="s">
        <v>21</v>
      </c>
      <c r="D28" t="s">
        <v>194</v>
      </c>
      <c r="E28" s="4" t="s">
        <v>13</v>
      </c>
      <c r="F28" t="s">
        <v>23</v>
      </c>
    </row>
    <row r="29" spans="1:6" x14ac:dyDescent="0.25">
      <c r="C29" t="s">
        <v>30</v>
      </c>
      <c r="D29" t="s">
        <v>193</v>
      </c>
      <c r="E29" s="4" t="s">
        <v>13</v>
      </c>
      <c r="F29" t="s">
        <v>62</v>
      </c>
    </row>
    <row r="30" spans="1:6" x14ac:dyDescent="0.25">
      <c r="C30" t="s">
        <v>31</v>
      </c>
      <c r="D30" t="s">
        <v>192</v>
      </c>
      <c r="E30" s="4" t="s">
        <v>13</v>
      </c>
      <c r="F30" t="s">
        <v>24</v>
      </c>
    </row>
    <row r="31" spans="1:6" x14ac:dyDescent="0.25">
      <c r="C31" t="s">
        <v>33</v>
      </c>
      <c r="D31" t="s">
        <v>178</v>
      </c>
      <c r="E31" s="4" t="s">
        <v>13</v>
      </c>
      <c r="F31" t="s">
        <v>25</v>
      </c>
    </row>
    <row r="32" spans="1:6" x14ac:dyDescent="0.25">
      <c r="C32" t="s">
        <v>12</v>
      </c>
      <c r="D32" t="s">
        <v>195</v>
      </c>
      <c r="E32" s="4" t="s">
        <v>13</v>
      </c>
      <c r="F32" t="s">
        <v>36</v>
      </c>
    </row>
    <row r="33" spans="1:6" x14ac:dyDescent="0.25">
      <c r="C33" t="s">
        <v>11</v>
      </c>
      <c r="D33" t="s">
        <v>196</v>
      </c>
      <c r="E33" s="4" t="s">
        <v>13</v>
      </c>
      <c r="F33" t="s">
        <v>44</v>
      </c>
    </row>
    <row r="34" spans="1:6" x14ac:dyDescent="0.25">
      <c r="C34" t="s">
        <v>15</v>
      </c>
      <c r="D34" t="s">
        <v>64</v>
      </c>
      <c r="E34" s="4" t="s">
        <v>13</v>
      </c>
      <c r="F34" t="s">
        <v>56</v>
      </c>
    </row>
    <row r="35" spans="1:6" x14ac:dyDescent="0.25">
      <c r="C35" t="s">
        <v>16</v>
      </c>
      <c r="D35" t="s">
        <v>197</v>
      </c>
      <c r="E35" s="4" t="s">
        <v>13</v>
      </c>
      <c r="F35" t="s">
        <v>62</v>
      </c>
    </row>
    <row r="36" spans="1:6" x14ac:dyDescent="0.25">
      <c r="C36" t="s">
        <v>17</v>
      </c>
      <c r="D36" t="s">
        <v>198</v>
      </c>
      <c r="E36" s="4" t="s">
        <v>13</v>
      </c>
      <c r="F36" t="s">
        <v>22</v>
      </c>
    </row>
    <row r="38" spans="1:6" x14ac:dyDescent="0.25">
      <c r="A38" t="s">
        <v>199</v>
      </c>
      <c r="B38" t="s">
        <v>19</v>
      </c>
      <c r="C38" t="s">
        <v>33</v>
      </c>
      <c r="D38" t="s">
        <v>200</v>
      </c>
      <c r="E38" s="5" t="s">
        <v>14</v>
      </c>
      <c r="F38" t="s">
        <v>25</v>
      </c>
    </row>
    <row r="40" spans="1:6" x14ac:dyDescent="0.25">
      <c r="A40" t="s">
        <v>201</v>
      </c>
      <c r="B40" t="s">
        <v>19</v>
      </c>
      <c r="C40" t="s">
        <v>12</v>
      </c>
      <c r="D40" t="s">
        <v>202</v>
      </c>
      <c r="E40" s="4" t="s">
        <v>13</v>
      </c>
      <c r="F40" t="s">
        <v>203</v>
      </c>
    </row>
    <row r="41" spans="1:6" x14ac:dyDescent="0.25">
      <c r="C41" t="s">
        <v>11</v>
      </c>
      <c r="D41" t="s">
        <v>204</v>
      </c>
      <c r="E41" s="4" t="s">
        <v>13</v>
      </c>
      <c r="F41" t="s">
        <v>56</v>
      </c>
    </row>
    <row r="42" spans="1:6" x14ac:dyDescent="0.25">
      <c r="C42" t="s">
        <v>15</v>
      </c>
      <c r="D42" t="s">
        <v>205</v>
      </c>
      <c r="E42" s="5" t="s">
        <v>14</v>
      </c>
      <c r="F42" t="s">
        <v>44</v>
      </c>
    </row>
    <row r="44" spans="1:6" x14ac:dyDescent="0.25">
      <c r="A44" t="s">
        <v>206</v>
      </c>
      <c r="B44" t="s">
        <v>19</v>
      </c>
      <c r="C44" t="s">
        <v>11</v>
      </c>
      <c r="D44" t="s">
        <v>207</v>
      </c>
      <c r="E44" s="5" t="s">
        <v>14</v>
      </c>
      <c r="F44" t="s">
        <v>208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C7F0A-9B43-45B0-8919-BDD44D307664}">
  <sheetPr>
    <pageSetUpPr fitToPage="1"/>
  </sheetPr>
  <dimension ref="A1:F4"/>
  <sheetViews>
    <sheetView workbookViewId="0">
      <selection activeCell="D4" sqref="D4"/>
    </sheetView>
  </sheetViews>
  <sheetFormatPr defaultRowHeight="15" x14ac:dyDescent="0.25"/>
  <cols>
    <col min="1" max="1" width="23" bestFit="1" customWidth="1"/>
    <col min="2" max="2" width="9" bestFit="1" customWidth="1"/>
    <col min="3" max="3" width="12.42578125" bestFit="1" customWidth="1"/>
    <col min="4" max="4" width="28.5703125" bestFit="1" customWidth="1"/>
    <col min="5" max="5" width="7.42578125" bestFit="1" customWidth="1"/>
    <col min="6" max="6" width="6.855468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209</v>
      </c>
      <c r="B2" t="s">
        <v>19</v>
      </c>
      <c r="C2" t="s">
        <v>12</v>
      </c>
      <c r="D2" t="s">
        <v>210</v>
      </c>
      <c r="E2" s="5" t="s">
        <v>14</v>
      </c>
      <c r="F2" t="s">
        <v>36</v>
      </c>
    </row>
    <row r="4" spans="1:6" x14ac:dyDescent="0.25">
      <c r="A4" t="s">
        <v>211</v>
      </c>
      <c r="B4" t="s">
        <v>19</v>
      </c>
      <c r="C4" t="s">
        <v>31</v>
      </c>
      <c r="D4" t="s">
        <v>212</v>
      </c>
    </row>
  </sheetData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F8"/>
  <sheetViews>
    <sheetView workbookViewId="0">
      <selection activeCell="F8" sqref="F8"/>
    </sheetView>
  </sheetViews>
  <sheetFormatPr defaultRowHeight="15" x14ac:dyDescent="0.25"/>
  <cols>
    <col min="1" max="1" width="9.42578125" bestFit="1" customWidth="1"/>
    <col min="2" max="2" width="34.28515625" bestFit="1" customWidth="1"/>
    <col min="3" max="3" width="23.42578125" bestFit="1" customWidth="1"/>
    <col min="4" max="4" width="6" bestFit="1" customWidth="1"/>
    <col min="5" max="5" width="7.28515625" bestFit="1" customWidth="1"/>
    <col min="6" max="6" width="27.85546875" bestFit="1" customWidth="1"/>
  </cols>
  <sheetData>
    <row r="1" spans="1:6" x14ac:dyDescent="0.25">
      <c r="A1" s="1" t="s">
        <v>7</v>
      </c>
      <c r="B1" s="1" t="s">
        <v>69</v>
      </c>
      <c r="C1" s="1" t="s">
        <v>70</v>
      </c>
      <c r="D1" s="1" t="s">
        <v>8</v>
      </c>
      <c r="E1" s="1" t="s">
        <v>9</v>
      </c>
      <c r="F1" s="1" t="s">
        <v>10</v>
      </c>
    </row>
    <row r="2" spans="1:6" x14ac:dyDescent="0.25">
      <c r="A2">
        <v>2018</v>
      </c>
      <c r="B2">
        <v>8</v>
      </c>
      <c r="C2">
        <v>0</v>
      </c>
      <c r="D2">
        <v>22</v>
      </c>
      <c r="E2">
        <v>6</v>
      </c>
      <c r="F2" s="3">
        <f>(D2-E2)/D2</f>
        <v>0.72727272727272729</v>
      </c>
    </row>
    <row r="3" spans="1:6" x14ac:dyDescent="0.25">
      <c r="A3">
        <v>2019</v>
      </c>
      <c r="B3">
        <v>9</v>
      </c>
      <c r="C3">
        <v>0</v>
      </c>
      <c r="D3">
        <v>25</v>
      </c>
      <c r="E3">
        <v>8</v>
      </c>
      <c r="F3" s="3">
        <f>(D3-E3)/D3</f>
        <v>0.68</v>
      </c>
    </row>
    <row r="4" spans="1:6" x14ac:dyDescent="0.25">
      <c r="A4">
        <v>2020</v>
      </c>
      <c r="B4">
        <v>0</v>
      </c>
      <c r="C4">
        <v>0</v>
      </c>
      <c r="D4">
        <v>4</v>
      </c>
      <c r="E4">
        <v>2</v>
      </c>
      <c r="F4" s="3">
        <f t="shared" ref="F4:F6" si="0">(D4-E4)/D4</f>
        <v>0.5</v>
      </c>
    </row>
    <row r="5" spans="1:6" x14ac:dyDescent="0.25">
      <c r="A5">
        <v>2021</v>
      </c>
      <c r="B5">
        <v>10</v>
      </c>
      <c r="C5">
        <v>1</v>
      </c>
      <c r="D5">
        <v>25</v>
      </c>
      <c r="E5">
        <v>9</v>
      </c>
      <c r="F5" s="3">
        <f t="shared" si="0"/>
        <v>0.64</v>
      </c>
    </row>
    <row r="6" spans="1:6" x14ac:dyDescent="0.25">
      <c r="A6">
        <v>2022</v>
      </c>
      <c r="B6">
        <v>1</v>
      </c>
      <c r="C6">
        <v>0</v>
      </c>
      <c r="D6">
        <v>0</v>
      </c>
      <c r="E6">
        <v>1</v>
      </c>
      <c r="F6" s="3" t="e">
        <f t="shared" si="0"/>
        <v>#DIV/0!</v>
      </c>
    </row>
    <row r="7" spans="1:6" x14ac:dyDescent="0.25">
      <c r="A7" s="1" t="s">
        <v>6</v>
      </c>
      <c r="B7" s="2">
        <f>SUM(B2:B6)</f>
        <v>28</v>
      </c>
      <c r="C7" s="2">
        <f>SUM(C2:C6)</f>
        <v>1</v>
      </c>
      <c r="D7" s="2">
        <f>SUM(D2:D6)</f>
        <v>76</v>
      </c>
      <c r="E7" s="2">
        <f>SUM(E2:E6)</f>
        <v>26</v>
      </c>
      <c r="F7" s="6">
        <f>(D7-E7)/D7</f>
        <v>0.65789473684210531</v>
      </c>
    </row>
    <row r="8" spans="1:6" x14ac:dyDescent="0.25">
      <c r="A8" s="1" t="s">
        <v>68</v>
      </c>
      <c r="B8" s="2">
        <f>AVERAGE(B2:B6)</f>
        <v>5.6</v>
      </c>
      <c r="C8" s="2">
        <f>AVERAGE(C2:C6)</f>
        <v>0.2</v>
      </c>
      <c r="D8" s="2">
        <f>AVERAGE(D2:D6)</f>
        <v>15.2</v>
      </c>
      <c r="E8" s="2">
        <f>AVERAGE(E2:E6)</f>
        <v>5.2</v>
      </c>
      <c r="F8" s="6">
        <f>(D8-E8)/D8</f>
        <v>0.65789473684210531</v>
      </c>
    </row>
  </sheetData>
  <conditionalFormatting sqref="F2:F6">
    <cfRule type="iconSet" priority="41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Charts</vt:lpstr>
      </vt:variant>
      <vt:variant>
        <vt:i4>2</vt:i4>
      </vt:variant>
    </vt:vector>
  </HeadingPairs>
  <TitlesOfParts>
    <vt:vector size="8" baseType="lpstr">
      <vt:lpstr>2018</vt:lpstr>
      <vt:lpstr>2019</vt:lpstr>
      <vt:lpstr>2020</vt:lpstr>
      <vt:lpstr>2021</vt:lpstr>
      <vt:lpstr>2022</vt:lpstr>
      <vt:lpstr>YTD Stats</vt:lpstr>
      <vt:lpstr>YTD 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2022-01-13T22:36:25Z</dcterms:modified>
</cp:coreProperties>
</file>