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6309708-C445-4943-B9B2-912EDA287D2B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8" i="6" l="1"/>
  <c r="B22" i="6"/>
  <c r="E38" i="6" a="1"/>
  <c r="E38" i="6" s="1"/>
  <c r="F38" i="6" s="1"/>
  <c r="E34" i="6" a="1"/>
  <c r="E34" i="6" s="1"/>
  <c r="F34" i="6" s="1"/>
  <c r="B13" i="6"/>
  <c r="E28" i="6" a="1"/>
  <c r="E28" i="6" s="1"/>
  <c r="F28" i="6" s="1"/>
  <c r="B24" i="6"/>
  <c r="H33" i="2"/>
  <c r="G26" i="2" s="1"/>
  <c r="E36" i="6" a="1"/>
  <c r="E36" i="6" s="1"/>
  <c r="F36" i="6" s="1"/>
  <c r="E24" i="6" a="1"/>
  <c r="E24" i="6" s="1"/>
  <c r="F24" i="6" s="1"/>
  <c r="E16" i="6" a="1"/>
  <c r="E16" i="6" s="1"/>
  <c r="F16" i="6" s="1"/>
  <c r="B39" i="6"/>
  <c r="G32" i="2"/>
  <c r="E26" i="6" a="1"/>
  <c r="E26" i="6" s="1"/>
  <c r="F26" i="6" s="1"/>
  <c r="B25" i="6"/>
  <c r="E33" i="6" a="1"/>
  <c r="E33" i="6" s="1"/>
  <c r="F33" i="6" s="1"/>
  <c r="E17" i="6" a="1"/>
  <c r="E17" i="6" s="1"/>
  <c r="F17" i="6" s="1"/>
  <c r="B12" i="6"/>
  <c r="E12" i="6" a="1"/>
  <c r="E12" i="6" s="1"/>
  <c r="F12" i="6" s="1"/>
  <c r="B18" i="6"/>
  <c r="G11" i="2"/>
  <c r="E18" i="6" a="1"/>
  <c r="E18" i="6" s="1"/>
  <c r="F18" i="6" s="1"/>
  <c r="B33" i="6"/>
  <c r="E25" i="6" a="1"/>
  <c r="E25" i="6" s="1"/>
  <c r="F25" i="6" s="1"/>
  <c r="B32" i="6"/>
  <c r="B20" i="6"/>
  <c r="E32" i="6" a="1"/>
  <c r="E32" i="6" s="1"/>
  <c r="F32" i="6" s="1"/>
  <c r="E20" i="6" a="1"/>
  <c r="E20" i="6" s="1"/>
  <c r="F20" i="6" s="1"/>
  <c r="B14" i="6"/>
  <c r="E22" i="6" a="1"/>
  <c r="E22" i="6" s="1"/>
  <c r="F22" i="6" s="1"/>
  <c r="B29" i="6"/>
  <c r="E37" i="6" a="1"/>
  <c r="E37" i="6" s="1"/>
  <c r="F37" i="6" s="1"/>
  <c r="E29" i="6" a="1"/>
  <c r="E29" i="6" s="1"/>
  <c r="F29" i="6" s="1"/>
  <c r="B36" i="6"/>
  <c r="G29" i="2"/>
  <c r="B28" i="6"/>
  <c r="G21" i="2"/>
  <c r="B31" i="6"/>
  <c r="G24" i="2"/>
  <c r="B34" i="6"/>
  <c r="G27" i="2"/>
  <c r="B26" i="6"/>
  <c r="E14" i="6" a="1"/>
  <c r="E14" i="6" s="1"/>
  <c r="F14" i="6" s="1"/>
  <c r="B37" i="6"/>
  <c r="B17" i="6"/>
  <c r="G10" i="2"/>
  <c r="E13" i="6" a="1"/>
  <c r="E13" i="6" s="1"/>
  <c r="F13" i="6" s="1"/>
  <c r="B23" i="6"/>
  <c r="E39" i="6" a="1"/>
  <c r="E39" i="6" s="1"/>
  <c r="F39" i="6" s="1"/>
  <c r="B30" i="6"/>
  <c r="E30" i="6" a="1"/>
  <c r="E30" i="6" s="1"/>
  <c r="F30" i="6" s="1"/>
  <c r="B21" i="6"/>
  <c r="E21" i="6" a="1"/>
  <c r="E21" i="6" s="1"/>
  <c r="F21" i="6" s="1"/>
  <c r="B16" i="6"/>
  <c r="B35" i="6"/>
  <c r="G28" i="2"/>
  <c r="B27" i="6"/>
  <c r="B19" i="6"/>
  <c r="B15" i="6"/>
  <c r="B11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14" i="2"/>
  <c r="G23" i="2"/>
  <c r="G3" i="2"/>
  <c r="G17" i="2"/>
  <c r="G16" i="2"/>
  <c r="G22" i="2"/>
  <c r="G5" i="2"/>
  <c r="G7" i="2"/>
  <c r="G6" i="2"/>
  <c r="G4" i="2"/>
  <c r="G30" i="2"/>
  <c r="G8" i="2"/>
  <c r="G18" i="2"/>
  <c r="G15" i="2"/>
  <c r="G12" i="2"/>
  <c r="G13" i="2"/>
  <c r="G20" i="2"/>
  <c r="G19" i="2"/>
  <c r="G25" i="2"/>
  <c r="G31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4" i="20" s="1" a="1"/>
  <c r="A4" i="20" s="1"/>
  <c r="A7" i="20" a="1"/>
  <c r="A7" i="20" s="1"/>
  <c r="A8" i="20" a="1"/>
  <c r="A8" i="20" s="1"/>
  <c r="A9" i="20" a="1"/>
  <c r="A9" i="20" s="1"/>
  <c r="A10" i="20" a="1"/>
  <c r="A10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E4" i="5" s="1"/>
  <c r="C4" i="5"/>
  <c r="A3" i="20" a="1"/>
  <c r="A3" i="20" s="1"/>
  <c r="A6" i="20" a="1"/>
  <c r="A6" i="20" s="1"/>
  <c r="A5" i="20" a="1"/>
  <c r="A5" i="20" s="1"/>
  <c r="C4" i="20" a="1"/>
  <c r="C4" i="20" s="1"/>
  <c r="F4" i="20" a="1"/>
  <c r="F4" i="20" s="1"/>
  <c r="E4" i="20" a="1"/>
  <c r="E4" i="20" s="1"/>
  <c r="D4" i="20" a="1"/>
  <c r="D4" i="20" s="1"/>
  <c r="J4" i="20" a="1"/>
  <c r="J4" i="20" s="1"/>
  <c r="G4" i="20" a="1"/>
  <c r="G4" i="20" s="1"/>
  <c r="H4" i="20" a="1"/>
  <c r="H4" i="20" s="1"/>
  <c r="I4" i="20" a="1"/>
  <c r="I4" i="20" s="1"/>
  <c r="L4" i="20" a="1"/>
  <c r="L4" i="20" s="1"/>
  <c r="M4" i="20" a="1"/>
  <c r="M4" i="20" s="1"/>
  <c r="N4" i="20" a="1"/>
  <c r="N4" i="20" s="1"/>
  <c r="R4" i="20" a="1"/>
  <c r="R4" i="20" s="1"/>
  <c r="K4" i="20" a="1"/>
  <c r="K4" i="20" s="1"/>
  <c r="O4" i="20" a="1"/>
  <c r="O4" i="20" s="1"/>
  <c r="P4" i="20" a="1"/>
  <c r="P4" i="20" s="1"/>
  <c r="Q4" i="20" a="1"/>
  <c r="Q4" i="20" s="1"/>
  <c r="N3" i="20" a="1"/>
  <c r="N3" i="20" s="1"/>
  <c r="C3" i="20" a="1"/>
  <c r="C3" i="20" s="1"/>
  <c r="I3" i="20" a="1"/>
  <c r="I3" i="20" s="1"/>
  <c r="K3" i="20" a="1"/>
  <c r="K3" i="20" s="1"/>
  <c r="J3" i="20" a="1"/>
  <c r="J3" i="20" s="1"/>
  <c r="F3" i="20" a="1"/>
  <c r="F3" i="20" s="1"/>
  <c r="H3" i="20" a="1"/>
  <c r="H3" i="20" s="1"/>
  <c r="G3" i="20" a="1"/>
  <c r="G3" i="20" s="1"/>
  <c r="L3" i="20" a="1"/>
  <c r="L3" i="20" s="1"/>
  <c r="O3" i="20" a="1"/>
  <c r="O3" i="20" s="1"/>
  <c r="R3" i="20" a="1"/>
  <c r="R3" i="20" s="1"/>
  <c r="D3" i="20" a="1"/>
  <c r="D3" i="20" s="1"/>
  <c r="E3" i="20" a="1"/>
  <c r="E3" i="20" s="1"/>
  <c r="Q3" i="20" a="1"/>
  <c r="Q3" i="20" s="1"/>
  <c r="M3" i="20" a="1"/>
  <c r="M3" i="20" s="1"/>
  <c r="P3" i="20" a="1"/>
  <c r="P3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J8" i="20" a="1"/>
  <c r="J8" i="20" s="1"/>
  <c r="E8" i="20" a="1"/>
  <c r="E8" i="20" s="1"/>
  <c r="C7" i="20" a="1"/>
  <c r="C7" i="20" s="1"/>
  <c r="F8" i="20" a="1"/>
  <c r="F8" i="20" s="1"/>
  <c r="D7" i="20" a="1"/>
  <c r="D7" i="20" s="1"/>
  <c r="G8" i="20" a="1"/>
  <c r="G8" i="20" s="1"/>
  <c r="H8" i="20" a="1"/>
  <c r="H8" i="20" s="1"/>
  <c r="I8" i="20" a="1"/>
  <c r="I8" i="20" s="1"/>
  <c r="N7" i="20" a="1"/>
  <c r="N7" i="20" s="1"/>
  <c r="M8" i="20" a="1"/>
  <c r="M8" i="20" s="1"/>
  <c r="I7" i="20" a="1"/>
  <c r="I7" i="20" s="1"/>
  <c r="O7" i="20" a="1"/>
  <c r="O7" i="20" s="1"/>
  <c r="E7" i="20" a="1"/>
  <c r="E7" i="20" s="1"/>
  <c r="J7" i="20" a="1"/>
  <c r="J7" i="20" s="1"/>
  <c r="Q7" i="20" a="1"/>
  <c r="Q7" i="20" s="1"/>
  <c r="R7" i="20" a="1"/>
  <c r="R7" i="20" s="1"/>
  <c r="F7" i="20" a="1"/>
  <c r="F7" i="20" s="1"/>
  <c r="H7" i="20" a="1"/>
  <c r="H7" i="20" s="1"/>
  <c r="K7" i="20" a="1"/>
  <c r="K7" i="20" s="1"/>
  <c r="G7" i="20" a="1"/>
  <c r="G7" i="20" s="1"/>
  <c r="L7" i="20" a="1"/>
  <c r="L7" i="20" s="1"/>
  <c r="M7" i="20" a="1"/>
  <c r="M7" i="20" s="1"/>
  <c r="P7" i="20" a="1"/>
  <c r="P7" i="20" s="1"/>
  <c r="K8" i="20" a="1"/>
  <c r="K8" i="20" s="1"/>
  <c r="L8" i="20" a="1"/>
  <c r="L8" i="20" s="1"/>
  <c r="Q8" i="20" a="1"/>
  <c r="Q8" i="20" s="1"/>
  <c r="R8" i="20" a="1"/>
  <c r="R8" i="20" s="1"/>
  <c r="N8" i="20" a="1"/>
  <c r="N8" i="20" s="1"/>
  <c r="O8" i="20" a="1"/>
  <c r="O8" i="20" s="1"/>
  <c r="P8" i="20" a="1"/>
  <c r="P8" i="20" s="1"/>
  <c r="C8" i="20" a="1"/>
  <c r="C8" i="20" s="1"/>
  <c r="D8" i="20" a="1"/>
  <c r="D8" i="20" s="1"/>
  <c r="O6" i="20" a="1"/>
  <c r="O6" i="20" s="1"/>
  <c r="P6" i="20" a="1"/>
  <c r="P6" i="20" s="1"/>
  <c r="Q6" i="20" a="1"/>
  <c r="Q6" i="20" s="1"/>
  <c r="C6" i="20" a="1"/>
  <c r="C6" i="20" s="1"/>
  <c r="G6" i="20" a="1"/>
  <c r="G6" i="20" s="1"/>
  <c r="L6" i="20" a="1"/>
  <c r="L6" i="20" s="1"/>
  <c r="H6" i="20" a="1"/>
  <c r="H6" i="20" s="1"/>
  <c r="J6" i="20" a="1"/>
  <c r="J6" i="20" s="1"/>
  <c r="K6" i="20" a="1"/>
  <c r="K6" i="20" s="1"/>
  <c r="I6" i="20" a="1"/>
  <c r="I6" i="20" s="1"/>
  <c r="D6" i="20" a="1"/>
  <c r="D6" i="20" s="1"/>
  <c r="E6" i="20" a="1"/>
  <c r="E6" i="20" s="1"/>
  <c r="F6" i="20" a="1"/>
  <c r="F6" i="20" s="1"/>
  <c r="G10" i="20" a="1"/>
  <c r="G10" i="20" s="1"/>
  <c r="H10" i="20" a="1"/>
  <c r="H10" i="20" s="1"/>
  <c r="M6" i="20" a="1"/>
  <c r="M6" i="20" s="1"/>
  <c r="I10" i="20" a="1"/>
  <c r="I10" i="20" s="1"/>
  <c r="N6" i="20" a="1"/>
  <c r="N6" i="20" s="1"/>
  <c r="J10" i="20" a="1"/>
  <c r="J10" i="20" s="1"/>
  <c r="K10" i="20" a="1"/>
  <c r="K10" i="20" s="1"/>
  <c r="R6" i="20" a="1"/>
  <c r="R6" i="20" s="1"/>
  <c r="L10" i="20" a="1"/>
  <c r="L10" i="20" s="1"/>
  <c r="Q10" i="20" a="1"/>
  <c r="Q10" i="20" s="1"/>
  <c r="P10" i="20" a="1"/>
  <c r="P10" i="20" s="1"/>
  <c r="C10" i="20" a="1"/>
  <c r="C10" i="20" s="1"/>
  <c r="D10" i="20" a="1"/>
  <c r="D10" i="20" s="1"/>
  <c r="J9" i="20" a="1"/>
  <c r="J9" i="20" s="1"/>
  <c r="K9" i="20" a="1"/>
  <c r="K9" i="20" s="1"/>
  <c r="M10" i="20" a="1"/>
  <c r="M10" i="20" s="1"/>
  <c r="R10" i="20" a="1"/>
  <c r="R10" i="20" s="1"/>
  <c r="L9" i="20" a="1"/>
  <c r="L9" i="20" s="1"/>
  <c r="M9" i="20" a="1"/>
  <c r="M9" i="20" s="1"/>
  <c r="N9" i="20" a="1"/>
  <c r="N9" i="20" s="1"/>
  <c r="O9" i="20" a="1"/>
  <c r="O9" i="20" s="1"/>
  <c r="E10" i="20" a="1"/>
  <c r="E10" i="20" s="1"/>
  <c r="C9" i="20" a="1"/>
  <c r="C9" i="20" s="1"/>
  <c r="E9" i="20" a="1"/>
  <c r="E9" i="20" s="1"/>
  <c r="D9" i="20" a="1"/>
  <c r="D9" i="20" s="1"/>
  <c r="P9" i="20" a="1"/>
  <c r="P9" i="20" s="1"/>
  <c r="Q9" i="20" a="1"/>
  <c r="Q9" i="20" s="1"/>
  <c r="R9" i="20" a="1"/>
  <c r="R9" i="20" s="1"/>
  <c r="H9" i="20" a="1"/>
  <c r="H9" i="20" s="1"/>
  <c r="G9" i="20" a="1"/>
  <c r="G9" i="20" s="1"/>
  <c r="F10" i="20" a="1"/>
  <c r="F10" i="20" s="1"/>
  <c r="I9" i="20" a="1"/>
  <c r="I9" i="20" s="1"/>
  <c r="N10" i="20" a="1"/>
  <c r="N10" i="20" s="1"/>
  <c r="F9" i="20" a="1"/>
  <c r="F9" i="20" s="1"/>
  <c r="O10" i="20" a="1"/>
  <c r="O10" i="20" s="1"/>
  <c r="B9" i="1"/>
  <c r="A2" i="1"/>
  <c r="B15" i="1"/>
  <c r="B10" i="1"/>
  <c r="B14" i="1"/>
  <c r="B7" i="1"/>
  <c r="C33" i="2"/>
  <c r="B3" i="5"/>
  <c r="C3" i="5"/>
  <c r="D3" i="5"/>
  <c r="A1" i="10" l="1"/>
  <c r="A9" i="9"/>
  <c r="A36" i="4"/>
  <c r="A1" i="2"/>
  <c r="E14" i="3"/>
  <c r="A1" i="43"/>
  <c r="E3" i="5"/>
  <c r="A40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<sst xmlns="http://schemas.openxmlformats.org/spreadsheetml/2006/main" count="12872" uniqueCount="505">
  <si>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</si>
  <si>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</si>
  <si>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</si>
  <si>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</si>
  <si>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</si>
  <si>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</si>
  <si>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</si>
  <si>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</si>
  <si>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</si>
  <si>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</si>
  <si>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</si>
  <si>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</si>
  <si>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</si>
  <si>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</si>
  <si>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</si>
  <si>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</si>
  <si>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</si>
  <si>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</si>
  <si>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</si>
  <si>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</si>
  <si>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</si>
  <si>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</si>
  <si>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</si>
  <si>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</si>
  <si>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</si>
  <si>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</si>
  <si>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</si>
  <si>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</si>
  <si>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</si>
  <si>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</si>
  <si>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</si>
  <si>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</si>
  <si>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</si>
  <si>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</si>
  <si>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</si>
  <si>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</si>
  <si>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</si>
  <si>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</si>
  <si>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</si>
  <si>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</si>
  <si>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</si>
  <si>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</si>
  <si>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</si>
  <si>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</si>
  <si>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</si>
  <si>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</si>
  <si>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</si>
  <si>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</si>
  <si>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</si>
  <si>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</si>
  <si>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</si>
  <si>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</si>
  <si>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</si>
  <si>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</si>
  <si>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</si>
  <si>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</si>
  <si>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</si>
  <si>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</si>
  <si>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</si>
  <si>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</si>
  <si>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</si>
  <si>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</si>
  <si>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</si>
  <si>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</si>
  <si>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</si>
  <si>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</si>
  <si>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</si>
  <si>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</si>
  <si>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</si>
  <si>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</si>
  <si>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</si>
  <si>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</si>
  <si>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</si>
  <si>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</si>
  <si>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</si>
  <si>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</si>
  <si>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</si>
  <si>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</si>
  <si>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</si>
  <si>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</si>
  <si>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</si>
  <si>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</si>
  <si>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</si>
  <si>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</si>
  <si>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</si>
  <si>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</si>
  <si>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</si>
  <si>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</si>
  <si>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</si>
  <si>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</si>
  <si>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</si>
  <si>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</si>
  <si>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</si>
  <si>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</si>
  <si>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</si>
  <si>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</si>
  <si>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</si>
  <si>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</si>
  <si>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</si>
  <si>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</si>
  <si>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</si>
  <si>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</si>
  <si>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</si>
  <si>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</si>
  <si>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</si>
  <si>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</si>
  <si>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</si>
  <si>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</si>
  <si>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</si>
  <si>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</si>
  <si>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</si>
  <si>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</si>
  <si>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</si>
  <si>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</si>
  <si>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</si>
  <si>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</si>
  <si>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</si>
  <si>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</si>
  <si>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</si>
  <si>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</si>
  <si>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</si>
  <si>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</si>
  <si>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</si>
  <si>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</si>
  <si>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</si>
  <si>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</si>
  <si>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</si>
  <si>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</si>
  <si>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</si>
  <si>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</si>
  <si>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</si>
  <si>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</si>
  <si>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</si>
  <si>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</si>
  <si>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</si>
  <si>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</si>
  <si>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</si>
  <si>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</si>
  <si>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</si>
  <si>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</si>
  <si>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</si>
  <si>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</si>
  <si>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</si>
  <si>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</si>
  <si>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</si>
  <si>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</si>
  <si>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</si>
  <si>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</si>
  <si>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</si>
  <si>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</si>
  <si>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</si>
  <si>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</si>
  <si>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</si>
  <si>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</si>
  <si>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</si>
  <si>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</si>
  <si>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</si>
  <si>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</si>
  <si>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</si>
  <si>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</si>
  <si>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</si>
  <si>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</si>
  <si>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</si>
  <si>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</si>
  <si>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</si>
  <si>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</si>
  <si>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</si>
  <si>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</si>
  <si>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</si>
  <si>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</si>
  <si>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</si>
  <si>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</si>
  <si>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</si>
  <si>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</si>
  <si>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</si>
  <si>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</si>
  <si>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</si>
  <si>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</si>
  <si>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</si>
  <si>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</si>
  <si>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</si>
  <si>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</si>
  <si>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</si>
  <si>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</si>
  <si>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</si>
  <si>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</si>
  <si>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</si>
  <si>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</si>
  <si>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</si>
  <si>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</si>
  <si>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</si>
  <si>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</si>
  <si>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</si>
  <si>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</si>
  <si>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</si>
  <si>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</si>
  <si>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</si>
  <si>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</si>
  <si>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</si>
  <si>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</si>
  <si>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</si>
  <si>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</si>
  <si>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</si>
  <si>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</si>
  <si>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</si>
  <si>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</si>
  <si>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</si>
  <si>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</si>
  <si>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</si>
  <si>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</si>
  <si>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</si>
  <si>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</si>
  <si>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</si>
  <si>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</si>
  <si>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</si>
  <si>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</si>
  <si>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</si>
  <si>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</si>
  <si>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</si>
  <si>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</si>
  <si>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</si>
  <si>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</si>
  <si>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</si>
  <si>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</si>
  <si>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</si>
  <si>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</si>
  <si>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</si>
  <si>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</si>
  <si>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</si>
  <si>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</si>
  <si>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</si>
  <si>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</si>
  <si>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</si>
  <si>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</si>
  <si>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</si>
  <si>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</si>
  <si>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</si>
  <si>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</si>
  <si>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</si>
  <si>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</si>
  <si>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</si>
  <si>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</si>
  <si>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</si>
  <si>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</si>
  <si>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</si>
  <si>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</si>
  <si>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</si>
  <si>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</si>
  <si>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</si>
  <si>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</si>
  <si>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</si>
  <si>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</si>
  <si>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</si>
  <si>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</si>
  <si>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</si>
  <si>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</si>
  <si>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</si>
  <si>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</si>
  <si>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</si>
  <si>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</si>
  <si>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</si>
  <si>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</si>
  <si>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</si>
  <si>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</si>
  <si>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</si>
  <si>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</si>
  <si>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</si>
  <si>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</si>
  <si>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</si>
  <si>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</si>
  <si>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</si>
  <si>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</si>
  <si>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</si>
  <si>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</si>
  <si>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</si>
  <si>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</si>
  <si>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</si>
  <si>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</si>
  <si>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</si>
  <si>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</si>
  <si>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</si>
  <si>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</si>
  <si>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</si>
  <si>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</si>
  <si>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</si>
  <si>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</si>
  <si>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</si>
  <si>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</si>
  <si>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</si>
  <si>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</si>
  <si>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</si>
  <si>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</si>
  <si>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</si>
  <si>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</si>
  <si>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</si>
  <si>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</si>
  <si>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</si>
  <si>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</si>
  <si>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</si>
  <si>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</si>
  <si>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</si>
  <si>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</si>
  <si>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</si>
  <si>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</si>
  <si>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</si>
  <si>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</si>
  <si>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</si>
  <si>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</si>
  <si>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</si>
  <si>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</si>
  <si>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</si>
  <si>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</si>
  <si>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</si>
  <si>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</si>
  <si>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</si>
  <si>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</si>
  <si>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</si>
  <si>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</si>
  <si>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</si>
  <si>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</si>
  <si>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</si>
  <si>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</si>
  <si>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</si>
  <si>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</si>
  <si>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</si>
  <si>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</si>
  <si>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</si>
  <si>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</si>
  <si>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</si>
  <si>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</si>
  <si>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</si>
  <si>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</si>
  <si>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</si>
  <si>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</si>
  <si>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</si>
  <si>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</si>
  <si>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</si>
  <si>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</si>
  <si>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</si>
  <si>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</si>
  <si>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</si>
  <si>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</si>
  <si>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</si>
  <si>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</si>
  <si>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</si>
  <si>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</si>
  <si>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</si>
  <si>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</si>
  <si>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</si>
  <si>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</si>
  <si>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</si>
  <si>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</si>
  <si>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</si>
  <si>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</si>
  <si>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</si>
  <si>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</si>
  <si>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</si>
  <si>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EL1 EAST WIN (M.E12.E10.W1)</t>
  </si>
  <si>
    <t>EL1 EAST WIN (T.E22.E18.W1)</t>
  </si>
  <si>
    <t>EL1 NORTH WIN (M.N13.E11.W1)</t>
  </si>
  <si>
    <t>EL1 NORTH WIN (T.N23.E19.W1)</t>
  </si>
  <si>
    <t>EL1 SOUTH WIN (M.S11.E9.W1)</t>
  </si>
  <si>
    <t>EL1 SOUTH WIN (T.S21.E17.W1)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</si>
  <si>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</si>
  <si>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</si>
  <si>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</si>
  <si>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</si>
  <si>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</si>
  <si>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</si>
  <si>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</si>
  <si>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</si>
  <si>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</si>
  <si>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</si>
  <si>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</si>
  <si>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</si>
  <si>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</si>
  <si>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</si>
  <si>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</si>
  <si>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</si>
  <si>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</si>
  <si>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</si>
  <si>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</si>
  <si>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</si>
  <si>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</si>
  <si>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</si>
  <si>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</si>
  <si>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</si>
  <si>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</si>
  <si>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</si>
  <si>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</si>
  <si>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</si>
  <si>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</si>
  <si>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</si>
  <si>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</si>
  <si>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</si>
  <si>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</si>
  <si>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</si>
  <si>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</si>
  <si>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</si>
  <si>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</si>
  <si>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</si>
  <si>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</si>
  <si>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</si>
  <si>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</si>
  <si>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</si>
  <si>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</si>
  <si>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</si>
  <si>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</si>
  <si>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LOBBYWAITING EL1 EAST PERIM SPC (G.E2)</t>
  </si>
  <si>
    <t>Yes</t>
  </si>
  <si>
    <t>0.0</t>
  </si>
  <si>
    <t>0.5</t>
  </si>
  <si>
    <t>Lobby</t>
  </si>
  <si>
    <t>Warehouse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</si>
  <si>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</si>
  <si>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</si>
  <si>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</si>
  <si>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</si>
  <si>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0.15</t>
  </si>
  <si>
    <t>Mechanical room</t>
  </si>
  <si>
    <t>OFFICEOPEN EL1 CORE SPC (M.C15)</t>
  </si>
  <si>
    <t>Office_open</t>
  </si>
  <si>
    <t>Office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</si>
  <si>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</si>
  <si>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</si>
  <si>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</si>
  <si>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</si>
  <si>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</si>
  <si>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</si>
  <si>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</si>
  <si>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</si>
  <si>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</si>
  <si>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Roof Membrane+Roof Continuous Insulation+Metal Decking</t>
  </si>
  <si>
    <t>Stucco+Wall Continuous Insulation+Gypsum 5/8in</t>
  </si>
  <si>
    <t>Theoretical Glazing</t>
  </si>
  <si>
    <t>LobbyWaiting EL1 East Perim Spc (G.E2)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</si>
  <si>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</si>
  <si>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</si>
  <si>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</si>
  <si>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</si>
  <si>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OfficeOpen EL1 Core Spc (M.C15)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</si>
  <si>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</si>
  <si>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</si>
  <si>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</si>
  <si>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</si>
  <si>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</si>
  <si>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</si>
  <si>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</si>
  <si>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</si>
  <si>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</si>
  <si>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</si>
  <si>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</si>
  <si>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</si>
  <si>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</si>
  <si>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</si>
  <si>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</si>
  <si>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</si>
  <si>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</si>
  <si>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</si>
  <si>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</si>
  <si>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</si>
  <si>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</si>
  <si>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</si>
  <si>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</si>
  <si>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</si>
  <si>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</si>
  <si>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</si>
  <si>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</si>
  <si>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</si>
  <si>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</si>
  <si>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</si>
  <si>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</si>
  <si>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</si>
  <si>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</si>
  <si>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</si>
  <si>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</si>
  <si>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</si>
  <si>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</si>
  <si>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</si>
  <si>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</si>
  <si>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</si>
  <si>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</si>
  <si>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</si>
  <si>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</si>
  <si>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</si>
  <si>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</si>
  <si>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</si>
  <si>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</si>
  <si>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</si>
  <si>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</si>
  <si>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Weekdays Weekends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</si>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</sst>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DC-4403-BD0E-0011EFE3FBA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DC-4403-BD0E-0011EFE3FB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DC-4403-BD0E-0011EFE3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093296"/>
        <c:axId val="1094090896"/>
      </c:lineChart>
      <c:catAx>
        <c:axId val="109409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90896"/>
        <c:crosses val="autoZero"/>
        <c:auto val="1"/>
        <c:lblAlgn val="ctr"/>
        <c:lblOffset val="100"/>
        <c:noMultiLvlLbl val="0"/>
      </c:catAx>
      <c:valAx>
        <c:axId val="109409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93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4F-4123-B833-E71D680F36C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4F-4123-B833-E71D680F36C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4F-4123-B833-E71D680F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649936"/>
        <c:axId val="1093650896"/>
      </c:lineChart>
      <c:catAx>
        <c:axId val="1093649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650896"/>
        <c:crosses val="autoZero"/>
        <c:auto val="1"/>
        <c:lblAlgn val="ctr"/>
        <c:lblOffset val="100"/>
        <c:noMultiLvlLbl val="0"/>
      </c:catAx>
      <c:valAx>
        <c:axId val="109365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649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5-4D4C-8865-0D926985939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5-4D4C-8865-0D926985939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D5-4D4C-8865-0D9269859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111808"/>
        <c:axId val="962110368"/>
      </c:lineChart>
      <c:catAx>
        <c:axId val="962111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110368"/>
        <c:crosses val="autoZero"/>
        <c:auto val="1"/>
        <c:lblAlgn val="ctr"/>
        <c:lblOffset val="100"/>
        <c:noMultiLvlLbl val="0"/>
      </c:catAx>
      <c:valAx>
        <c:axId val="962110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111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A8-4F41-AFD2-C2B88E6727C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A8-4F41-AFD2-C2B88E6727C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A8-4F41-AFD2-C2B88E672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9893999"/>
        <c:axId val="439894479"/>
      </c:lineChart>
      <c:catAx>
        <c:axId val="439893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9894479"/>
        <c:crosses val="autoZero"/>
        <c:auto val="1"/>
        <c:lblAlgn val="ctr"/>
        <c:lblOffset val="100"/>
        <c:noMultiLvlLbl val="0"/>
      </c:catAx>
      <c:valAx>
        <c:axId val="439894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9893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B-4A45-9111-D8041BDAD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741280"/>
        <c:axId val="1057739840"/>
      </c:lineChart>
      <c:catAx>
        <c:axId val="105774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39840"/>
        <c:crosses val="autoZero"/>
        <c:auto val="1"/>
        <c:lblAlgn val="ctr"/>
        <c:lblOffset val="100"/>
        <c:noMultiLvlLbl val="0"/>
      </c:catAx>
      <c:valAx>
        <c:axId val="1057739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57741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49-4C6B-AE9E-52EBF18E160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49-4C6B-AE9E-52EBF18E160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49-4C6B-AE9E-52EBF18E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314640"/>
        <c:axId val="355315120"/>
      </c:lineChart>
      <c:catAx>
        <c:axId val="35531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5315120"/>
        <c:crosses val="autoZero"/>
        <c:auto val="1"/>
        <c:lblAlgn val="ctr"/>
        <c:lblOffset val="100"/>
        <c:noMultiLvlLbl val="0"/>
      </c:catAx>
      <c:valAx>
        <c:axId val="35531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5314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FC-4174-ADC5-CAB6E0A6D944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FC-4174-ADC5-CAB6E0A6D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770848"/>
        <c:axId val="961771328"/>
      </c:lineChart>
      <c:catAx>
        <c:axId val="96177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1328"/>
        <c:crosses val="autoZero"/>
        <c:auto val="1"/>
        <c:lblAlgn val="ctr"/>
        <c:lblOffset val="100"/>
        <c:noMultiLvlLbl val="0"/>
      </c:catAx>
      <c:valAx>
        <c:axId val="961771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770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E-4576-B84F-F72EFF39B98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E-4576-B84F-F72EFF39B98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AE-4576-B84F-F72EFF39B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4670751"/>
        <c:axId val="734673631"/>
      </c:lineChart>
      <c:catAx>
        <c:axId val="734670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73631"/>
        <c:crosses val="autoZero"/>
        <c:auto val="1"/>
        <c:lblAlgn val="ctr"/>
        <c:lblOffset val="100"/>
        <c:noMultiLvlLbl val="0"/>
      </c:catAx>
      <c:valAx>
        <c:axId val="734673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70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BD-431F-8E05-7EF1C149B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9416576"/>
        <c:axId val="1869414176"/>
      </c:lineChart>
      <c:catAx>
        <c:axId val="186941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69414176"/>
        <c:crosses val="autoZero"/>
        <c:auto val="1"/>
        <c:lblAlgn val="ctr"/>
        <c:lblOffset val="100"/>
        <c:noMultiLvlLbl val="0"/>
      </c:catAx>
      <c:valAx>
        <c:axId val="186941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6941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B-48A8-810D-D67DD0972714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B-48A8-810D-D67DD0972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9415136"/>
        <c:axId val="901563136"/>
      </c:lineChart>
      <c:catAx>
        <c:axId val="1869415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63136"/>
        <c:crosses val="autoZero"/>
        <c:auto val="1"/>
        <c:lblAlgn val="ctr"/>
        <c:lblOffset val="100"/>
        <c:noMultiLvlLbl val="0"/>
      </c:catAx>
      <c:valAx>
        <c:axId val="901563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69415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8B-47F4-B7AB-889FE2893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64576"/>
        <c:axId val="901562176"/>
      </c:lineChart>
      <c:catAx>
        <c:axId val="90156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62176"/>
        <c:crosses val="autoZero"/>
        <c:auto val="1"/>
        <c:lblAlgn val="ctr"/>
        <c:lblOffset val="100"/>
        <c:noMultiLvlLbl val="0"/>
      </c:catAx>
      <c:valAx>
        <c:axId val="90156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64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C-4653-80F9-D3562F73A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8445440"/>
        <c:axId val="1248445920"/>
      </c:lineChart>
      <c:catAx>
        <c:axId val="1248445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445920"/>
        <c:crosses val="autoZero"/>
        <c:auto val="1"/>
        <c:lblAlgn val="ctr"/>
        <c:lblOffset val="100"/>
        <c:noMultiLvlLbl val="0"/>
      </c:catAx>
      <c:valAx>
        <c:axId val="1248445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445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E5-49A8-AEA0-4780767D571A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E5-49A8-AEA0-4780767D5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524096"/>
        <c:axId val="994522176"/>
      </c:lineChart>
      <c:catAx>
        <c:axId val="99452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522176"/>
        <c:crosses val="autoZero"/>
        <c:auto val="1"/>
        <c:lblAlgn val="ctr"/>
        <c:lblOffset val="100"/>
        <c:noMultiLvlLbl val="0"/>
      </c:catAx>
      <c:valAx>
        <c:axId val="99452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524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A4-4C29-998B-C2DF23245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957344"/>
        <c:axId val="1234959744"/>
      </c:lineChart>
      <c:catAx>
        <c:axId val="1234957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4959744"/>
        <c:crosses val="autoZero"/>
        <c:auto val="1"/>
        <c:lblAlgn val="ctr"/>
        <c:lblOffset val="100"/>
        <c:noMultiLvlLbl val="0"/>
      </c:catAx>
      <c:valAx>
        <c:axId val="1234959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4957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FC-4E3F-94FA-0FB335BE4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958784"/>
        <c:axId val="734673151"/>
      </c:lineChart>
      <c:catAx>
        <c:axId val="1234958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34673151"/>
        <c:crosses val="autoZero"/>
        <c:auto val="1"/>
        <c:lblAlgn val="ctr"/>
        <c:lblOffset val="100"/>
        <c:noMultiLvlLbl val="0"/>
      </c:catAx>
      <c:valAx>
        <c:axId val="734673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34958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D8-4E23-B4B5-B0F75E536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075343"/>
        <c:axId val="448075823"/>
      </c:lineChart>
      <c:catAx>
        <c:axId val="448075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75823"/>
        <c:crosses val="autoZero"/>
        <c:auto val="1"/>
        <c:lblAlgn val="ctr"/>
        <c:lblOffset val="100"/>
        <c:noMultiLvlLbl val="0"/>
      </c:catAx>
      <c:valAx>
        <c:axId val="448075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8075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8-461A-9B12-1D4B75C7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7088816"/>
        <c:axId val="1157088336"/>
      </c:lineChart>
      <c:catAx>
        <c:axId val="1157088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088336"/>
        <c:crosses val="autoZero"/>
        <c:auto val="1"/>
        <c:lblAlgn val="ctr"/>
        <c:lblOffset val="100"/>
        <c:noMultiLvlLbl val="0"/>
      </c:catAx>
      <c:valAx>
        <c:axId val="1157088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7088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29.264968350162189</c:v>
                </c:pt>
                <c:pt idx="1">
                  <c:v>35.760855985808433</c:v>
                </c:pt>
                <c:pt idx="2">
                  <c:v>33.245855688626861</c:v>
                </c:pt>
                <c:pt idx="3">
                  <c:v>37.172751821380153</c:v>
                </c:pt>
                <c:pt idx="4">
                  <c:v>34.109585877474323</c:v>
                </c:pt>
                <c:pt idx="5">
                  <c:v>38.605573926202958</c:v>
                </c:pt>
                <c:pt idx="6">
                  <c:v>39.63319969687479</c:v>
                </c:pt>
                <c:pt idx="7">
                  <c:v>40.846652421001131</c:v>
                </c:pt>
                <c:pt idx="8">
                  <c:v>42.435739284889685</c:v>
                </c:pt>
                <c:pt idx="9">
                  <c:v>43.539518462976886</c:v>
                </c:pt>
                <c:pt idx="10">
                  <c:v>43.963495815454813</c:v>
                </c:pt>
                <c:pt idx="11">
                  <c:v>41.512804468239288</c:v>
                </c:pt>
                <c:pt idx="12">
                  <c:v>45.383529511273466</c:v>
                </c:pt>
                <c:pt idx="13">
                  <c:v>48.802716639653624</c:v>
                </c:pt>
                <c:pt idx="14">
                  <c:v>53.906426780174783</c:v>
                </c:pt>
                <c:pt idx="15">
                  <c:v>43.033287193988699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7-476B-9158-18F32F9334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24.264908513794939</c:v>
                </c:pt>
                <c:pt idx="1">
                  <c:v>28.463568624940848</c:v>
                </c:pt>
                <c:pt idx="2">
                  <c:v>26.491775842795516</c:v>
                </c:pt>
                <c:pt idx="3">
                  <c:v>29.283543227346193</c:v>
                </c:pt>
                <c:pt idx="4">
                  <c:v>27.02161630200963</c:v>
                </c:pt>
                <c:pt idx="5">
                  <c:v>30.032046918112762</c:v>
                </c:pt>
                <c:pt idx="6">
                  <c:v>31.327605425163959</c:v>
                </c:pt>
                <c:pt idx="7">
                  <c:v>31.807172191576957</c:v>
                </c:pt>
                <c:pt idx="8">
                  <c:v>32.5810890790343</c:v>
                </c:pt>
                <c:pt idx="9">
                  <c:v>33.968479321877368</c:v>
                </c:pt>
                <c:pt idx="10">
                  <c:v>33.613740190150487</c:v>
                </c:pt>
                <c:pt idx="11">
                  <c:v>32.034674689045197</c:v>
                </c:pt>
                <c:pt idx="12">
                  <c:v>34.611196601614374</c:v>
                </c:pt>
                <c:pt idx="13">
                  <c:v>37.68693104015837</c:v>
                </c:pt>
                <c:pt idx="14">
                  <c:v>42.092308369318971</c:v>
                </c:pt>
                <c:pt idx="15">
                  <c:v>33.811570021694251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7-476B-9158-18F32F933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12655"/>
        <c:axId val="445111695"/>
      </c:barChart>
      <c:catAx>
        <c:axId val="44511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1695"/>
        <c:crosses val="autoZero"/>
        <c:auto val="1"/>
        <c:lblAlgn val="ctr"/>
        <c:lblOffset val="100"/>
        <c:noMultiLvlLbl val="0"/>
      </c:catAx>
      <c:valAx>
        <c:axId val="445111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10.966076094485452</c:v>
                </c:pt>
                <c:pt idx="1">
                  <c:v>9.0307981268416686</c:v>
                </c:pt>
                <c:pt idx="2">
                  <c:v>6.953492683618208</c:v>
                </c:pt>
                <c:pt idx="3">
                  <c:v>6.5948137814526691</c:v>
                </c:pt>
                <c:pt idx="4">
                  <c:v>6.4538218122132474</c:v>
                </c:pt>
                <c:pt idx="5">
                  <c:v>3.7746192646813412</c:v>
                </c:pt>
                <c:pt idx="6">
                  <c:v>4.0451015332283289</c:v>
                </c:pt>
                <c:pt idx="7">
                  <c:v>4.3880019796864964</c:v>
                </c:pt>
                <c:pt idx="8">
                  <c:v>4.3816244059225999</c:v>
                </c:pt>
                <c:pt idx="9">
                  <c:v>5.3911605626333028</c:v>
                </c:pt>
                <c:pt idx="10">
                  <c:v>9.3591599362659821</c:v>
                </c:pt>
                <c:pt idx="11">
                  <c:v>8.2281394375952974</c:v>
                </c:pt>
                <c:pt idx="12">
                  <c:v>7.3346014223567408</c:v>
                </c:pt>
                <c:pt idx="13">
                  <c:v>6.9457542468390159</c:v>
                </c:pt>
                <c:pt idx="14">
                  <c:v>5.981236355365156</c:v>
                </c:pt>
                <c:pt idx="15">
                  <c:v>12.46022778967774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47-4D93-8EE9-B4D3158402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6.7017802319387894</c:v>
                </c:pt>
                <c:pt idx="1">
                  <c:v>5.5033820977818824</c:v>
                </c:pt>
                <c:pt idx="2">
                  <c:v>4.2658704105449168</c:v>
                </c:pt>
                <c:pt idx="3">
                  <c:v>4.0648308465331482</c:v>
                </c:pt>
                <c:pt idx="4">
                  <c:v>4.0528944342462898</c:v>
                </c:pt>
                <c:pt idx="5">
                  <c:v>2.5833649184007972</c:v>
                </c:pt>
                <c:pt idx="6">
                  <c:v>2.9223936604311875</c:v>
                </c:pt>
                <c:pt idx="7">
                  <c:v>2.9923482602304752</c:v>
                </c:pt>
                <c:pt idx="8">
                  <c:v>2.9023032715119457</c:v>
                </c:pt>
                <c:pt idx="9">
                  <c:v>4.1688015924360426</c:v>
                </c:pt>
                <c:pt idx="10">
                  <c:v>6.3054222492987648</c:v>
                </c:pt>
                <c:pt idx="11">
                  <c:v>5.6622647407776547</c:v>
                </c:pt>
                <c:pt idx="12">
                  <c:v>5.5366079123451506</c:v>
                </c:pt>
                <c:pt idx="13">
                  <c:v>4.8314360956741789</c:v>
                </c:pt>
                <c:pt idx="14">
                  <c:v>4.5295534503923935</c:v>
                </c:pt>
                <c:pt idx="15">
                  <c:v>8.5235904449265387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47-4D93-8EE9-B4D315840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04495"/>
        <c:axId val="445114095"/>
      </c:barChart>
      <c:catAx>
        <c:axId val="445104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4095"/>
        <c:crosses val="autoZero"/>
        <c:auto val="1"/>
        <c:lblAlgn val="ctr"/>
        <c:lblOffset val="100"/>
        <c:noMultiLvlLbl val="0"/>
      </c:catAx>
      <c:valAx>
        <c:axId val="445114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4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39.657867825065203</c:v>
                </c:pt>
                <c:pt idx="1">
                  <c:v>45.954427148222742</c:v>
                </c:pt>
                <c:pt idx="2">
                  <c:v>43.744945855802925</c:v>
                </c:pt>
                <c:pt idx="3">
                  <c:v>47.051252620341394</c:v>
                </c:pt>
                <c:pt idx="4">
                  <c:v>44.499861753417015</c:v>
                </c:pt>
                <c:pt idx="5">
                  <c:v>46.95694724798431</c:v>
                </c:pt>
                <c:pt idx="6">
                  <c:v>47.399290421837811</c:v>
                </c:pt>
                <c:pt idx="7">
                  <c:v>49.198092837238214</c:v>
                </c:pt>
                <c:pt idx="8">
                  <c:v>51.074561485724992</c:v>
                </c:pt>
                <c:pt idx="9">
                  <c:v>51.0849310081542</c:v>
                </c:pt>
                <c:pt idx="10">
                  <c:v>52.671413475584238</c:v>
                </c:pt>
                <c:pt idx="11">
                  <c:v>49.875165164375701</c:v>
                </c:pt>
                <c:pt idx="12">
                  <c:v>53.041761269468239</c:v>
                </c:pt>
                <c:pt idx="13">
                  <c:v>57.072116481461585</c:v>
                </c:pt>
                <c:pt idx="14">
                  <c:v>60.65326785432616</c:v>
                </c:pt>
                <c:pt idx="15">
                  <c:v>53.281734934608615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9-48A4-A308-DEA4F906B71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29.82636492068681</c:v>
                </c:pt>
                <c:pt idx="1">
                  <c:v>33.550365419037448</c:v>
                </c:pt>
                <c:pt idx="2">
                  <c:v>32.138556680527522</c:v>
                </c:pt>
                <c:pt idx="3">
                  <c:v>34.182488118452</c:v>
                </c:pt>
                <c:pt idx="4">
                  <c:v>32.531483644726279</c:v>
                </c:pt>
                <c:pt idx="5">
                  <c:v>34.256724533253475</c:v>
                </c:pt>
                <c:pt idx="6">
                  <c:v>34.7939565269075</c:v>
                </c:pt>
                <c:pt idx="7">
                  <c:v>35.576783146604242</c:v>
                </c:pt>
                <c:pt idx="8">
                  <c:v>36.057978696653052</c:v>
                </c:pt>
                <c:pt idx="9">
                  <c:v>37.98808467617495</c:v>
                </c:pt>
                <c:pt idx="10">
                  <c:v>37.648365101281762</c:v>
                </c:pt>
                <c:pt idx="11">
                  <c:v>36.167431985424386</c:v>
                </c:pt>
                <c:pt idx="12">
                  <c:v>38.145407573100954</c:v>
                </c:pt>
                <c:pt idx="13">
                  <c:v>40.800311526301705</c:v>
                </c:pt>
                <c:pt idx="14">
                  <c:v>43.844643759301206</c:v>
                </c:pt>
                <c:pt idx="15">
                  <c:v>38.285855300004798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F9-48A4-A308-DEA4F906B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14575"/>
        <c:axId val="445115055"/>
      </c:barChart>
      <c:catAx>
        <c:axId val="44511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5055"/>
        <c:crosses val="autoZero"/>
        <c:auto val="1"/>
        <c:lblAlgn val="ctr"/>
        <c:lblOffset val="100"/>
        <c:noMultiLvlLbl val="0"/>
      </c:catAx>
      <c:valAx>
        <c:axId val="445115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4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5.4313119652160395</c:v>
                </c:pt>
                <c:pt idx="1">
                  <c:v>4.2688770308360171</c:v>
                </c:pt>
                <c:pt idx="2">
                  <c:v>3.4684026833210266</c:v>
                </c:pt>
                <c:pt idx="3">
                  <c:v>3.2772041728865244</c:v>
                </c:pt>
                <c:pt idx="4">
                  <c:v>3.3716357902629599</c:v>
                </c:pt>
                <c:pt idx="5">
                  <c:v>2.3620871747862009</c:v>
                </c:pt>
                <c:pt idx="6">
                  <c:v>2.2859970327562675</c:v>
                </c:pt>
                <c:pt idx="7">
                  <c:v>2.4572301991345156</c:v>
                </c:pt>
                <c:pt idx="8">
                  <c:v>2.3743757472402116</c:v>
                </c:pt>
                <c:pt idx="9">
                  <c:v>2.7113970848773437</c:v>
                </c:pt>
                <c:pt idx="10">
                  <c:v>3.9687016937063802</c:v>
                </c:pt>
                <c:pt idx="11">
                  <c:v>3.8398219310858788</c:v>
                </c:pt>
                <c:pt idx="12">
                  <c:v>3.3189753865074993</c:v>
                </c:pt>
                <c:pt idx="13">
                  <c:v>2.8310603895821855</c:v>
                </c:pt>
                <c:pt idx="14">
                  <c:v>1.9875100298781783</c:v>
                </c:pt>
                <c:pt idx="15">
                  <c:v>5.2553926454418063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D-43C8-8459-36FACED905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4.6156724418952866</c:v>
                </c:pt>
                <c:pt idx="1">
                  <c:v>3.7685801350118755</c:v>
                </c:pt>
                <c:pt idx="2">
                  <c:v>3.1321206420036436</c:v>
                </c:pt>
                <c:pt idx="3">
                  <c:v>2.9718231289562294</c:v>
                </c:pt>
                <c:pt idx="4">
                  <c:v>3.0660642072224262</c:v>
                </c:pt>
                <c:pt idx="5">
                  <c:v>2.2589043029606142</c:v>
                </c:pt>
                <c:pt idx="6">
                  <c:v>2.270809968384452</c:v>
                </c:pt>
                <c:pt idx="7">
                  <c:v>2.3447192548514888</c:v>
                </c:pt>
                <c:pt idx="8">
                  <c:v>2.2962886593224714</c:v>
                </c:pt>
                <c:pt idx="9">
                  <c:v>2.5905357955207879</c:v>
                </c:pt>
                <c:pt idx="10">
                  <c:v>3.5987848702573819</c:v>
                </c:pt>
                <c:pt idx="11">
                  <c:v>3.5710446846789181</c:v>
                </c:pt>
                <c:pt idx="12">
                  <c:v>3.154158541798588</c:v>
                </c:pt>
                <c:pt idx="13">
                  <c:v>2.7101494366123124</c:v>
                </c:pt>
                <c:pt idx="14">
                  <c:v>1.9815389662195988</c:v>
                </c:pt>
                <c:pt idx="15">
                  <c:v>4.9021500515495733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DD-43C8-8459-36FACED90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18895"/>
        <c:axId val="445116015"/>
      </c:barChart>
      <c:catAx>
        <c:axId val="445118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6015"/>
        <c:crosses val="autoZero"/>
        <c:auto val="1"/>
        <c:lblAlgn val="ctr"/>
        <c:lblOffset val="100"/>
        <c:noMultiLvlLbl val="0"/>
      </c:catAx>
      <c:valAx>
        <c:axId val="445116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8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40.061063441408365</c:v>
                </c:pt>
                <c:pt idx="1">
                  <c:v>46.24745566850995</c:v>
                </c:pt>
                <c:pt idx="2">
                  <c:v>43.88432184307441</c:v>
                </c:pt>
                <c:pt idx="3">
                  <c:v>47.182076064767287</c:v>
                </c:pt>
                <c:pt idx="4">
                  <c:v>44.649728421760088</c:v>
                </c:pt>
                <c:pt idx="5">
                  <c:v>46.909082669056311</c:v>
                </c:pt>
                <c:pt idx="6">
                  <c:v>47.384400824793168</c:v>
                </c:pt>
                <c:pt idx="7">
                  <c:v>49.210265508877725</c:v>
                </c:pt>
                <c:pt idx="8">
                  <c:v>51.079996193789825</c:v>
                </c:pt>
                <c:pt idx="9">
                  <c:v>51.183055506660295</c:v>
                </c:pt>
                <c:pt idx="10">
                  <c:v>53.00709120959759</c:v>
                </c:pt>
                <c:pt idx="11">
                  <c:v>50.173970494441555</c:v>
                </c:pt>
                <c:pt idx="12">
                  <c:v>53.249799631037639</c:v>
                </c:pt>
                <c:pt idx="13">
                  <c:v>57.256938046785514</c:v>
                </c:pt>
                <c:pt idx="14">
                  <c:v>60.696047485043756</c:v>
                </c:pt>
                <c:pt idx="15">
                  <c:v>53.982242372149052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D1-463E-BE8A-36833765CFA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30.094704795824825</c:v>
                </c:pt>
                <c:pt idx="1">
                  <c:v>33.756103823812474</c:v>
                </c:pt>
                <c:pt idx="2">
                  <c:v>32.220285442903418</c:v>
                </c:pt>
                <c:pt idx="3">
                  <c:v>34.257074807460626</c:v>
                </c:pt>
                <c:pt idx="4">
                  <c:v>32.611701124489365</c:v>
                </c:pt>
                <c:pt idx="5">
                  <c:v>34.15746108635868</c:v>
                </c:pt>
                <c:pt idx="6">
                  <c:v>34.732036859659424</c:v>
                </c:pt>
                <c:pt idx="7">
                  <c:v>35.551312913911069</c:v>
                </c:pt>
                <c:pt idx="8">
                  <c:v>36.015846978920678</c:v>
                </c:pt>
                <c:pt idx="9">
                  <c:v>38.067238017295963</c:v>
                </c:pt>
                <c:pt idx="10">
                  <c:v>37.943415999341632</c:v>
                </c:pt>
                <c:pt idx="11">
                  <c:v>36.435248763838942</c:v>
                </c:pt>
                <c:pt idx="12">
                  <c:v>38.345016779328958</c:v>
                </c:pt>
                <c:pt idx="13">
                  <c:v>40.993702550960926</c:v>
                </c:pt>
                <c:pt idx="14">
                  <c:v>43.908990028415126</c:v>
                </c:pt>
                <c:pt idx="15">
                  <c:v>38.946534977128444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D1-463E-BE8A-36833765C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07855"/>
        <c:axId val="445106415"/>
      </c:barChart>
      <c:catAx>
        <c:axId val="445107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6415"/>
        <c:crosses val="autoZero"/>
        <c:auto val="1"/>
        <c:lblAlgn val="ctr"/>
        <c:lblOffset val="100"/>
        <c:noMultiLvlLbl val="0"/>
      </c:catAx>
      <c:valAx>
        <c:axId val="445106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7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3.7866314011196889</c:v>
                </c:pt>
                <c:pt idx="1">
                  <c:v>3.2310102116161419</c:v>
                </c:pt>
                <c:pt idx="2">
                  <c:v>2.8451105629762048</c:v>
                </c:pt>
                <c:pt idx="3">
                  <c:v>2.7705495344536315</c:v>
                </c:pt>
                <c:pt idx="4">
                  <c:v>2.791743438573711</c:v>
                </c:pt>
                <c:pt idx="5">
                  <c:v>2.2402125534069581</c:v>
                </c:pt>
                <c:pt idx="6">
                  <c:v>2.1892873471515144</c:v>
                </c:pt>
                <c:pt idx="7">
                  <c:v>2.2984222515847779</c:v>
                </c:pt>
                <c:pt idx="8">
                  <c:v>2.249765055104322</c:v>
                </c:pt>
                <c:pt idx="9">
                  <c:v>2.3894301657587387</c:v>
                </c:pt>
                <c:pt idx="10">
                  <c:v>3.0138359740583338</c:v>
                </c:pt>
                <c:pt idx="11">
                  <c:v>2.9695449464273058</c:v>
                </c:pt>
                <c:pt idx="12">
                  <c:v>2.7389161559334587</c:v>
                </c:pt>
                <c:pt idx="13">
                  <c:v>2.3776348004197119</c:v>
                </c:pt>
                <c:pt idx="14">
                  <c:v>1.8827812423561467</c:v>
                </c:pt>
                <c:pt idx="15">
                  <c:v>3.5017612008878869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33-4137-A6E8-331EF48340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3.5263448609304522</c:v>
                </c:pt>
                <c:pt idx="1">
                  <c:v>3.0267221672309303</c:v>
                </c:pt>
                <c:pt idx="2">
                  <c:v>2.7170451350233056</c:v>
                </c:pt>
                <c:pt idx="3">
                  <c:v>2.6534311327418658</c:v>
                </c:pt>
                <c:pt idx="4">
                  <c:v>2.7066086324389689</c:v>
                </c:pt>
                <c:pt idx="5">
                  <c:v>2.2130149528052794</c:v>
                </c:pt>
                <c:pt idx="6">
                  <c:v>2.2344199701446814</c:v>
                </c:pt>
                <c:pt idx="7">
                  <c:v>2.2712997464812554</c:v>
                </c:pt>
                <c:pt idx="8">
                  <c:v>2.2396070459465576</c:v>
                </c:pt>
                <c:pt idx="9">
                  <c:v>2.3497469956085708</c:v>
                </c:pt>
                <c:pt idx="10">
                  <c:v>2.8278781464099323</c:v>
                </c:pt>
                <c:pt idx="11">
                  <c:v>2.8206660067711677</c:v>
                </c:pt>
                <c:pt idx="12">
                  <c:v>2.6271434792647268</c:v>
                </c:pt>
                <c:pt idx="13">
                  <c:v>2.3348867166693714</c:v>
                </c:pt>
                <c:pt idx="14">
                  <c:v>1.8948915630150671</c:v>
                </c:pt>
                <c:pt idx="15">
                  <c:v>3.3463596971491141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33-4137-A6E8-331EF4834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4541040"/>
        <c:axId val="1894542960"/>
      </c:barChart>
      <c:catAx>
        <c:axId val="189454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2960"/>
        <c:crosses val="autoZero"/>
        <c:auto val="1"/>
        <c:lblAlgn val="ctr"/>
        <c:lblOffset val="100"/>
        <c:noMultiLvlLbl val="0"/>
      </c:catAx>
      <c:valAx>
        <c:axId val="1894542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39.711042924449579</c:v>
                </c:pt>
                <c:pt idx="1">
                  <c:v>45.980027054953439</c:v>
                </c:pt>
                <c:pt idx="2">
                  <c:v>43.754098133928302</c:v>
                </c:pt>
                <c:pt idx="3">
                  <c:v>47.057570243437425</c:v>
                </c:pt>
                <c:pt idx="4">
                  <c:v>44.502771446794206</c:v>
                </c:pt>
                <c:pt idx="5">
                  <c:v>46.956326138491178</c:v>
                </c:pt>
                <c:pt idx="6">
                  <c:v>47.398598388818655</c:v>
                </c:pt>
                <c:pt idx="7">
                  <c:v>49.19695040268104</c:v>
                </c:pt>
                <c:pt idx="8">
                  <c:v>51.073621648991981</c:v>
                </c:pt>
                <c:pt idx="9">
                  <c:v>51.083357145959589</c:v>
                </c:pt>
                <c:pt idx="10">
                  <c:v>52.717729681352772</c:v>
                </c:pt>
                <c:pt idx="11">
                  <c:v>49.905826873444077</c:v>
                </c:pt>
                <c:pt idx="12">
                  <c:v>53.062724629265986</c:v>
                </c:pt>
                <c:pt idx="13">
                  <c:v>57.083223185649331</c:v>
                </c:pt>
                <c:pt idx="14">
                  <c:v>60.653737515516305</c:v>
                </c:pt>
                <c:pt idx="15">
                  <c:v>53.374526852641367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AC-4F81-8DB4-D10CF8436A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29.832248715832687</c:v>
                </c:pt>
                <c:pt idx="1">
                  <c:v>33.547873494375267</c:v>
                </c:pt>
                <c:pt idx="2">
                  <c:v>32.138374771113035</c:v>
                </c:pt>
                <c:pt idx="3">
                  <c:v>34.181223210795466</c:v>
                </c:pt>
                <c:pt idx="4">
                  <c:v>32.526667417240645</c:v>
                </c:pt>
                <c:pt idx="5">
                  <c:v>34.256311165111796</c:v>
                </c:pt>
                <c:pt idx="6">
                  <c:v>34.793565275933091</c:v>
                </c:pt>
                <c:pt idx="7">
                  <c:v>35.575684774930671</c:v>
                </c:pt>
                <c:pt idx="8">
                  <c:v>36.057220826484823</c:v>
                </c:pt>
                <c:pt idx="9">
                  <c:v>37.981675841195305</c:v>
                </c:pt>
                <c:pt idx="10">
                  <c:v>37.6499488504788</c:v>
                </c:pt>
                <c:pt idx="11">
                  <c:v>36.171353239164873</c:v>
                </c:pt>
                <c:pt idx="12">
                  <c:v>38.148276861213915</c:v>
                </c:pt>
                <c:pt idx="13">
                  <c:v>40.797281302935467</c:v>
                </c:pt>
                <c:pt idx="14">
                  <c:v>43.841009571532744</c:v>
                </c:pt>
                <c:pt idx="15">
                  <c:v>38.331266873626959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AC-4F81-8DB4-D10CF8436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4540560"/>
        <c:axId val="1894548720"/>
      </c:barChart>
      <c:catAx>
        <c:axId val="1894540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8720"/>
        <c:crosses val="autoZero"/>
        <c:auto val="1"/>
        <c:lblAlgn val="ctr"/>
        <c:lblOffset val="100"/>
        <c:noMultiLvlLbl val="0"/>
      </c:catAx>
      <c:valAx>
        <c:axId val="1894548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0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3.7846866906088334</c:v>
                </c:pt>
                <c:pt idx="1">
                  <c:v>3.2284123874424782</c:v>
                </c:pt>
                <c:pt idx="2">
                  <c:v>2.8442695391170965</c:v>
                </c:pt>
                <c:pt idx="3">
                  <c:v>2.7702522957276718</c:v>
                </c:pt>
                <c:pt idx="4">
                  <c:v>2.7896756263101707</c:v>
                </c:pt>
                <c:pt idx="5">
                  <c:v>2.2402005518433259</c:v>
                </c:pt>
                <c:pt idx="6">
                  <c:v>2.1892398552497125</c:v>
                </c:pt>
                <c:pt idx="7">
                  <c:v>2.2983256675726893</c:v>
                </c:pt>
                <c:pt idx="8">
                  <c:v>2.2479267584576732</c:v>
                </c:pt>
                <c:pt idx="9">
                  <c:v>2.3877017119944766</c:v>
                </c:pt>
                <c:pt idx="10">
                  <c:v>3.0118710894905165</c:v>
                </c:pt>
                <c:pt idx="11">
                  <c:v>2.9683222728446901</c:v>
                </c:pt>
                <c:pt idx="12">
                  <c:v>2.737703769405385</c:v>
                </c:pt>
                <c:pt idx="13">
                  <c:v>2.3763442322771193</c:v>
                </c:pt>
                <c:pt idx="14">
                  <c:v>1.8842608065507962</c:v>
                </c:pt>
                <c:pt idx="15">
                  <c:v>3.497519048195993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D1-408E-A8A6-F50B0DDDA5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3.5264068118589162</c:v>
                </c:pt>
                <c:pt idx="1">
                  <c:v>3.0269383668272205</c:v>
                </c:pt>
                <c:pt idx="2">
                  <c:v>2.7171404617287278</c:v>
                </c:pt>
                <c:pt idx="3">
                  <c:v>2.6533838122909725</c:v>
                </c:pt>
                <c:pt idx="4">
                  <c:v>2.7066919004304557</c:v>
                </c:pt>
                <c:pt idx="5">
                  <c:v>2.2131654295531074</c:v>
                </c:pt>
                <c:pt idx="6">
                  <c:v>2.2342846953774549</c:v>
                </c:pt>
                <c:pt idx="7">
                  <c:v>2.2713060330145871</c:v>
                </c:pt>
                <c:pt idx="8">
                  <c:v>2.2396038455295888</c:v>
                </c:pt>
                <c:pt idx="9">
                  <c:v>2.3498308922533906</c:v>
                </c:pt>
                <c:pt idx="10">
                  <c:v>2.828071657335927</c:v>
                </c:pt>
                <c:pt idx="11">
                  <c:v>2.8209339845419859</c:v>
                </c:pt>
                <c:pt idx="12">
                  <c:v>2.6273421908682959</c:v>
                </c:pt>
                <c:pt idx="13">
                  <c:v>2.3347594429445664</c:v>
                </c:pt>
                <c:pt idx="14">
                  <c:v>1.8948803044053737</c:v>
                </c:pt>
                <c:pt idx="15">
                  <c:v>3.3444594495740017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D1-408E-A8A6-F50B0DDDA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4547280"/>
        <c:axId val="1894547760"/>
      </c:barChart>
      <c:catAx>
        <c:axId val="1894547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7760"/>
        <c:crosses val="autoZero"/>
        <c:auto val="1"/>
        <c:lblAlgn val="ctr"/>
        <c:lblOffset val="100"/>
        <c:noMultiLvlLbl val="0"/>
      </c:catAx>
      <c:valAx>
        <c:axId val="1894547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472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31.249929247924872</c:v>
                </c:pt>
                <c:pt idx="1">
                  <c:v>37.056645837286226</c:v>
                </c:pt>
                <c:pt idx="2">
                  <c:v>35.103309231145538</c:v>
                </c:pt>
                <c:pt idx="3">
                  <c:v>38.26436187114664</c:v>
                </c:pt>
                <c:pt idx="4">
                  <c:v>36.043859599993596</c:v>
                </c:pt>
                <c:pt idx="5">
                  <c:v>38.94694737371497</c:v>
                </c:pt>
                <c:pt idx="6">
                  <c:v>39.430372242783626</c:v>
                </c:pt>
                <c:pt idx="7">
                  <c:v>40.797487729829939</c:v>
                </c:pt>
                <c:pt idx="8">
                  <c:v>42.249689102351617</c:v>
                </c:pt>
                <c:pt idx="9">
                  <c:v>42.791873798414876</c:v>
                </c:pt>
                <c:pt idx="10">
                  <c:v>43.656953934569756</c:v>
                </c:pt>
                <c:pt idx="11">
                  <c:v>41.414789241112558</c:v>
                </c:pt>
                <c:pt idx="12">
                  <c:v>44.466406651838064</c:v>
                </c:pt>
                <c:pt idx="13">
                  <c:v>48.028814668425369</c:v>
                </c:pt>
                <c:pt idx="14">
                  <c:v>52.375621052342815</c:v>
                </c:pt>
                <c:pt idx="15">
                  <c:v>43.356016783900984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F9-4CD9-BDED-2098D248FF7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24.844554719129121</c:v>
                </c:pt>
                <c:pt idx="1">
                  <c:v>28.517811006233952</c:v>
                </c:pt>
                <c:pt idx="2">
                  <c:v>27.194803094346003</c:v>
                </c:pt>
                <c:pt idx="3">
                  <c:v>29.261840285477192</c:v>
                </c:pt>
                <c:pt idx="4">
                  <c:v>27.7027560733627</c:v>
                </c:pt>
                <c:pt idx="5">
                  <c:v>29.759574161662204</c:v>
                </c:pt>
                <c:pt idx="6">
                  <c:v>30.297503617614176</c:v>
                </c:pt>
                <c:pt idx="7">
                  <c:v>30.874757168362503</c:v>
                </c:pt>
                <c:pt idx="8">
                  <c:v>31.483421782952291</c:v>
                </c:pt>
                <c:pt idx="9">
                  <c:v>32.978984919178039</c:v>
                </c:pt>
                <c:pt idx="10">
                  <c:v>32.74612772406919</c:v>
                </c:pt>
                <c:pt idx="11">
                  <c:v>31.405118381137655</c:v>
                </c:pt>
                <c:pt idx="12">
                  <c:v>33.397416234800872</c:v>
                </c:pt>
                <c:pt idx="13">
                  <c:v>35.822695814083204</c:v>
                </c:pt>
                <c:pt idx="14">
                  <c:v>39.309211371538687</c:v>
                </c:pt>
                <c:pt idx="15">
                  <c:v>32.629311476009441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F9-4CD9-BDED-2098D248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4538160"/>
        <c:axId val="1894538640"/>
      </c:barChart>
      <c:catAx>
        <c:axId val="189453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38640"/>
        <c:crosses val="autoZero"/>
        <c:auto val="1"/>
        <c:lblAlgn val="ctr"/>
        <c:lblOffset val="100"/>
        <c:noMultiLvlLbl val="0"/>
      </c:catAx>
      <c:valAx>
        <c:axId val="1894538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453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7.0755687598155639</c:v>
                </c:pt>
                <c:pt idx="1">
                  <c:v>5.530299261846686</c:v>
                </c:pt>
                <c:pt idx="2">
                  <c:v>4.256516563300818</c:v>
                </c:pt>
                <c:pt idx="3">
                  <c:v>3.9974857867196407</c:v>
                </c:pt>
                <c:pt idx="4">
                  <c:v>4.0437773035572633</c:v>
                </c:pt>
                <c:pt idx="5">
                  <c:v>2.5634559816936147</c:v>
                </c:pt>
                <c:pt idx="6">
                  <c:v>2.4447147399775515</c:v>
                </c:pt>
                <c:pt idx="7">
                  <c:v>2.7187696454166597</c:v>
                </c:pt>
                <c:pt idx="8">
                  <c:v>2.5929186202545247</c:v>
                </c:pt>
                <c:pt idx="9">
                  <c:v>3.1772756107652884</c:v>
                </c:pt>
                <c:pt idx="10">
                  <c:v>5.3389501603637504</c:v>
                </c:pt>
                <c:pt idx="11">
                  <c:v>5.0103836385540514</c:v>
                </c:pt>
                <c:pt idx="12">
                  <c:v>4.2419954714099894</c:v>
                </c:pt>
                <c:pt idx="13">
                  <c:v>3.5301755885909705</c:v>
                </c:pt>
                <c:pt idx="14">
                  <c:v>2.2063425406281505</c:v>
                </c:pt>
                <c:pt idx="15">
                  <c:v>7.1847373257773004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7-4F90-B789-F51DB7A4949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5.7435869358979339</c:v>
                </c:pt>
                <c:pt idx="1">
                  <c:v>4.5772195463180347</c:v>
                </c:pt>
                <c:pt idx="2">
                  <c:v>3.6383559115130422</c:v>
                </c:pt>
                <c:pt idx="3">
                  <c:v>3.4094958085967773</c:v>
                </c:pt>
                <c:pt idx="4">
                  <c:v>3.497868693749814</c:v>
                </c:pt>
                <c:pt idx="5">
                  <c:v>2.3543365078421647</c:v>
                </c:pt>
                <c:pt idx="6">
                  <c:v>2.3539436566592671</c:v>
                </c:pt>
                <c:pt idx="7">
                  <c:v>2.4832941663256696</c:v>
                </c:pt>
                <c:pt idx="8">
                  <c:v>2.4097011496354952</c:v>
                </c:pt>
                <c:pt idx="9">
                  <c:v>2.9155571125838109</c:v>
                </c:pt>
                <c:pt idx="10">
                  <c:v>4.4831799800202541</c:v>
                </c:pt>
                <c:pt idx="11">
                  <c:v>4.3722292961597278</c:v>
                </c:pt>
                <c:pt idx="12">
                  <c:v>3.8196551322115111</c:v>
                </c:pt>
                <c:pt idx="13">
                  <c:v>3.2023026428586121</c:v>
                </c:pt>
                <c:pt idx="14">
                  <c:v>2.1304451665702731</c:v>
                </c:pt>
                <c:pt idx="15">
                  <c:v>6.2496992179552535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27-4F90-B789-F51DB7A49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09295"/>
        <c:axId val="962383296"/>
      </c:barChart>
      <c:catAx>
        <c:axId val="445109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383296"/>
        <c:crosses val="autoZero"/>
        <c:auto val="1"/>
        <c:lblAlgn val="ctr"/>
        <c:lblOffset val="100"/>
        <c:noMultiLvlLbl val="0"/>
      </c:catAx>
      <c:valAx>
        <c:axId val="962383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9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59416-C172-9BBD-DE64-1CFD2EDDE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9B92BA-329A-E211-2D77-96B1C3B86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A9BE6D-21C2-DA45-6D81-7E6421BEB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698DB3-5843-C3E4-5A04-3D67B37E9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F36D41-58CC-B66E-2BDF-B3FDE3329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7C84C1-CD44-5F09-DCF4-76EBA1695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CCDED1-4490-A780-8752-EF1E2664B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7DB8CB-B922-AB6F-C53B-6CC6B9F9AF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FD2AFCD-0277-E16F-2849-52927A098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1788ECA-CC87-5ADD-16DC-A217603D41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6309C28-DF39-BC42-47D4-F6509D6292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05B133E-6151-1D6B-9BB9-0824B7D1C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3B91A1-FCCC-E999-B120-328729A20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1D5254D-EAC0-B7F4-A888-DE19126EF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34E0FC4-155D-10C2-934C-CE4EC3B04F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69CAAC6-E15A-A118-6D47-EA1AB0AEE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547C23F-DF13-829C-70C0-54963DB12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92455-2093-BA36-BF27-B6F03200E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F5E60D-B801-3C4D-8886-DE15DAB16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483E59-CF2A-E202-3D36-EC986C36F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647046-7C5F-D454-D01E-D1452BD14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A9E996-0FB8-1707-D4F4-A7F083477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A42F16-229D-DA66-2368-1A20ED53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0CCD132-5809-87C7-D4C8-993A371EC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1A0302A-A6D5-02B5-DD7B-067210B52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24264D1-7D9E-8175-5C3C-B3CAFAAE6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1544CC1-BC55-9871-4767-3A35E1CDF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Office -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Zones!H33</f>
        <v>174977.2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9.00041572888742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12.0005563044309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Office -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30892.52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30892.52</v>
      </c>
      <c r="J4" s="2">
        <f>IF(TRIM(Raw_zonesummary!$A3)="Existing",Raw_zonesummary!J3,"")</f>
        <v>8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30892.52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IFERROR(H6*J6/H33,"")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4185.6099999999997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(M.E17)</v>
      </c>
      <c r="B7" s="3" t="str">
        <f>IF(TRIM(Raw_zonesummary!$A6)="Existing",Raw_zonesummary!C6,"")</f>
        <v>EL1 EAST PERIM PLNM (M.E17)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4185.6099999999997</v>
      </c>
      <c r="J7" s="2">
        <f>IF(TRIM(Raw_zonesummary!$A6)="Existing",Raw_zonesummary!J6,"")</f>
        <v>8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(T.E27)</v>
      </c>
      <c r="B8" s="3" t="str">
        <f>IF(TRIM(Raw_zonesummary!$A7)="Existing",Raw_zonesummary!C7,"")</f>
        <v>EL1 EAST PERIM PLNM (T.E27)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4185.6099999999997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(G.N8)</v>
      </c>
      <c r="B9" s="3" t="str">
        <f>IF(TRIM(Raw_zonesummary!$A8)="Existing",Raw_zonesummary!C8,"")</f>
        <v>EL1 NORTH PERIM PLNM (G.N8)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6615.97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(M.N18)</v>
      </c>
      <c r="B10" s="3" t="str">
        <f>IF(TRIM(Raw_zonesummary!$A9)="Existing",Raw_zonesummary!C9,"")</f>
        <v>EL1 NORTH PERIM PLNM (M.N18)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6615.97</v>
      </c>
      <c r="J10" s="2">
        <f>IF(TRIM(Raw_zonesummary!$A9)="Existing",Raw_zonesummary!J9,"")</f>
        <v>8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(T.N28)</v>
      </c>
      <c r="B11" s="3" t="str">
        <f>IF(TRIM(Raw_zonesummary!$A10)="Existing",Raw_zonesummary!C10,"")</f>
        <v>EL1 NORTH PERIM PLNM (T.N28)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6615.97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(G.S6)</v>
      </c>
      <c r="B12" s="3" t="str">
        <f>IF(TRIM(Raw_zonesummary!$A11)="Existing",Raw_zonesummary!C11,"")</f>
        <v>EL1 SOUTH PERIM PLNM (G.S6)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6615.97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(M.S16)</v>
      </c>
      <c r="B13" s="3" t="str">
        <f>IF(TRIM(Raw_zonesummary!$A12)="Existing",Raw_zonesummary!C12,"")</f>
        <v>EL1 SOUTH PERIM PLNM (M.S16)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6615.97</v>
      </c>
      <c r="J13" s="2">
        <f>IF(TRIM(Raw_zonesummary!$A12)="Existing",Raw_zonesummary!J12,"")</f>
        <v>8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(T.S26)</v>
      </c>
      <c r="B14" s="3" t="str">
        <f>IF(TRIM(Raw_zonesummary!$A13)="Existing",Raw_zonesummary!C13,"")</f>
        <v>EL1 SOUTH PERIM PLNM (T.S26)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6615.97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WEST PERIM PLNM (G.W9)</v>
      </c>
      <c r="B15" s="3" t="str">
        <f>IF(TRIM(Raw_zonesummary!$A14)="Existing",Raw_zonesummary!C14,"")</f>
        <v>EL1 WEST PERIM PLNM (G.W9)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4185.6099999999997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(M.W19)</v>
      </c>
      <c r="B16" s="3" t="str">
        <f>IF(TRIM(Raw_zonesummary!$A15)="Existing",Raw_zonesummary!C15,"")</f>
        <v>EL1 WEST PERIM PLNM (M.W19)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4185.6099999999997</v>
      </c>
      <c r="J16" s="2">
        <f>IF(TRIM(Raw_zonesummary!$A15)="Existing",Raw_zonesummary!J15,"")</f>
        <v>8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(T.W29)</v>
      </c>
      <c r="B17" s="3" t="str">
        <f>IF(TRIM(Raw_zonesummary!$A16)="Existing",Raw_zonesummary!C16,"")</f>
        <v>EL1 WEST PERIM PLNM (T.W29)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4185.6099999999997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LOBBYWAITING EL1 EAST PERIM SPC (G.E2)</v>
      </c>
      <c r="B18" s="3" t="str">
        <f>IF(TRIM(Raw_zonesummary!$A17)="Existing",Raw_zonesummary!C17,"")</f>
        <v>LOBBYWAITING EL1 EAST PERIM SPC (G.E2)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Lobby</v>
      </c>
      <c r="E18" s="3" t="str">
        <f>IF(TRIM(Raw_zonesummary!$A17)="Existing",Raw_zonesummary!Q17,"")</f>
        <v>Alternative</v>
      </c>
      <c r="F18" s="3" t="str">
        <f>IF(TRIM(Raw_zonesummary!$A17)="Existing",Raw_zonesummary!R17,"")</f>
        <v>Warehouse</v>
      </c>
      <c r="G18" s="60">
        <f>IFERROR(H18*J18/H33,"")</f>
        <v>7.9732673742636175E-3</v>
      </c>
      <c r="H18" s="53">
        <f>IF(TRIM(Raw_zonesummary!$A17)="Existing",Raw_zonesummary!E17,"")</f>
        <v>1395.14</v>
      </c>
      <c r="I18" s="53">
        <f>IF(TRIM(Raw_zonesummary!$A17)="Existing",Raw_zonesummary!I17,"")</f>
        <v>12556.84</v>
      </c>
      <c r="J18" s="2">
        <f>IF(TRIM(Raw_zonesummary!$A17)="Existing",Raw_zonesummary!J17,"")</f>
        <v>1</v>
      </c>
      <c r="K18" s="36">
        <f>IF(TRIM(Raw_zonesummary!$A17)="Existing",Raw_zonesummary!K17,"")</f>
        <v>33.33</v>
      </c>
      <c r="L18" s="26"/>
    </row>
    <row r="19" spans="1:12" ht="30" x14ac:dyDescent="0.25">
      <c r="A19" s="3" t="str">
        <f>IF(TRIM(Raw_zonesummary!$A18)="Existing",Raw_zonesummary!B18,"")</f>
        <v>LOBBYWAITING EL1 NORTH PERIM SPC (G.N3)</v>
      </c>
      <c r="B19" s="3" t="str">
        <f>IF(TRIM(Raw_zonesummary!$A18)="Existing",Raw_zonesummary!C18,"")</f>
        <v>LOBBYWAITING EL1 NORTH PERIM SPC (G.N3)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Lobby</v>
      </c>
      <c r="E19" s="3" t="str">
        <f>IF(TRIM(Raw_zonesummary!$A18)="Existing",Raw_zonesummary!Q18,"")</f>
        <v>Alternative</v>
      </c>
      <c r="F19" s="3" t="str">
        <f>IF(TRIM(Raw_zonesummary!$A18)="Existing",Raw_zonesummary!R18,"")</f>
        <v>Warehouse</v>
      </c>
      <c r="G19" s="60">
        <f>IFERROR(H19*J19/H33,"")</f>
        <v>1.2602899120571135E-2</v>
      </c>
      <c r="H19" s="53">
        <f>IF(TRIM(Raw_zonesummary!$A18)="Existing",Raw_zonesummary!E18,"")</f>
        <v>2205.2199999999998</v>
      </c>
      <c r="I19" s="53">
        <f>IF(TRIM(Raw_zonesummary!$A18)="Existing",Raw_zonesummary!I18,"")</f>
        <v>19847.91</v>
      </c>
      <c r="J19" s="2">
        <f>IF(TRIM(Raw_zonesummary!$A18)="Existing",Raw_zonesummary!J18,"")</f>
        <v>1</v>
      </c>
      <c r="K19" s="36">
        <f>IF(TRIM(Raw_zonesummary!$A18)="Existing",Raw_zonesummary!K18,"")</f>
        <v>33.33</v>
      </c>
      <c r="L19" s="26"/>
    </row>
    <row r="20" spans="1:12" ht="30" x14ac:dyDescent="0.25">
      <c r="A20" s="3" t="str">
        <f>IF(TRIM(Raw_zonesummary!$A19)="Existing",Raw_zonesummary!B19,"")</f>
        <v>LOBBYWAITING EL1 SOUTH PERIM SPC (G.S1)</v>
      </c>
      <c r="B20" s="3" t="str">
        <f>IF(TRIM(Raw_zonesummary!$A19)="Existing",Raw_zonesummary!C19,"")</f>
        <v>LOBBYWAITING EL1 SOUTH PERIM SPC (G.S1)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Lobby</v>
      </c>
      <c r="E20" s="3" t="str">
        <f>IF(TRIM(Raw_zonesummary!$A19)="Existing",Raw_zonesummary!Q19,"")</f>
        <v>Alternative</v>
      </c>
      <c r="F20" s="3" t="str">
        <f>IF(TRIM(Raw_zonesummary!$A19)="Existing",Raw_zonesummary!R19,"")</f>
        <v>Warehouse</v>
      </c>
      <c r="G20" s="60">
        <f>IFERROR(H20*J20/H33,"")</f>
        <v>1.2602899120571135E-2</v>
      </c>
      <c r="H20" s="53">
        <f>IF(TRIM(Raw_zonesummary!$A19)="Existing",Raw_zonesummary!E19,"")</f>
        <v>2205.2199999999998</v>
      </c>
      <c r="I20" s="53">
        <f>IF(TRIM(Raw_zonesummary!$A19)="Existing",Raw_zonesummary!I19,"")</f>
        <v>19847.91</v>
      </c>
      <c r="J20" s="2">
        <f>IF(TRIM(Raw_zonesummary!$A19)="Existing",Raw_zonesummary!J19,"")</f>
        <v>1</v>
      </c>
      <c r="K20" s="36">
        <f>IF(TRIM(Raw_zonesummary!$A19)="Existing",Raw_zonesummary!K19,"")</f>
        <v>33.33</v>
      </c>
      <c r="L20" s="26"/>
    </row>
    <row r="21" spans="1:12" x14ac:dyDescent="0.25">
      <c r="A21" s="3" t="str">
        <f>IF(TRIM(Raw_zonesummary!$A20)="Existing",Raw_zonesummary!B20,"")</f>
        <v>LOBBYWAITING EL1 WEST PERIM SPC (G.W4)</v>
      </c>
      <c r="B21" s="3" t="str">
        <f>IF(TRIM(Raw_zonesummary!$A20)="Existing",Raw_zonesummary!C20,"")</f>
        <v>LOBBYWAITING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Lobby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Warehouse</v>
      </c>
      <c r="G21" s="60">
        <f>IFERROR(H21*J21/H33,"")</f>
        <v>7.9732673742636175E-3</v>
      </c>
      <c r="H21" s="53">
        <f>IF(TRIM(Raw_zonesummary!$A20)="Existing",Raw_zonesummary!E20,"")</f>
        <v>1395.14</v>
      </c>
      <c r="I21" s="53">
        <f>IF(TRIM(Raw_zonesummary!$A20)="Existing",Raw_zonesummary!I20,"")</f>
        <v>12556.84</v>
      </c>
      <c r="J21" s="2">
        <f>IF(TRIM(Raw_zonesummary!$A20)="Existing",Raw_zonesummary!J20,"")</f>
        <v>1</v>
      </c>
      <c r="K21" s="36">
        <f>IF(TRIM(Raw_zonesummary!$A20)="Existing",Raw_zonesummary!K20,"")</f>
        <v>33.33</v>
      </c>
      <c r="L21" s="26"/>
    </row>
    <row r="22" spans="1:12" x14ac:dyDescent="0.25">
      <c r="A22" s="3" t="str">
        <f>IF(TRIM(Raw_zonesummary!$A21)="Existing",Raw_zonesummary!B21,"")</f>
        <v>MECHELECROOM EL1 CORE SPC (G.C5)</v>
      </c>
      <c r="B22" s="3" t="str">
        <f>IF(TRIM(Raw_zonesummary!$A21)="Existing",Raw_zonesummary!C21,"")</f>
        <v>MECHELECROOM EL1 CORE SPC (G.C5)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Mechanical room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Warehouse</v>
      </c>
      <c r="G22" s="60">
        <f>IFERROR(H22*J22/H33,"")</f>
        <v>5.8847667010330486E-2</v>
      </c>
      <c r="H22" s="53">
        <f>IF(TRIM(Raw_zonesummary!$A21)="Existing",Raw_zonesummary!E21,"")</f>
        <v>10297</v>
      </c>
      <c r="I22" s="53">
        <f>IF(TRIM(Raw_zonesummary!$A21)="Existing",Raw_zonesummary!I21,"")</f>
        <v>92677.57</v>
      </c>
      <c r="J22" s="2">
        <f>IF(TRIM(Raw_zonesummary!$A21)="Existing",Raw_zonesummary!J21,"")</f>
        <v>1</v>
      </c>
      <c r="K22" s="36">
        <f>IF(TRIM(Raw_zonesummary!$A21)="Existing",Raw_zonesummary!K21,"")</f>
        <v>1.5</v>
      </c>
      <c r="L22" s="26"/>
    </row>
    <row r="23" spans="1:12" x14ac:dyDescent="0.25">
      <c r="A23" s="3" t="str">
        <f>IF(TRIM(Raw_zonesummary!$A22)="Existing",Raw_zonesummary!B22,"")</f>
        <v>OFFICEOPEN EL1 CORE SPC (M.C15)</v>
      </c>
      <c r="B23" s="3" t="str">
        <f>IF(TRIM(Raw_zonesummary!$A22)="Existing",Raw_zonesummary!C22,"")</f>
        <v>OFFICEOPEN EL1 CORE SPC (M.C15)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Office_open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IFERROR(H23*J23/H33,"")</f>
        <v>0.47078133608264389</v>
      </c>
      <c r="H23" s="53">
        <f>IF(TRIM(Raw_zonesummary!$A22)="Existing",Raw_zonesummary!E22,"")</f>
        <v>10297</v>
      </c>
      <c r="I23" s="53">
        <f>IF(TRIM(Raw_zonesummary!$A22)="Existing",Raw_zonesummary!I22,"")</f>
        <v>92677.57</v>
      </c>
      <c r="J23" s="2">
        <f>IF(TRIM(Raw_zonesummary!$A22)="Existing",Raw_zonesummary!J22,"")</f>
        <v>8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OFFICEOPEN EL1 CORE SPC (T.C25)</v>
      </c>
      <c r="B24" s="3" t="str">
        <f>IF(TRIM(Raw_zonesummary!$A23)="Existing",Raw_zonesummary!C23,"")</f>
        <v>OFFICEOPEN EL1 CORE SPC (T.C25)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Office_open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IFERROR(H24*J24/H33,"")</f>
        <v>5.8847667010330486E-2</v>
      </c>
      <c r="H24" s="53">
        <f>IF(TRIM(Raw_zonesummary!$A23)="Existing",Raw_zonesummary!E23,"")</f>
        <v>10297</v>
      </c>
      <c r="I24" s="53">
        <f>IF(TRIM(Raw_zonesummary!$A23)="Existing",Raw_zonesummary!I23,"")</f>
        <v>92677.57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x14ac:dyDescent="0.25">
      <c r="A25" s="3" t="str">
        <f>IF(TRIM(Raw_zonesummary!$A24)="Existing",Raw_zonesummary!B24,"")</f>
        <v>OFFICESMALL EL1 EAST PERIM SPC (M.E12)</v>
      </c>
      <c r="B25" s="3" t="str">
        <f>IF(TRIM(Raw_zonesummary!$A24)="Existing",Raw_zonesummary!C24,"")</f>
        <v>OFFICESMALL EL1 EAST PERIM SPC (M.E12)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Office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Office</v>
      </c>
      <c r="G25" s="60">
        <f>IFERROR(H25*J25/H33,"")</f>
        <v>6.378613899410894E-2</v>
      </c>
      <c r="H25" s="53">
        <f>IF(TRIM(Raw_zonesummary!$A24)="Existing",Raw_zonesummary!E24,"")</f>
        <v>1395.14</v>
      </c>
      <c r="I25" s="53">
        <f>IF(TRIM(Raw_zonesummary!$A24)="Existing",Raw_zonesummary!I24,"")</f>
        <v>12556.84</v>
      </c>
      <c r="J25" s="2">
        <f>IF(TRIM(Raw_zonesummary!$A24)="Existing",Raw_zonesummary!J24,"")</f>
        <v>8</v>
      </c>
      <c r="K25" s="36">
        <f>IF(TRIM(Raw_zonesummary!$A24)="Existing",Raw_zonesummary!K24,"")</f>
        <v>5</v>
      </c>
      <c r="L25" s="26"/>
    </row>
    <row r="26" spans="1:12" x14ac:dyDescent="0.25">
      <c r="A26" s="3" t="str">
        <f>IF(TRIM(Raw_zonesummary!$A25)="Existing",Raw_zonesummary!B25,"")</f>
        <v>OFFICESMALL EL1 EAST PERIM SPC (T.E22)</v>
      </c>
      <c r="B26" s="3" t="str">
        <f>IF(TRIM(Raw_zonesummary!$A25)="Existing",Raw_zonesummary!C25,"")</f>
        <v>OFFICESMALL EL1 EAST PERIM SPC (T.E22)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Office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Office</v>
      </c>
      <c r="G26" s="60">
        <f>IFERROR(H26*J26/H33,"")</f>
        <v>7.9732673742636175E-3</v>
      </c>
      <c r="H26" s="53">
        <f>IF(TRIM(Raw_zonesummary!$A25)="Existing",Raw_zonesummary!E25,"")</f>
        <v>1395.14</v>
      </c>
      <c r="I26" s="53">
        <f>IF(TRIM(Raw_zonesummary!$A25)="Existing",Raw_zonesummary!I25,"")</f>
        <v>12556.84</v>
      </c>
      <c r="J26" s="2">
        <f>IF(TRIM(Raw_zonesummary!$A25)="Existing",Raw_zonesummary!J25,"")</f>
        <v>1</v>
      </c>
      <c r="K26" s="36">
        <f>IF(TRIM(Raw_zonesummary!$A25)="Existing",Raw_zonesummary!K25,"")</f>
        <v>5</v>
      </c>
      <c r="L26" s="26"/>
    </row>
    <row r="27" spans="1:12" ht="30" x14ac:dyDescent="0.25">
      <c r="A27" s="3" t="str">
        <f>IF(TRIM(Raw_zonesummary!$A26)="Existing",Raw_zonesummary!B26,"")</f>
        <v>OFFICESMALL EL1 NORTH PERIM SPC (M.N13)</v>
      </c>
      <c r="B27" s="3" t="str">
        <f>IF(TRIM(Raw_zonesummary!$A26)="Existing",Raw_zonesummary!C26,"")</f>
        <v>OFFICESMALL EL1 NORTH PERIM SPC (M.N13)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Office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Office</v>
      </c>
      <c r="G27" s="60">
        <f>IFERROR(H27*J27/H33,"")</f>
        <v>0.10082319296456908</v>
      </c>
      <c r="H27" s="53">
        <f>IF(TRIM(Raw_zonesummary!$A26)="Existing",Raw_zonesummary!E26,"")</f>
        <v>2205.2199999999998</v>
      </c>
      <c r="I27" s="53">
        <f>IF(TRIM(Raw_zonesummary!$A26)="Existing",Raw_zonesummary!I26,"")</f>
        <v>19847.91</v>
      </c>
      <c r="J27" s="2">
        <f>IF(TRIM(Raw_zonesummary!$A26)="Existing",Raw_zonesummary!J26,"")</f>
        <v>8</v>
      </c>
      <c r="K27" s="36">
        <f>IF(TRIM(Raw_zonesummary!$A26)="Existing",Raw_zonesummary!K26,"")</f>
        <v>5</v>
      </c>
      <c r="L27" s="26"/>
    </row>
    <row r="28" spans="1:12" x14ac:dyDescent="0.25">
      <c r="A28" s="3" t="str">
        <f>IF(TRIM(Raw_zonesummary!$A27)="Existing",Raw_zonesummary!B27,"")</f>
        <v>OFFICESMALL EL1 NORTH PERIM SPC (T.N23)</v>
      </c>
      <c r="B28" s="3" t="str">
        <f>IF(TRIM(Raw_zonesummary!$A27)="Existing",Raw_zonesummary!C27,"")</f>
        <v>OFFICESMALL EL1 NORTH PERIM SPC (T.N23)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Office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Office</v>
      </c>
      <c r="G28" s="60">
        <f>IFERROR(H28*J28/H33,"")</f>
        <v>1.2602899120571135E-2</v>
      </c>
      <c r="H28" s="53">
        <f>IF(TRIM(Raw_zonesummary!$A27)="Existing",Raw_zonesummary!E27,"")</f>
        <v>2205.2199999999998</v>
      </c>
      <c r="I28" s="53">
        <f>IF(TRIM(Raw_zonesummary!$A27)="Existing",Raw_zonesummary!I27,"")</f>
        <v>19847.91</v>
      </c>
      <c r="J28" s="2">
        <f>IF(TRIM(Raw_zonesummary!$A27)="Existing",Raw_zonesummary!J27,"")</f>
        <v>1</v>
      </c>
      <c r="K28" s="36">
        <f>IF(TRIM(Raw_zonesummary!$A27)="Existing",Raw_zonesummary!K27,"")</f>
        <v>5</v>
      </c>
      <c r="L28" s="26"/>
    </row>
    <row r="29" spans="1:12" x14ac:dyDescent="0.25">
      <c r="A29" s="3" t="str">
        <f>IF(TRIM(Raw_zonesummary!$A28)="Existing",Raw_zonesummary!B28,"")</f>
        <v>OFFICESMALL EL1 SOUTH PERIM SPC (M.S11)</v>
      </c>
      <c r="B29" s="3" t="str">
        <f>IF(TRIM(Raw_zonesummary!$A28)="Existing",Raw_zonesummary!C28,"")</f>
        <v>OFFICESMALL EL1 SOUTH PERIM SPC (M.S11)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IFERROR(H29*J29/H33,"")</f>
        <v>0.10082319296456908</v>
      </c>
      <c r="H29" s="53">
        <f>IF(TRIM(Raw_zonesummary!$A28)="Existing",Raw_zonesummary!E28,"")</f>
        <v>2205.2199999999998</v>
      </c>
      <c r="I29" s="53">
        <f>IF(TRIM(Raw_zonesummary!$A28)="Existing",Raw_zonesummary!I28,"")</f>
        <v>19847.91</v>
      </c>
      <c r="J29" s="2">
        <f>IF(TRIM(Raw_zonesummary!$A28)="Existing",Raw_zonesummary!J28,"")</f>
        <v>8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OFFICESMALL EL1 SOUTH PERIM SPC (T.S21)</v>
      </c>
      <c r="B30" s="3" t="str">
        <f>IF(TRIM(Raw_zonesummary!$A29)="Existing",Raw_zonesummary!C29,"")</f>
        <v>OFFICESMALL EL1 SOUTH PERIM SPC (T.S21)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IFERROR(H30*J30/H33,"")</f>
        <v>1.2602899120571135E-2</v>
      </c>
      <c r="H30" s="53">
        <f>IF(TRIM(Raw_zonesummary!$A29)="Existing",Raw_zonesummary!E29,"")</f>
        <v>2205.2199999999998</v>
      </c>
      <c r="I30" s="53">
        <f>IF(TRIM(Raw_zonesummary!$A29)="Existing",Raw_zonesummary!I29,"")</f>
        <v>19847.91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OFFICESMALL EL1 WEST PERIM SPC (M.W14)</v>
      </c>
      <c r="B31" s="3" t="str">
        <f>IF(TRIM(Raw_zonesummary!$A30)="Existing",Raw_zonesummary!C30,"")</f>
        <v>OFFICESMALL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IFERROR(H31*J31/H33,"")</f>
        <v>6.378613899410894E-2</v>
      </c>
      <c r="H31" s="53">
        <f>IF(TRIM(Raw_zonesummary!$A30)="Existing",Raw_zonesummary!E30,"")</f>
        <v>1395.14</v>
      </c>
      <c r="I31" s="53">
        <f>IF(TRIM(Raw_zonesummary!$A30)="Existing",Raw_zonesummary!I30,"")</f>
        <v>12556.84</v>
      </c>
      <c r="J31" s="2">
        <f>IF(TRIM(Raw_zonesummary!$A30)="Existing",Raw_zonesummary!J30,"")</f>
        <v>8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OFFICESMALL EL1 WEST PERIM SPC (T.W24)</v>
      </c>
      <c r="B32" s="3" t="str">
        <f>IF(TRIM(Raw_zonesummary!$A31)="Existing",Raw_zonesummary!C31,"")</f>
        <v>OFFICESMALL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IFERROR(H32*J32/H33,"")</f>
        <v>7.9732673742636175E-3</v>
      </c>
      <c r="H32" s="53">
        <f>IF(TRIM(Raw_zonesummary!$A31)="Existing",Raw_zonesummary!E31,"")</f>
        <v>1395.14</v>
      </c>
      <c r="I32" s="53">
        <f>IF(TRIM(Raw_zonesummary!$A31)="Existing",Raw_zonesummary!I31,"")</f>
        <v>12556.84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174977.2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Office -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Office -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Office -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Office -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Office -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Office -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432</v>
      </c>
      <c r="D2">
        <v>6.2E-2</v>
      </c>
      <c r="E2" t="s">
        <v>433</v>
      </c>
      <c r="F2">
        <v>0.185</v>
      </c>
      <c r="G2" t="s">
        <v>434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432</v>
      </c>
      <c r="D3">
        <v>6.0999999999999999E-2</v>
      </c>
      <c r="E3" t="s">
        <v>433</v>
      </c>
      <c r="F3">
        <v>0.17899999999999999</v>
      </c>
      <c r="G3" t="s">
        <v>434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432</v>
      </c>
      <c r="D4">
        <v>6.2E-2</v>
      </c>
      <c r="E4" t="s">
        <v>433</v>
      </c>
      <c r="F4">
        <v>0.185</v>
      </c>
      <c r="G4" t="s">
        <v>434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432</v>
      </c>
      <c r="D5">
        <v>6.0999999999999999E-2</v>
      </c>
      <c r="E5" t="s">
        <v>433</v>
      </c>
      <c r="F5">
        <v>0.17799999999999999</v>
      </c>
      <c r="G5" t="s">
        <v>434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432</v>
      </c>
      <c r="D6">
        <v>6.0999999999999999E-2</v>
      </c>
      <c r="E6" t="s">
        <v>433</v>
      </c>
      <c r="F6">
        <v>0.17799999999999999</v>
      </c>
      <c r="G6" t="s">
        <v>434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432</v>
      </c>
      <c r="D7">
        <v>6.5000000000000002E-2</v>
      </c>
      <c r="E7" t="s">
        <v>433</v>
      </c>
      <c r="F7">
        <v>0.18</v>
      </c>
      <c r="G7" t="s">
        <v>434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432</v>
      </c>
      <c r="D8">
        <v>6.5000000000000002E-2</v>
      </c>
      <c r="E8" t="s">
        <v>433</v>
      </c>
      <c r="F8">
        <v>0.17399999999999999</v>
      </c>
      <c r="G8" t="s">
        <v>434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432</v>
      </c>
      <c r="D9">
        <v>6.5000000000000002E-2</v>
      </c>
      <c r="E9" t="s">
        <v>433</v>
      </c>
      <c r="F9">
        <v>0.17599999999999999</v>
      </c>
      <c r="G9" t="s">
        <v>434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432</v>
      </c>
      <c r="D10">
        <v>6.5000000000000002E-2</v>
      </c>
      <c r="E10" t="s">
        <v>433</v>
      </c>
      <c r="F10">
        <v>0.17599999999999999</v>
      </c>
      <c r="G10" t="s">
        <v>434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432</v>
      </c>
      <c r="D11">
        <v>6.2E-2</v>
      </c>
      <c r="E11" t="s">
        <v>433</v>
      </c>
      <c r="F11">
        <v>0.15</v>
      </c>
      <c r="G11" t="s">
        <v>434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432</v>
      </c>
      <c r="D12">
        <v>6.0999999999999999E-2</v>
      </c>
      <c r="E12" t="s">
        <v>433</v>
      </c>
      <c r="F12">
        <v>0.17100000000000001</v>
      </c>
      <c r="G12" t="s">
        <v>434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432</v>
      </c>
      <c r="D13">
        <v>6.0999999999999999E-2</v>
      </c>
      <c r="E13" t="s">
        <v>433</v>
      </c>
      <c r="F13">
        <v>0.17100000000000001</v>
      </c>
      <c r="G13" t="s">
        <v>434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432</v>
      </c>
      <c r="D14">
        <v>0.06</v>
      </c>
      <c r="E14" t="s">
        <v>433</v>
      </c>
      <c r="F14">
        <v>0.16800000000000001</v>
      </c>
      <c r="G14" t="s">
        <v>434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432</v>
      </c>
      <c r="D15">
        <v>0.06</v>
      </c>
      <c r="E15" t="s">
        <v>433</v>
      </c>
      <c r="F15">
        <v>0.161</v>
      </c>
      <c r="G15" t="s">
        <v>434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432</v>
      </c>
      <c r="D16">
        <v>5.8999999999999997E-2</v>
      </c>
      <c r="E16" t="s">
        <v>433</v>
      </c>
      <c r="F16">
        <v>0.153</v>
      </c>
      <c r="G16" t="s">
        <v>434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432</v>
      </c>
      <c r="D17">
        <v>0.06</v>
      </c>
      <c r="E17" t="s">
        <v>433</v>
      </c>
      <c r="F17">
        <v>0.16200000000000001</v>
      </c>
      <c r="G17" t="s">
        <v>434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432</v>
      </c>
      <c r="D18">
        <v>3.9E-2</v>
      </c>
      <c r="E18" t="s">
        <v>433</v>
      </c>
      <c r="F18">
        <v>6.3E-2</v>
      </c>
      <c r="G18" t="s">
        <v>434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432</v>
      </c>
      <c r="D19">
        <v>3.9E-2</v>
      </c>
      <c r="E19" t="s">
        <v>433</v>
      </c>
      <c r="F19">
        <v>5.8000000000000003E-2</v>
      </c>
      <c r="G19" t="s">
        <v>434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432</v>
      </c>
      <c r="D20">
        <v>3.9E-2</v>
      </c>
      <c r="E20" t="s">
        <v>433</v>
      </c>
      <c r="F20">
        <v>7.5999999999999998E-2</v>
      </c>
      <c r="G20" t="s">
        <v>434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432</v>
      </c>
      <c r="D21">
        <v>3.9E-2</v>
      </c>
      <c r="E21" t="s">
        <v>433</v>
      </c>
      <c r="F21">
        <v>5.8000000000000003E-2</v>
      </c>
      <c r="G21" t="s">
        <v>434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432</v>
      </c>
      <c r="D22">
        <v>3.9E-2</v>
      </c>
      <c r="E22" t="s">
        <v>433</v>
      </c>
      <c r="F22">
        <v>5.8000000000000003E-2</v>
      </c>
      <c r="G22" t="s">
        <v>434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432</v>
      </c>
      <c r="D23">
        <v>3.9E-2</v>
      </c>
      <c r="E23" t="s">
        <v>433</v>
      </c>
      <c r="F23">
        <v>6.3E-2</v>
      </c>
      <c r="G23" t="s">
        <v>434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432</v>
      </c>
      <c r="D24">
        <v>3.9E-2</v>
      </c>
      <c r="E24" t="s">
        <v>433</v>
      </c>
      <c r="F24">
        <v>6.3E-2</v>
      </c>
      <c r="G24" t="s">
        <v>434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432</v>
      </c>
      <c r="D25">
        <v>3.9E-2</v>
      </c>
      <c r="E25" t="s">
        <v>433</v>
      </c>
      <c r="F25">
        <v>5.8000000000000003E-2</v>
      </c>
      <c r="G25" t="s">
        <v>434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432</v>
      </c>
      <c r="D26">
        <v>3.9E-2</v>
      </c>
      <c r="E26" t="s">
        <v>433</v>
      </c>
      <c r="F26">
        <v>5.8000000000000003E-2</v>
      </c>
      <c r="G26" t="s">
        <v>434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432</v>
      </c>
      <c r="D27">
        <v>3.9E-2</v>
      </c>
      <c r="E27" t="s">
        <v>433</v>
      </c>
      <c r="F27">
        <v>5.8000000000000003E-2</v>
      </c>
      <c r="G27" t="s">
        <v>434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432</v>
      </c>
      <c r="D28">
        <v>3.9E-2</v>
      </c>
      <c r="E28" t="s">
        <v>433</v>
      </c>
      <c r="F28">
        <v>5.8000000000000003E-2</v>
      </c>
      <c r="G28" t="s">
        <v>434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432</v>
      </c>
      <c r="D29">
        <v>3.9E-2</v>
      </c>
      <c r="E29" t="s">
        <v>433</v>
      </c>
      <c r="F29">
        <v>5.8000000000000003E-2</v>
      </c>
      <c r="G29" t="s">
        <v>434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432</v>
      </c>
      <c r="D30">
        <v>3.9E-2</v>
      </c>
      <c r="E30" t="s">
        <v>433</v>
      </c>
      <c r="F30">
        <v>5.8000000000000003E-2</v>
      </c>
      <c r="G30" t="s">
        <v>434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432</v>
      </c>
      <c r="D31">
        <v>3.9E-2</v>
      </c>
      <c r="E31" t="s">
        <v>433</v>
      </c>
      <c r="F31">
        <v>5.8000000000000003E-2</v>
      </c>
      <c r="G31" t="s">
        <v>434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432</v>
      </c>
      <c r="D32">
        <v>3.9E-2</v>
      </c>
      <c r="E32" t="s">
        <v>433</v>
      </c>
      <c r="F32">
        <v>5.8000000000000003E-2</v>
      </c>
      <c r="G32" t="s">
        <v>434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432</v>
      </c>
      <c r="D33">
        <v>3.9E-2</v>
      </c>
      <c r="E33" t="s">
        <v>433</v>
      </c>
      <c r="F33">
        <v>5.8000000000000003E-2</v>
      </c>
      <c r="G33" t="s">
        <v>434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Office -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Warehouse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Warehouse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Warehouse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Warehouse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Warehouse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422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413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422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422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413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422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413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422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413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422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413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422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413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422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413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422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413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422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413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422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413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422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413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422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413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422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413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422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413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422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413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Office -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Office -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cDXHP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cDXHP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5.3619709373693114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1.1499999999999999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cDXHP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5.3619709373693114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1.1499999999999999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cDXOH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cDXOH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cDXOH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5.3619709373693114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1.1499999999999999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cPVVG</v>
      </c>
      <c r="C52" s="4" t="str">
        <f>Raw_fanoverview!D16</f>
        <v>Main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Existing</v>
      </c>
      <c r="B53" s="4" t="str">
        <f>Raw_fanoverview!B17</f>
        <v>cPVVG</v>
      </c>
      <c r="C53" s="4" t="str">
        <f>Raw_fanoverview!D17</f>
        <v>Main</v>
      </c>
      <c r="D53" s="26" t="str">
        <f>_xlfn.TEXTBEFORE(Raw_fanoverview!C17," Fans")</f>
        <v>SZ-VAV</v>
      </c>
      <c r="E53" s="68">
        <f>Raw_fanoverview!E17</f>
        <v>5.3619709373693114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1.1499999999999999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cPVVG</v>
      </c>
      <c r="C55" s="4" t="str">
        <f>Raw_fanoverview!D19</f>
        <v>Main</v>
      </c>
      <c r="D55" s="26" t="str">
        <f>_xlfn.TEXTBEFORE(Raw_fanoverview!C19," Fans")</f>
        <v>SZ-VAV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474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475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39</v>
      </c>
      <c r="B5" t="s">
        <v>48</v>
      </c>
      <c r="C5" t="s">
        <v>475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40</v>
      </c>
      <c r="B6" t="s">
        <v>48</v>
      </c>
      <c r="C6" t="s">
        <v>475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48</v>
      </c>
      <c r="C7" t="s">
        <v>475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65</v>
      </c>
      <c r="C8" t="s">
        <v>475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65</v>
      </c>
      <c r="C9" t="s">
        <v>475</v>
      </c>
      <c r="D9" t="s">
        <v>61</v>
      </c>
      <c r="E9">
        <v>5.3619709373693114</v>
      </c>
      <c r="F9">
        <v>0.55000000000000004</v>
      </c>
      <c r="G9">
        <v>0.9</v>
      </c>
      <c r="H9">
        <v>1.1499999999999999</v>
      </c>
    </row>
    <row r="10" spans="1:8" x14ac:dyDescent="0.25">
      <c r="A10" t="s">
        <v>40</v>
      </c>
      <c r="B10" t="s">
        <v>65</v>
      </c>
      <c r="C10" t="s">
        <v>475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65</v>
      </c>
      <c r="C11" t="s">
        <v>475</v>
      </c>
      <c r="D11" t="s">
        <v>61</v>
      </c>
      <c r="E11">
        <v>5.3619709373693114</v>
      </c>
      <c r="F11">
        <v>0.55000000000000004</v>
      </c>
      <c r="G11">
        <v>0.9</v>
      </c>
      <c r="H11">
        <v>1.1499999999999999</v>
      </c>
    </row>
    <row r="12" spans="1:8" x14ac:dyDescent="0.25">
      <c r="A12" t="s">
        <v>39</v>
      </c>
      <c r="B12" t="s">
        <v>68</v>
      </c>
      <c r="C12" t="s">
        <v>475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68</v>
      </c>
      <c r="C13" t="s">
        <v>475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40</v>
      </c>
      <c r="B14" t="s">
        <v>68</v>
      </c>
      <c r="C14" t="s">
        <v>475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68</v>
      </c>
      <c r="C15" t="s">
        <v>475</v>
      </c>
      <c r="D15" t="s">
        <v>61</v>
      </c>
      <c r="E15">
        <v>5.3619709373693114</v>
      </c>
      <c r="F15">
        <v>0.55000000000000004</v>
      </c>
      <c r="G15">
        <v>0.9</v>
      </c>
      <c r="H15">
        <v>1.1499999999999999</v>
      </c>
    </row>
    <row r="16" spans="1:8" x14ac:dyDescent="0.25">
      <c r="A16" t="s">
        <v>39</v>
      </c>
      <c r="B16" t="s">
        <v>69</v>
      </c>
      <c r="C16" t="s">
        <v>476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39</v>
      </c>
      <c r="B17" t="s">
        <v>69</v>
      </c>
      <c r="C17" t="s">
        <v>476</v>
      </c>
      <c r="D17" t="s">
        <v>61</v>
      </c>
      <c r="E17">
        <v>5.3619709373693114</v>
      </c>
      <c r="F17">
        <v>0.55000000000000004</v>
      </c>
      <c r="G17">
        <v>0.9</v>
      </c>
      <c r="H17">
        <v>1.1499999999999999</v>
      </c>
    </row>
    <row r="18" spans="1:8" x14ac:dyDescent="0.25">
      <c r="A18" t="s">
        <v>40</v>
      </c>
      <c r="B18" t="s">
        <v>69</v>
      </c>
      <c r="C18" t="s">
        <v>476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40</v>
      </c>
      <c r="B19" t="s">
        <v>69</v>
      </c>
      <c r="C19" t="s">
        <v>476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467</v>
      </c>
      <c r="E3" t="s">
        <v>468</v>
      </c>
      <c r="F3">
        <v>3.05</v>
      </c>
      <c r="G3" t="s">
        <v>469</v>
      </c>
      <c r="H3" t="s">
        <v>469</v>
      </c>
    </row>
    <row r="4" spans="1:8" x14ac:dyDescent="0.25">
      <c r="A4" t="s">
        <v>40</v>
      </c>
      <c r="B4" t="s">
        <v>67</v>
      </c>
      <c r="C4" t="s">
        <v>61</v>
      </c>
      <c r="D4" t="s">
        <v>467</v>
      </c>
      <c r="E4" t="s">
        <v>468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467</v>
      </c>
      <c r="E5" t="s">
        <v>468</v>
      </c>
      <c r="F5">
        <v>3.05</v>
      </c>
      <c r="G5" t="s">
        <v>469</v>
      </c>
      <c r="H5" t="s">
        <v>469</v>
      </c>
    </row>
    <row r="6" spans="1:8" x14ac:dyDescent="0.25">
      <c r="A6" t="s">
        <v>39</v>
      </c>
      <c r="B6" t="s">
        <v>48</v>
      </c>
      <c r="C6" t="s">
        <v>61</v>
      </c>
      <c r="D6" t="s">
        <v>470</v>
      </c>
      <c r="E6" t="s">
        <v>471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467</v>
      </c>
      <c r="E7" t="s">
        <v>471</v>
      </c>
      <c r="F7">
        <v>2.87</v>
      </c>
      <c r="G7" t="s">
        <v>469</v>
      </c>
      <c r="H7" t="s">
        <v>469</v>
      </c>
    </row>
    <row r="8" spans="1:8" x14ac:dyDescent="0.25">
      <c r="A8" t="s">
        <v>40</v>
      </c>
      <c r="B8" t="s">
        <v>48</v>
      </c>
      <c r="C8" t="s">
        <v>61</v>
      </c>
      <c r="D8" t="s">
        <v>470</v>
      </c>
      <c r="E8" t="s">
        <v>471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467</v>
      </c>
      <c r="E9" t="s">
        <v>471</v>
      </c>
      <c r="F9">
        <v>2.87</v>
      </c>
      <c r="G9" t="s">
        <v>469</v>
      </c>
      <c r="H9" t="s">
        <v>469</v>
      </c>
    </row>
    <row r="10" spans="1:8" x14ac:dyDescent="0.25">
      <c r="A10" t="s">
        <v>39</v>
      </c>
      <c r="B10" t="s">
        <v>65</v>
      </c>
      <c r="C10" t="s">
        <v>61</v>
      </c>
      <c r="D10" t="s">
        <v>470</v>
      </c>
      <c r="E10" t="s">
        <v>472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467</v>
      </c>
      <c r="E11" t="s">
        <v>471</v>
      </c>
      <c r="F11">
        <v>2.87</v>
      </c>
      <c r="G11" t="s">
        <v>469</v>
      </c>
      <c r="H11" t="s">
        <v>469</v>
      </c>
    </row>
    <row r="12" spans="1:8" x14ac:dyDescent="0.25">
      <c r="A12" t="s">
        <v>40</v>
      </c>
      <c r="B12" t="s">
        <v>65</v>
      </c>
      <c r="C12" t="s">
        <v>61</v>
      </c>
      <c r="D12" t="s">
        <v>470</v>
      </c>
      <c r="E12" t="s">
        <v>472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467</v>
      </c>
      <c r="E13" t="s">
        <v>471</v>
      </c>
      <c r="F13">
        <v>2.87</v>
      </c>
      <c r="G13" t="s">
        <v>469</v>
      </c>
      <c r="H13" t="s">
        <v>469</v>
      </c>
    </row>
    <row r="14" spans="1:8" x14ac:dyDescent="0.25">
      <c r="A14" t="s">
        <v>39</v>
      </c>
      <c r="B14" t="s">
        <v>68</v>
      </c>
      <c r="C14" t="s">
        <v>61</v>
      </c>
      <c r="D14" t="s">
        <v>470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467</v>
      </c>
      <c r="E15" t="s">
        <v>471</v>
      </c>
      <c r="F15">
        <v>2.87</v>
      </c>
      <c r="G15" t="s">
        <v>469</v>
      </c>
      <c r="H15" t="s">
        <v>469</v>
      </c>
    </row>
    <row r="16" spans="1:8" x14ac:dyDescent="0.25">
      <c r="A16" t="s">
        <v>40</v>
      </c>
      <c r="B16" t="s">
        <v>68</v>
      </c>
      <c r="C16" t="s">
        <v>61</v>
      </c>
      <c r="D16" t="s">
        <v>470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467</v>
      </c>
      <c r="E17" t="s">
        <v>471</v>
      </c>
      <c r="F17">
        <v>2.87</v>
      </c>
      <c r="G17" t="s">
        <v>469</v>
      </c>
      <c r="H17" t="s">
        <v>469</v>
      </c>
    </row>
    <row r="18" spans="1:8" x14ac:dyDescent="0.25">
      <c r="A18" t="s">
        <v>39</v>
      </c>
      <c r="B18" t="s">
        <v>69</v>
      </c>
      <c r="C18" t="s">
        <v>61</v>
      </c>
      <c r="D18" t="s">
        <v>473</v>
      </c>
      <c r="E18" t="s">
        <v>471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467</v>
      </c>
      <c r="E19" t="s">
        <v>471</v>
      </c>
      <c r="F19">
        <v>2.87</v>
      </c>
      <c r="G19" t="s">
        <v>469</v>
      </c>
      <c r="H19" t="s">
        <v>469</v>
      </c>
    </row>
    <row r="20" spans="1:8" x14ac:dyDescent="0.25">
      <c r="A20" t="s">
        <v>40</v>
      </c>
      <c r="B20" t="s">
        <v>69</v>
      </c>
      <c r="C20" t="s">
        <v>61</v>
      </c>
      <c r="D20" t="s">
        <v>473</v>
      </c>
      <c r="E20" t="s">
        <v>471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467</v>
      </c>
      <c r="E21" t="s">
        <v>471</v>
      </c>
      <c r="F21">
        <v>2.87</v>
      </c>
      <c r="G21" t="s">
        <v>469</v>
      </c>
      <c r="H21" t="s">
        <v>469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Lobby</v>
      </c>
    </row>
    <row r="3" spans="1:26" ht="18" customHeight="1" x14ac:dyDescent="0.25">
      <c r="A3" s="2" t="str">
        <f>Z2</f>
        <v>Lobby</v>
      </c>
      <c r="B3" s="53">
        <f>SUMIF(Raw_outdoorairflowrate!$A:$A, $A3, Raw_outdoorairflowrate!B:B)</f>
        <v>7200.72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3600.36</v>
      </c>
      <c r="F3" s="26"/>
      <c r="Z3" t="str">
        <v>Mechanical room</v>
      </c>
    </row>
    <row r="4" spans="1:26" ht="18" customHeight="1" x14ac:dyDescent="0.25">
      <c r="A4" s="2" t="str">
        <f t="shared" ref="A4:A6" si="0">Z3</f>
        <v>Mechanical room</v>
      </c>
      <c r="B4" s="53">
        <f>SUMIF(Raw_outdoorairflowrate!$A:$A, $A4, Raw_outdoorairflowrate!B:B)</f>
        <v>10297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1544.55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64806.48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9720.9719999999998</v>
      </c>
      <c r="F5" s="26"/>
      <c r="Z5" t="str">
        <v>Office_open</v>
      </c>
    </row>
    <row r="6" spans="1:26" ht="18" customHeight="1" x14ac:dyDescent="0.25">
      <c r="A6" s="2" t="str">
        <f t="shared" si="0"/>
        <v>Office_open</v>
      </c>
      <c r="B6" s="53">
        <f>SUMIF(Raw_outdoorairflowrate!$A:$A, $A6, Raw_outdoorairflowrate!B:B)</f>
        <v>92673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13900.949999999999</v>
      </c>
      <c r="F6" s="26"/>
    </row>
    <row r="9" spans="1:26" ht="15.75" customHeight="1" x14ac:dyDescent="0.25">
      <c r="A9" s="86" t="str">
        <f>"OA Controller - "&amp;Prototype!A2</f>
        <v>OA Controller - Office - Large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Office - Large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412</v>
      </c>
      <c r="B2">
        <v>7200.72</v>
      </c>
      <c r="C2">
        <v>0</v>
      </c>
      <c r="D2">
        <v>0.5</v>
      </c>
    </row>
    <row r="3" spans="1:4" x14ac:dyDescent="0.25">
      <c r="A3" t="s">
        <v>419</v>
      </c>
      <c r="B3">
        <v>10297</v>
      </c>
      <c r="C3">
        <v>0</v>
      </c>
      <c r="D3">
        <v>0.15</v>
      </c>
    </row>
    <row r="4" spans="1:4" x14ac:dyDescent="0.25">
      <c r="A4" t="s">
        <v>422</v>
      </c>
      <c r="B4">
        <v>64806.48</v>
      </c>
      <c r="C4">
        <v>0</v>
      </c>
      <c r="D4">
        <v>0.15</v>
      </c>
    </row>
    <row r="5" spans="1:4" x14ac:dyDescent="0.25">
      <c r="A5" t="s">
        <v>421</v>
      </c>
      <c r="B5">
        <v>92673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Office -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423602.52</v>
      </c>
      <c r="E4" s="70">
        <f>Raw_waterheater!D2</f>
        <v>88.84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423602.52</v>
      </c>
      <c r="E5" s="70">
        <f>Raw_waterheater!D3</f>
        <v>88.84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(M.E17)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(T.E27)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(G.N8)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(M.N18)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(T.N28)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(G.S6)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(M.S16)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(T.S26)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WEST PERIM PLNM (G.W9)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(M.W19)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(T.W29)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LOBBYWAITING EL1 EAST PERIM SPC (G.E2)</v>
      </c>
      <c r="B25" s="62">
        <f>IFERROR(Zones!H18,0)</f>
        <v>1395.14</v>
      </c>
      <c r="C25" s="59">
        <f>IFERROR(Zones!K18,0)</f>
        <v>33.33</v>
      </c>
      <c r="D25" s="57">
        <f t="shared" si="0"/>
        <v>0.25115031503150326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5" s="73">
        <f t="shared" si="1"/>
        <v>0.13951400000000005</v>
      </c>
      <c r="G25" s="74"/>
    </row>
    <row r="26" spans="1:7" x14ac:dyDescent="0.25">
      <c r="A26" s="58" t="str">
        <f>IFERROR(Zones!B19,0)</f>
        <v>LOBBYWAITING EL1 NORTH PERIM SPC (G.N3)</v>
      </c>
      <c r="B26" s="62">
        <f>IFERROR(Zones!H19,0)</f>
        <v>2205.2199999999998</v>
      </c>
      <c r="C26" s="59">
        <f>IFERROR(Zones!K19,0)</f>
        <v>33.33</v>
      </c>
      <c r="D26" s="57">
        <f t="shared" si="0"/>
        <v>0.39697929792979303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6" s="73">
        <f t="shared" si="1"/>
        <v>0.220522</v>
      </c>
      <c r="G26" s="74"/>
    </row>
    <row r="27" spans="1:7" x14ac:dyDescent="0.25">
      <c r="A27" s="58" t="str">
        <f>IFERROR(Zones!B20,0)</f>
        <v>LOBBYWAITING EL1 SOUTH PERIM SPC (G.S1)</v>
      </c>
      <c r="B27" s="62">
        <f>IFERROR(Zones!H20,0)</f>
        <v>2205.2199999999998</v>
      </c>
      <c r="C27" s="59">
        <f>IFERROR(Zones!K20,0)</f>
        <v>33.33</v>
      </c>
      <c r="D27" s="57">
        <f t="shared" si="0"/>
        <v>0.39697929792979303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7" s="73">
        <f t="shared" si="1"/>
        <v>0.220522</v>
      </c>
      <c r="G27" s="74"/>
    </row>
    <row r="28" spans="1:7" x14ac:dyDescent="0.25">
      <c r="A28" s="58" t="str">
        <f>IFERROR(Zones!B21,0)</f>
        <v>LOBBYWAITING EL1 WEST PERIM SPC (G.W4)</v>
      </c>
      <c r="B28" s="62">
        <f>IFERROR(Zones!H21,0)</f>
        <v>1395.14</v>
      </c>
      <c r="C28" s="59">
        <f>IFERROR(Zones!K21,0)</f>
        <v>33.33</v>
      </c>
      <c r="D28" s="57">
        <f t="shared" si="0"/>
        <v>0.25115031503150326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8" s="73">
        <f t="shared" si="1"/>
        <v>0.13951400000000005</v>
      </c>
      <c r="G28" s="74"/>
    </row>
    <row r="29" spans="1:7" x14ac:dyDescent="0.25">
      <c r="A29" s="58" t="str">
        <f>IFERROR(Zones!B22,0)</f>
        <v>MECHELECROOM EL1 CORE SPC (G.C5)</v>
      </c>
      <c r="B29" s="62">
        <f>IFERROR(Zones!H22,0)</f>
        <v>10297</v>
      </c>
      <c r="C29" s="59">
        <f>IFERROR(Zones!K22,0)</f>
        <v>1.5</v>
      </c>
      <c r="D29" s="57">
        <f t="shared" si="0"/>
        <v>3.7069199999999998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5.5603799999999994</v>
      </c>
      <c r="F29" s="73">
        <f t="shared" si="1"/>
        <v>9.2672999999999991E-2</v>
      </c>
      <c r="G29" s="74"/>
    </row>
    <row r="30" spans="1:7" x14ac:dyDescent="0.25">
      <c r="A30" s="58" t="str">
        <f>IFERROR(Zones!B23,0)</f>
        <v>OFFICEOPEN EL1 CORE SPC (M.C15)</v>
      </c>
      <c r="B30" s="62">
        <f>IFERROR(Zones!H23,0)</f>
        <v>10297</v>
      </c>
      <c r="C30" s="59">
        <f>IFERROR(Zones!K23,0)</f>
        <v>5</v>
      </c>
      <c r="D30" s="57">
        <f t="shared" si="0"/>
        <v>3.7069200000000002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0" s="73">
        <f t="shared" si="1"/>
        <v>0.30891000000000002</v>
      </c>
      <c r="G30" s="74"/>
    </row>
    <row r="31" spans="1:7" x14ac:dyDescent="0.25">
      <c r="A31" s="58" t="str">
        <f>IFERROR(Zones!B24,0)</f>
        <v>OFFICEOPEN EL1 CORE SPC (T.C25)</v>
      </c>
      <c r="B31" s="62">
        <f>IFERROR(Zones!H24,0)</f>
        <v>10297</v>
      </c>
      <c r="C31" s="59">
        <f>IFERROR(Zones!K24,0)</f>
        <v>5</v>
      </c>
      <c r="D31" s="57">
        <f t="shared" si="0"/>
        <v>3.7069200000000002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1" s="73">
        <f t="shared" si="1"/>
        <v>0.30891000000000002</v>
      </c>
      <c r="G31" s="74"/>
    </row>
    <row r="32" spans="1:7" x14ac:dyDescent="0.25">
      <c r="A32" s="58" t="str">
        <f>IFERROR(Zones!B25,0)</f>
        <v>OFFICESMALL EL1 EAST PERIM SPC (M.E12)</v>
      </c>
      <c r="B32" s="62">
        <f>IFERROR(Zones!H25,0)</f>
        <v>1395.14</v>
      </c>
      <c r="C32" s="59">
        <f>IFERROR(Zones!K25,0)</f>
        <v>5</v>
      </c>
      <c r="D32" s="57">
        <f t="shared" si="0"/>
        <v>0.50225039999999999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2" s="73">
        <f t="shared" si="1"/>
        <v>4.1854199999999994E-2</v>
      </c>
      <c r="G32" s="74"/>
    </row>
    <row r="33" spans="1:7" x14ac:dyDescent="0.25">
      <c r="A33" s="58" t="str">
        <f>IFERROR(Zones!B26,0)</f>
        <v>OFFICESMALL EL1 EAST PERIM SPC (T.E22)</v>
      </c>
      <c r="B33" s="62">
        <f>IFERROR(Zones!H26,0)</f>
        <v>1395.14</v>
      </c>
      <c r="C33" s="59">
        <f>IFERROR(Zones!K26,0)</f>
        <v>5</v>
      </c>
      <c r="D33" s="57">
        <f t="shared" si="0"/>
        <v>0.50225039999999999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3" s="73">
        <f t="shared" si="1"/>
        <v>4.1854199999999994E-2</v>
      </c>
      <c r="G33" s="74"/>
    </row>
    <row r="34" spans="1:7" x14ac:dyDescent="0.25">
      <c r="A34" s="58" t="str">
        <f>IFERROR(Zones!B27,0)</f>
        <v>OFFICESMALL EL1 NORTH PERIM SPC (M.N13)</v>
      </c>
      <c r="B34" s="62">
        <f>IFERROR(Zones!H27,0)</f>
        <v>2205.2199999999998</v>
      </c>
      <c r="C34" s="59">
        <f>IFERROR(Zones!K27,0)</f>
        <v>5</v>
      </c>
      <c r="D34" s="57">
        <f t="shared" si="0"/>
        <v>0.79387920000000001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4" s="73">
        <f t="shared" si="1"/>
        <v>6.6156599999999996E-2</v>
      </c>
      <c r="G34" s="74"/>
    </row>
    <row r="35" spans="1:7" x14ac:dyDescent="0.25">
      <c r="A35" s="58" t="str">
        <f>IFERROR(Zones!B28,0)</f>
        <v>OFFICESMALL EL1 NORTH PERIM SPC (T.N23)</v>
      </c>
      <c r="B35" s="62">
        <f>IFERROR(Zones!H28,0)</f>
        <v>2205.2199999999998</v>
      </c>
      <c r="C35" s="59">
        <f>IFERROR(Zones!K28,0)</f>
        <v>5</v>
      </c>
      <c r="D35" s="57">
        <f t="shared" si="0"/>
        <v>0.79387920000000001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5" s="73">
        <f t="shared" si="1"/>
        <v>6.6156599999999996E-2</v>
      </c>
      <c r="G35" s="74"/>
    </row>
    <row r="36" spans="1:7" x14ac:dyDescent="0.25">
      <c r="A36" s="58" t="str">
        <f>IFERROR(Zones!B29,0)</f>
        <v>OFFICESMALL EL1 SOUTH PERIM SPC (M.S11)</v>
      </c>
      <c r="B36" s="62">
        <f>IFERROR(Zones!H29,0)</f>
        <v>2205.2199999999998</v>
      </c>
      <c r="C36" s="59">
        <f>IFERROR(Zones!K29,0)</f>
        <v>5</v>
      </c>
      <c r="D36" s="57">
        <f t="shared" si="0"/>
        <v>0.79387920000000001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6" s="73">
        <f t="shared" si="1"/>
        <v>6.6156599999999996E-2</v>
      </c>
      <c r="G36" s="74"/>
    </row>
    <row r="37" spans="1:7" x14ac:dyDescent="0.25">
      <c r="A37" s="58" t="str">
        <f>IFERROR(Zones!B30,0)</f>
        <v>OFFICESMALL EL1 SOUTH PERIM SPC (T.S21)</v>
      </c>
      <c r="B37" s="62">
        <f>IFERROR(Zones!H30,0)</f>
        <v>2205.2199999999998</v>
      </c>
      <c r="C37" s="59">
        <f>IFERROR(Zones!K30,0)</f>
        <v>5</v>
      </c>
      <c r="D37" s="57">
        <f t="shared" si="0"/>
        <v>0.79387920000000001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7" s="73">
        <f t="shared" si="1"/>
        <v>6.6156599999999996E-2</v>
      </c>
      <c r="G37" s="74"/>
    </row>
    <row r="38" spans="1:7" x14ac:dyDescent="0.25">
      <c r="A38" s="58" t="str">
        <f>IFERROR(Zones!B31,0)</f>
        <v>OFFICESMALL EL1 WEST PERIM SPC (M.W14)</v>
      </c>
      <c r="B38" s="62">
        <f>IFERROR(Zones!H31,0)</f>
        <v>1395.14</v>
      </c>
      <c r="C38" s="59">
        <f>IFERROR(Zones!K31,0)</f>
        <v>5</v>
      </c>
      <c r="D38" s="57">
        <f t="shared" si="0"/>
        <v>0.50225039999999999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8" s="73">
        <f t="shared" si="1"/>
        <v>4.1854199999999994E-2</v>
      </c>
      <c r="G38" s="74"/>
    </row>
    <row r="39" spans="1:7" x14ac:dyDescent="0.25">
      <c r="A39" s="58" t="str">
        <f>IFERROR(Zones!B32,0)</f>
        <v>OFFICESMALL EL1 WEST PERIM SPC (T.W24)</v>
      </c>
      <c r="B39" s="62">
        <f>IFERROR(Zones!H32,0)</f>
        <v>1395.14</v>
      </c>
      <c r="C39" s="59">
        <f>IFERROR(Zones!K32,0)</f>
        <v>5</v>
      </c>
      <c r="D39" s="57">
        <f t="shared" si="0"/>
        <v>0.50225039999999999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9" s="73">
        <f t="shared" si="1"/>
        <v>4.1854199999999994E-2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423602.52</v>
      </c>
      <c r="D2">
        <v>88.84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423602.52</v>
      </c>
      <c r="D3">
        <v>88.84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435</v>
      </c>
      <c r="B2">
        <v>8.3708400000000029</v>
      </c>
      <c r="C2" t="s">
        <v>408</v>
      </c>
    </row>
    <row r="3" spans="1:3" x14ac:dyDescent="0.25">
      <c r="A3" t="s">
        <v>436</v>
      </c>
      <c r="B3">
        <v>13.23132</v>
      </c>
      <c r="C3" t="s">
        <v>414</v>
      </c>
    </row>
    <row r="4" spans="1:3" x14ac:dyDescent="0.25">
      <c r="A4" t="s">
        <v>437</v>
      </c>
      <c r="B4">
        <v>13.23132</v>
      </c>
      <c r="C4" t="s">
        <v>415</v>
      </c>
    </row>
    <row r="5" spans="1:3" x14ac:dyDescent="0.25">
      <c r="A5" t="s">
        <v>438</v>
      </c>
      <c r="B5">
        <v>8.3708400000000029</v>
      </c>
      <c r="C5" t="s">
        <v>416</v>
      </c>
    </row>
    <row r="6" spans="1:3" x14ac:dyDescent="0.25">
      <c r="A6" t="s">
        <v>439</v>
      </c>
      <c r="B6">
        <v>5.5603799999999994</v>
      </c>
      <c r="C6" t="s">
        <v>417</v>
      </c>
    </row>
    <row r="7" spans="1:3" x14ac:dyDescent="0.25">
      <c r="A7" t="s">
        <v>440</v>
      </c>
      <c r="B7">
        <v>18.534600000000001</v>
      </c>
      <c r="C7" t="s">
        <v>420</v>
      </c>
    </row>
    <row r="8" spans="1:3" x14ac:dyDescent="0.25">
      <c r="A8" t="s">
        <v>441</v>
      </c>
      <c r="B8">
        <v>18.534600000000001</v>
      </c>
      <c r="C8" t="s">
        <v>423</v>
      </c>
    </row>
    <row r="9" spans="1:3" x14ac:dyDescent="0.25">
      <c r="A9" t="s">
        <v>442</v>
      </c>
      <c r="B9">
        <v>2.5112519999999998</v>
      </c>
      <c r="C9" t="s">
        <v>424</v>
      </c>
    </row>
    <row r="10" spans="1:3" x14ac:dyDescent="0.25">
      <c r="A10" t="s">
        <v>443</v>
      </c>
      <c r="B10">
        <v>2.5112519999999998</v>
      </c>
      <c r="C10" t="s">
        <v>425</v>
      </c>
    </row>
    <row r="11" spans="1:3" x14ac:dyDescent="0.25">
      <c r="A11" t="s">
        <v>444</v>
      </c>
      <c r="B11">
        <v>3.9693960000000001</v>
      </c>
      <c r="C11" t="s">
        <v>426</v>
      </c>
    </row>
    <row r="12" spans="1:3" x14ac:dyDescent="0.25">
      <c r="A12" t="s">
        <v>445</v>
      </c>
      <c r="B12">
        <v>3.9693960000000001</v>
      </c>
      <c r="C12" t="s">
        <v>427</v>
      </c>
    </row>
    <row r="13" spans="1:3" x14ac:dyDescent="0.25">
      <c r="A13" t="s">
        <v>446</v>
      </c>
      <c r="B13">
        <v>3.9693960000000001</v>
      </c>
      <c r="C13" t="s">
        <v>428</v>
      </c>
    </row>
    <row r="14" spans="1:3" x14ac:dyDescent="0.25">
      <c r="A14" t="s">
        <v>447</v>
      </c>
      <c r="B14">
        <v>3.9693960000000001</v>
      </c>
      <c r="C14" t="s">
        <v>429</v>
      </c>
    </row>
    <row r="15" spans="1:3" x14ac:dyDescent="0.25">
      <c r="A15" t="s">
        <v>448</v>
      </c>
      <c r="B15">
        <v>2.5112519999999998</v>
      </c>
      <c r="C15" t="s">
        <v>430</v>
      </c>
    </row>
    <row r="16" spans="1:3" x14ac:dyDescent="0.25">
      <c r="A16" t="s">
        <v>449</v>
      </c>
      <c r="B16">
        <v>2.5112519999999998</v>
      </c>
      <c r="C16" t="s">
        <v>431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Lobby</v>
      </c>
      <c r="D3" s="63">
        <f>Raw_interiorlights!C2</f>
        <v>7200.72</v>
      </c>
      <c r="E3" s="43">
        <f>Raw_interiorlights!D2</f>
        <v>1.461721268732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Mechanical room</v>
      </c>
      <c r="D4" s="63">
        <f>Raw_interiorlights!C3</f>
        <v>10297</v>
      </c>
      <c r="E4" s="43">
        <f>Raw_interiorlights!D3</f>
        <v>0.68619660329800003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64806.48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Office_open</v>
      </c>
      <c r="D6" s="63">
        <f>Raw_interiorlights!C5</f>
        <v>92673</v>
      </c>
      <c r="E6" s="43">
        <f>Raw_interiorlights!D5</f>
        <v>1.100804246027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Lobby</v>
      </c>
      <c r="D7" s="63">
        <f>Raw_interiorlights!C6</f>
        <v>7200.72</v>
      </c>
      <c r="E7" s="43">
        <f>Raw_interiorlights!D6</f>
        <v>0.69991232937399983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Mechanical room</v>
      </c>
      <c r="D8" s="63">
        <f>Raw_interiorlights!C7</f>
        <v>10297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64806.48</v>
      </c>
      <c r="E9" s="43">
        <f>Raw_interiorlights!D8</f>
        <v>0.59991648029000011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Office_open</v>
      </c>
      <c r="D10" s="63">
        <f>Raw_interiorlights!C9</f>
        <v>92673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Office -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412</v>
      </c>
      <c r="C2">
        <v>7200.72</v>
      </c>
      <c r="D2">
        <v>1.461721268732</v>
      </c>
    </row>
    <row r="3" spans="1:4" x14ac:dyDescent="0.25">
      <c r="A3" t="s">
        <v>39</v>
      </c>
      <c r="B3" t="s">
        <v>419</v>
      </c>
      <c r="C3">
        <v>10297</v>
      </c>
      <c r="D3">
        <v>0.68619660329800003</v>
      </c>
    </row>
    <row r="4" spans="1:4" x14ac:dyDescent="0.25">
      <c r="A4" t="s">
        <v>39</v>
      </c>
      <c r="B4" t="s">
        <v>422</v>
      </c>
      <c r="C4">
        <v>64806.48</v>
      </c>
      <c r="D4">
        <v>1.2503584130480001</v>
      </c>
    </row>
    <row r="5" spans="1:4" x14ac:dyDescent="0.25">
      <c r="A5" t="s">
        <v>39</v>
      </c>
      <c r="B5" t="s">
        <v>421</v>
      </c>
      <c r="C5">
        <v>92673</v>
      </c>
      <c r="D5">
        <v>1.100804246027</v>
      </c>
    </row>
    <row r="6" spans="1:4" x14ac:dyDescent="0.25">
      <c r="A6" t="s">
        <v>40</v>
      </c>
      <c r="B6" t="s">
        <v>412</v>
      </c>
      <c r="C6">
        <v>7200.72</v>
      </c>
      <c r="D6">
        <v>0.69991232937399983</v>
      </c>
    </row>
    <row r="7" spans="1:4" x14ac:dyDescent="0.25">
      <c r="A7" t="s">
        <v>40</v>
      </c>
      <c r="B7" t="s">
        <v>419</v>
      </c>
      <c r="C7">
        <v>10297</v>
      </c>
      <c r="D7">
        <v>0.399954089229</v>
      </c>
    </row>
    <row r="8" spans="1:4" x14ac:dyDescent="0.25">
      <c r="A8" t="s">
        <v>40</v>
      </c>
      <c r="B8" t="s">
        <v>422</v>
      </c>
      <c r="C8">
        <v>64806.48</v>
      </c>
      <c r="D8">
        <v>0.59991648029000011</v>
      </c>
    </row>
    <row r="9" spans="1:4" x14ac:dyDescent="0.25">
      <c r="A9" t="s">
        <v>40</v>
      </c>
      <c r="B9" t="s">
        <v>421</v>
      </c>
      <c r="C9">
        <v>92673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Office - Large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Lobby</v>
      </c>
      <c r="B3" s="64">
        <f>IF(TRIM(Raw_equipment!$A2)="Existing",Raw_equipment!C2,"")</f>
        <v>7200.72</v>
      </c>
      <c r="C3" s="54">
        <f>IF(TRIM(Raw_equipment!$A2)="Existing",Raw_equipment!D2,"")</f>
        <v>0.49992063120599989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Mechanical room</v>
      </c>
      <c r="B4" s="64">
        <f>IF(TRIM(Raw_equipment!$A3)="Existing",Raw_equipment!C3,"")</f>
        <v>10297</v>
      </c>
      <c r="C4" s="54">
        <f>IF(TRIM(Raw_equipment!$A3)="Existing",Raw_equipment!D3,"")</f>
        <v>2.9995824014500001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64806.48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Office_open</v>
      </c>
      <c r="B6" s="64">
        <f>IF(TRIM(Raw_equipment!$A5)="Existing",Raw_equipment!C5,"")</f>
        <v>92673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Office - Large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Office - Large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412</v>
      </c>
      <c r="C2">
        <v>7200.72</v>
      </c>
      <c r="D2">
        <v>0.49992063120599989</v>
      </c>
    </row>
    <row r="3" spans="1:4" x14ac:dyDescent="0.25">
      <c r="A3" t="s">
        <v>39</v>
      </c>
      <c r="B3" t="s">
        <v>419</v>
      </c>
      <c r="C3">
        <v>10297</v>
      </c>
      <c r="D3">
        <v>2.9995824014500001</v>
      </c>
    </row>
    <row r="4" spans="1:4" x14ac:dyDescent="0.25">
      <c r="A4" t="s">
        <v>39</v>
      </c>
      <c r="B4" t="s">
        <v>422</v>
      </c>
      <c r="C4">
        <v>64806.48</v>
      </c>
      <c r="D4">
        <v>1.4997912007250001</v>
      </c>
    </row>
    <row r="5" spans="1:4" x14ac:dyDescent="0.25">
      <c r="A5" t="s">
        <v>39</v>
      </c>
      <c r="B5" t="s">
        <v>421</v>
      </c>
      <c r="C5">
        <v>92673</v>
      </c>
      <c r="D5">
        <v>1.4997912007250001</v>
      </c>
    </row>
    <row r="6" spans="1:4" x14ac:dyDescent="0.25">
      <c r="A6" t="s">
        <v>40</v>
      </c>
      <c r="B6" t="s">
        <v>412</v>
      </c>
      <c r="C6">
        <v>7200.72</v>
      </c>
      <c r="D6">
        <v>0.49992063120599989</v>
      </c>
    </row>
    <row r="7" spans="1:4" x14ac:dyDescent="0.25">
      <c r="A7" t="s">
        <v>40</v>
      </c>
      <c r="B7" t="s">
        <v>419</v>
      </c>
      <c r="C7">
        <v>10297</v>
      </c>
      <c r="D7">
        <v>2.9995824014500001</v>
      </c>
    </row>
    <row r="8" spans="1:4" x14ac:dyDescent="0.25">
      <c r="A8" t="s">
        <v>40</v>
      </c>
      <c r="B8" t="s">
        <v>422</v>
      </c>
      <c r="C8">
        <v>64806.48</v>
      </c>
      <c r="D8">
        <v>1.4997912007250001</v>
      </c>
    </row>
    <row r="9" spans="1:4" x14ac:dyDescent="0.25">
      <c r="A9" t="s">
        <v>40</v>
      </c>
      <c r="B9" t="s">
        <v>421</v>
      </c>
      <c r="C9">
        <v>92673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491</v>
      </c>
      <c r="D2" t="s">
        <v>492</v>
      </c>
    </row>
    <row r="3" spans="1:4" x14ac:dyDescent="0.25">
      <c r="A3" t="s">
        <v>40</v>
      </c>
      <c r="B3" t="s">
        <v>491</v>
      </c>
      <c r="D3" t="s">
        <v>492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1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Cooling Setpoint Schedule</v>
      </c>
      <c r="B27" s="39" t="str">
        <f>Raw_schedule!A25</f>
        <v>Warehouse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84.92</v>
      </c>
      <c r="N27" s="2">
        <f>Raw_schedule!M25</f>
        <v>84.92</v>
      </c>
      <c r="O27" s="2">
        <f>Raw_schedule!N25</f>
        <v>84.92</v>
      </c>
      <c r="P27" s="2">
        <f>Raw_schedule!O25</f>
        <v>84.92</v>
      </c>
      <c r="Q27" s="2">
        <f>Raw_schedule!P25</f>
        <v>84.92</v>
      </c>
      <c r="R27" s="2">
        <f>Raw_schedule!Q25</f>
        <v>84.92</v>
      </c>
      <c r="S27" s="2">
        <f>Raw_schedule!R25</f>
        <v>84.92</v>
      </c>
      <c r="T27" s="2">
        <f>Raw_schedule!S25</f>
        <v>84.92</v>
      </c>
      <c r="U27" s="2">
        <f>Raw_schedule!T25</f>
        <v>84.92</v>
      </c>
      <c r="V27" s="2">
        <f>Raw_schedule!U25</f>
        <v>84.92</v>
      </c>
      <c r="W27" s="2">
        <f>Raw_schedule!V25</f>
        <v>84.92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Warehouse</v>
      </c>
      <c r="C28" s="2" t="str">
        <f>Raw_schedule!C26</f>
        <v>Weekdays Weekends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DHW Sch</v>
      </c>
      <c r="B29" s="39" t="str">
        <f>Raw_schedule!A27</f>
        <v>Warehouse</v>
      </c>
      <c r="C29" s="2" t="str">
        <f>Raw_schedule!C27</f>
        <v>AllOtherDays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Warehouse</v>
      </c>
      <c r="C30" s="2" t="str">
        <f>Raw_schedule!C28</f>
        <v>Weekdays Weekends</v>
      </c>
      <c r="D30" s="2"/>
      <c r="E30" s="2">
        <f>Raw_schedule!D28</f>
        <v>0.02</v>
      </c>
      <c r="F30" s="2">
        <f>Raw_schedule!E28</f>
        <v>0.02</v>
      </c>
      <c r="G30" s="2">
        <f>Raw_schedule!F28</f>
        <v>0.02</v>
      </c>
      <c r="H30" s="2">
        <f>Raw_schedule!G28</f>
        <v>0.02</v>
      </c>
      <c r="I30" s="2">
        <f>Raw_schedule!H28</f>
        <v>0.05</v>
      </c>
      <c r="J30" s="2">
        <f>Raw_schedule!I28</f>
        <v>7.0000000000000007E-2</v>
      </c>
      <c r="K30" s="2">
        <f>Raw_schedule!J28</f>
        <v>7.0000000000000007E-2</v>
      </c>
      <c r="L30" s="2">
        <f>Raw_schedule!K28</f>
        <v>0.1</v>
      </c>
      <c r="M30" s="2">
        <f>Raw_schedule!L28</f>
        <v>0.3</v>
      </c>
      <c r="N30" s="2">
        <f>Raw_schedule!M28</f>
        <v>0.36</v>
      </c>
      <c r="O30" s="2">
        <f>Raw_schedule!N28</f>
        <v>0.36</v>
      </c>
      <c r="P30" s="2">
        <f>Raw_schedule!O28</f>
        <v>0.46</v>
      </c>
      <c r="Q30" s="2">
        <f>Raw_schedule!P28</f>
        <v>0.56999999999999995</v>
      </c>
      <c r="R30" s="2">
        <f>Raw_schedule!Q28</f>
        <v>0.43</v>
      </c>
      <c r="S30" s="2">
        <f>Raw_schedule!R28</f>
        <v>0.56999999999999995</v>
      </c>
      <c r="T30" s="2">
        <f>Raw_schedule!S28</f>
        <v>0.43</v>
      </c>
      <c r="U30" s="2">
        <f>Raw_schedule!T28</f>
        <v>0.38</v>
      </c>
      <c r="V30" s="2">
        <f>Raw_schedule!U28</f>
        <v>0.4</v>
      </c>
      <c r="W30" s="2">
        <f>Raw_schedule!V28</f>
        <v>0.3</v>
      </c>
      <c r="X30" s="2">
        <f>Raw_schedule!W28</f>
        <v>0.4</v>
      </c>
      <c r="Y30" s="2">
        <f>Raw_schedule!X28</f>
        <v>0.3</v>
      </c>
      <c r="Z30" s="2">
        <f>Raw_schedule!Y28</f>
        <v>0.18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Elec Equip Sch</v>
      </c>
      <c r="B31" s="39" t="str">
        <f>Raw_schedule!A29</f>
        <v>Warehouse</v>
      </c>
      <c r="C31" s="2" t="str">
        <f>Raw_schedule!C29</f>
        <v>AllOtherDays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39" t="str">
        <f>Raw_schedule!B30</f>
        <v>Elec Equip Sch</v>
      </c>
      <c r="B32" s="39" t="str">
        <f>Raw_schedule!A30</f>
        <v>Warehouse</v>
      </c>
      <c r="C32" s="2" t="str">
        <f>Raw_schedule!C30</f>
        <v>Weekdays Weekends</v>
      </c>
      <c r="D32" s="2"/>
      <c r="E32" s="2">
        <f>Raw_schedule!D30</f>
        <v>0.05</v>
      </c>
      <c r="F32" s="2">
        <f>Raw_schedule!E30</f>
        <v>0.05</v>
      </c>
      <c r="G32" s="2">
        <f>Raw_schedule!F30</f>
        <v>0.05</v>
      </c>
      <c r="H32" s="2">
        <f>Raw_schedule!G30</f>
        <v>0.05</v>
      </c>
      <c r="I32" s="2">
        <f>Raw_schedule!H30</f>
        <v>0.05</v>
      </c>
      <c r="J32" s="2">
        <f>Raw_schedule!I30</f>
        <v>0.05</v>
      </c>
      <c r="K32" s="2">
        <f>Raw_schedule!J30</f>
        <v>0.05</v>
      </c>
      <c r="L32" s="2">
        <f>Raw_schedule!K30</f>
        <v>0.4</v>
      </c>
      <c r="M32" s="2">
        <f>Raw_schedule!L30</f>
        <v>0.7</v>
      </c>
      <c r="N32" s="2">
        <f>Raw_schedule!M30</f>
        <v>0.9</v>
      </c>
      <c r="O32" s="2">
        <f>Raw_schedule!N30</f>
        <v>0.9</v>
      </c>
      <c r="P32" s="2">
        <f>Raw_schedule!O30</f>
        <v>0.9</v>
      </c>
      <c r="Q32" s="2">
        <f>Raw_schedule!P30</f>
        <v>0.9</v>
      </c>
      <c r="R32" s="2">
        <f>Raw_schedule!Q30</f>
        <v>0.9</v>
      </c>
      <c r="S32" s="2">
        <f>Raw_schedule!R30</f>
        <v>0.9</v>
      </c>
      <c r="T32" s="2">
        <f>Raw_schedule!S30</f>
        <v>0.9</v>
      </c>
      <c r="U32" s="2">
        <f>Raw_schedule!T30</f>
        <v>0.9</v>
      </c>
      <c r="V32" s="2">
        <f>Raw_schedule!U30</f>
        <v>0.9</v>
      </c>
      <c r="W32" s="2">
        <f>Raw_schedule!V30</f>
        <v>0.9</v>
      </c>
      <c r="X32" s="2">
        <f>Raw_schedule!W30</f>
        <v>0.9</v>
      </c>
      <c r="Y32" s="2">
        <f>Raw_schedule!X30</f>
        <v>0.9</v>
      </c>
      <c r="Z32" s="2">
        <f>Raw_schedule!Y30</f>
        <v>0.3</v>
      </c>
      <c r="AA32" s="2">
        <f>Raw_schedule!Z30</f>
        <v>0.05</v>
      </c>
      <c r="AB32" s="2">
        <f>Raw_schedule!AA30</f>
        <v>0.05</v>
      </c>
    </row>
    <row r="33" spans="1:28" x14ac:dyDescent="0.25">
      <c r="A33" s="39" t="str">
        <f>Raw_schedule!B31</f>
        <v>Heating Setpoint Schedule</v>
      </c>
      <c r="B33" s="39" t="str">
        <f>Raw_schedule!A31</f>
        <v>Warehouse</v>
      </c>
      <c r="C33" s="2" t="str">
        <f>Raw_schedule!C31</f>
        <v>AllOtherDays</v>
      </c>
      <c r="D33" s="2"/>
      <c r="E33" s="2">
        <f>Raw_schedule!D31</f>
        <v>60.08</v>
      </c>
      <c r="F33" s="2">
        <f>Raw_schedule!E31</f>
        <v>60.08</v>
      </c>
      <c r="G33" s="2">
        <f>Raw_schedule!F31</f>
        <v>60.08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60.08</v>
      </c>
      <c r="N33" s="2">
        <f>Raw_schedule!M31</f>
        <v>60.08</v>
      </c>
      <c r="O33" s="2">
        <f>Raw_schedule!N31</f>
        <v>60.08</v>
      </c>
      <c r="P33" s="2">
        <f>Raw_schedule!O31</f>
        <v>60.08</v>
      </c>
      <c r="Q33" s="2">
        <f>Raw_schedule!P31</f>
        <v>60.08</v>
      </c>
      <c r="R33" s="2">
        <f>Raw_schedule!Q31</f>
        <v>60.08</v>
      </c>
      <c r="S33" s="2">
        <f>Raw_schedule!R31</f>
        <v>60.08</v>
      </c>
      <c r="T33" s="2">
        <f>Raw_schedule!S31</f>
        <v>60.08</v>
      </c>
      <c r="U33" s="2">
        <f>Raw_schedule!T31</f>
        <v>60.08</v>
      </c>
      <c r="V33" s="2">
        <f>Raw_schedule!U31</f>
        <v>60.08</v>
      </c>
      <c r="W33" s="2">
        <f>Raw_schedule!V31</f>
        <v>60.08</v>
      </c>
      <c r="X33" s="2">
        <f>Raw_schedule!W31</f>
        <v>60.08</v>
      </c>
      <c r="Y33" s="2">
        <f>Raw_schedule!X31</f>
        <v>60.08</v>
      </c>
      <c r="Z33" s="2">
        <f>Raw_schedule!Y31</f>
        <v>60.08</v>
      </c>
      <c r="AA33" s="2">
        <f>Raw_schedule!Z31</f>
        <v>60.08</v>
      </c>
      <c r="AB33" s="2">
        <f>Raw_schedule!AA31</f>
        <v>60.08</v>
      </c>
    </row>
    <row r="34" spans="1:28" x14ac:dyDescent="0.25">
      <c r="A34" s="39" t="str">
        <f>Raw_schedule!B32</f>
        <v>Heating Setpoint Schedule</v>
      </c>
      <c r="B34" s="39" t="str">
        <f>Raw_schedule!A32</f>
        <v>Warehouse</v>
      </c>
      <c r="C34" s="2" t="str">
        <f>Raw_schedule!C32</f>
        <v>Weekdays Weekends</v>
      </c>
      <c r="D34" s="2"/>
      <c r="E34" s="2">
        <f>Raw_schedule!D32</f>
        <v>60.08</v>
      </c>
      <c r="F34" s="2">
        <f>Raw_schedule!E32</f>
        <v>60.08</v>
      </c>
      <c r="G34" s="2">
        <f>Raw_schedule!F32</f>
        <v>60.08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60.08</v>
      </c>
      <c r="AB34" s="2">
        <f>Raw_schedule!AA32</f>
        <v>60.08</v>
      </c>
    </row>
    <row r="35" spans="1:28" x14ac:dyDescent="0.25">
      <c r="A35" s="39" t="str">
        <f>Raw_schedule!B33</f>
        <v>Infiltration Schedule</v>
      </c>
      <c r="B35" s="39" t="str">
        <f>Raw_schedule!A33</f>
        <v>Warehouse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Warehouse</v>
      </c>
      <c r="C36" s="2" t="str">
        <f>Raw_schedule!C34</f>
        <v>AllOtherDays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39" t="str">
        <f>Raw_schedule!B35</f>
        <v>Lighting Schedule</v>
      </c>
      <c r="B37" s="39" t="str">
        <f>Raw_schedule!A35</f>
        <v>Warehouse</v>
      </c>
      <c r="C37" s="2" t="str">
        <f>Raw_schedule!C35</f>
        <v>Weekdays Weekends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0.25</v>
      </c>
      <c r="M37" s="2">
        <f>Raw_schedule!L35</f>
        <v>0.45</v>
      </c>
      <c r="N37" s="2">
        <f>Raw_schedule!M35</f>
        <v>0.55000000000000004</v>
      </c>
      <c r="O37" s="2">
        <f>Raw_schedule!N35</f>
        <v>0.55000000000000004</v>
      </c>
      <c r="P37" s="2">
        <f>Raw_schedule!O35</f>
        <v>0.55000000000000004</v>
      </c>
      <c r="Q37" s="2">
        <f>Raw_schedule!P35</f>
        <v>0.55000000000000004</v>
      </c>
      <c r="R37" s="2">
        <f>Raw_schedule!Q35</f>
        <v>0.55000000000000004</v>
      </c>
      <c r="S37" s="2">
        <f>Raw_schedule!R35</f>
        <v>0.55000000000000004</v>
      </c>
      <c r="T37" s="2">
        <f>Raw_schedule!S35</f>
        <v>0.55000000000000004</v>
      </c>
      <c r="U37" s="2">
        <f>Raw_schedule!T35</f>
        <v>0.55000000000000004</v>
      </c>
      <c r="V37" s="2">
        <f>Raw_schedule!U35</f>
        <v>0.55000000000000004</v>
      </c>
      <c r="W37" s="2">
        <f>Raw_schedule!V35</f>
        <v>0.55000000000000004</v>
      </c>
      <c r="X37" s="2">
        <f>Raw_schedule!W35</f>
        <v>0.55000000000000004</v>
      </c>
      <c r="Y37" s="2">
        <f>Raw_schedule!X35</f>
        <v>0.55000000000000004</v>
      </c>
      <c r="Z37" s="2">
        <f>Raw_schedule!Y35</f>
        <v>0.3</v>
      </c>
      <c r="AA37" s="2">
        <f>Raw_schedule!Z35</f>
        <v>0.05</v>
      </c>
      <c r="AB37" s="2">
        <f>Raw_schedule!AA35</f>
        <v>0.05</v>
      </c>
    </row>
    <row r="38" spans="1:28" x14ac:dyDescent="0.25">
      <c r="A38" s="39" t="str">
        <f>Raw_schedule!B36</f>
        <v>OA Schedule</v>
      </c>
      <c r="B38" s="39" t="str">
        <f>Raw_schedule!A36</f>
        <v>Warehouse</v>
      </c>
      <c r="C38" s="2" t="str">
        <f>Raw_schedule!C36</f>
        <v>AllOtherDays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OA Schedule</v>
      </c>
      <c r="B39" s="39" t="str">
        <f>Raw_schedule!A37</f>
        <v>Warehouse</v>
      </c>
      <c r="C39" s="2" t="str">
        <f>Raw_schedule!C37</f>
        <v>Weekdays Weekends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Occupant Sch</v>
      </c>
      <c r="B40" s="39" t="str">
        <f>Raw_schedule!A38</f>
        <v>Warehouse</v>
      </c>
      <c r="C40" s="2" t="str">
        <f>Raw_schedule!C38</f>
        <v>AllOtherDays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Occupant Sch</v>
      </c>
      <c r="B41" s="39" t="str">
        <f>Raw_schedule!A39</f>
        <v>Warehouse</v>
      </c>
      <c r="C41" s="2" t="str">
        <f>Raw_schedule!C39</f>
        <v>Weekdays Weekends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0.15</v>
      </c>
      <c r="M41" s="2">
        <f>Raw_schedule!L39</f>
        <v>0.7</v>
      </c>
      <c r="N41" s="2">
        <f>Raw_schedule!M39</f>
        <v>0.9</v>
      </c>
      <c r="O41" s="2">
        <f>Raw_schedule!N39</f>
        <v>0.9</v>
      </c>
      <c r="P41" s="2">
        <f>Raw_schedule!O39</f>
        <v>0.9</v>
      </c>
      <c r="Q41" s="2">
        <f>Raw_schedule!P39</f>
        <v>0.5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0.85</v>
      </c>
      <c r="X41" s="2">
        <f>Raw_schedule!W39</f>
        <v>0.85</v>
      </c>
      <c r="Y41" s="2">
        <f>Raw_schedule!X39</f>
        <v>0.85</v>
      </c>
      <c r="Z41" s="2">
        <f>Raw_schedule!Y39</f>
        <v>0.2</v>
      </c>
      <c r="AA41" s="2">
        <f>Raw_schedule!Z39</f>
        <v>0</v>
      </c>
      <c r="AB41" s="2">
        <f>Raw_schedule!AA39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15D4-DCFD-4933-8B50-1B1383931CB9}">
  <dimension ref="A1"/>
  <sheetViews>
    <sheetView workbookViewId="0"/>
  </sheetViews>
  <sheetFormatPr defaultRowHeight="15" x14ac:dyDescent="0.25"/>
  <sheetData>
    <row r="1" spans="1:1" x14ac:dyDescent="0.25">
      <c r="A1" t="s">
        <v>493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9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422</v>
      </c>
      <c r="B2" t="s">
        <v>478</v>
      </c>
      <c r="C2" t="s">
        <v>479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422</v>
      </c>
      <c r="B3" t="s">
        <v>478</v>
      </c>
      <c r="C3" t="s">
        <v>480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422</v>
      </c>
      <c r="B4" t="s">
        <v>478</v>
      </c>
      <c r="C4" t="s">
        <v>481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422</v>
      </c>
      <c r="B5" t="s">
        <v>482</v>
      </c>
      <c r="C5" t="s">
        <v>479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422</v>
      </c>
      <c r="B6" t="s">
        <v>482</v>
      </c>
      <c r="C6" t="s">
        <v>480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422</v>
      </c>
      <c r="B7" t="s">
        <v>482</v>
      </c>
      <c r="C7" t="s">
        <v>481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422</v>
      </c>
      <c r="B8" t="s">
        <v>483</v>
      </c>
      <c r="C8" t="s">
        <v>479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422</v>
      </c>
      <c r="B9" t="s">
        <v>483</v>
      </c>
      <c r="C9" t="s">
        <v>480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422</v>
      </c>
      <c r="B10" t="s">
        <v>483</v>
      </c>
      <c r="C10" t="s">
        <v>481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422</v>
      </c>
      <c r="B11" t="s">
        <v>484</v>
      </c>
      <c r="C11" t="s">
        <v>479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422</v>
      </c>
      <c r="B12" t="s">
        <v>484</v>
      </c>
      <c r="C12" t="s">
        <v>480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422</v>
      </c>
      <c r="B13" t="s">
        <v>484</v>
      </c>
      <c r="C13" t="s">
        <v>481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422</v>
      </c>
      <c r="B14" t="s">
        <v>485</v>
      </c>
      <c r="C14" t="s">
        <v>486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422</v>
      </c>
      <c r="B15" t="s">
        <v>487</v>
      </c>
      <c r="C15" t="s">
        <v>479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422</v>
      </c>
      <c r="B16" t="s">
        <v>487</v>
      </c>
      <c r="C16" t="s">
        <v>480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422</v>
      </c>
      <c r="B17" t="s">
        <v>487</v>
      </c>
      <c r="C17" t="s">
        <v>481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422</v>
      </c>
      <c r="B18" t="s">
        <v>488</v>
      </c>
      <c r="C18" t="s">
        <v>479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422</v>
      </c>
      <c r="B19" t="s">
        <v>488</v>
      </c>
      <c r="C19" t="s">
        <v>480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422</v>
      </c>
      <c r="B20" t="s">
        <v>488</v>
      </c>
      <c r="C20" t="s">
        <v>481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422</v>
      </c>
      <c r="B21" t="s">
        <v>489</v>
      </c>
      <c r="C21" t="s">
        <v>479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422</v>
      </c>
      <c r="B22" t="s">
        <v>489</v>
      </c>
      <c r="C22" t="s">
        <v>480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422</v>
      </c>
      <c r="B23" t="s">
        <v>489</v>
      </c>
      <c r="C23" t="s">
        <v>481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393</v>
      </c>
      <c r="B24" t="s">
        <v>485</v>
      </c>
      <c r="C24" t="s">
        <v>486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413</v>
      </c>
      <c r="B25" t="s">
        <v>478</v>
      </c>
      <c r="C25" t="s">
        <v>479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84.92</v>
      </c>
      <c r="M25">
        <v>84.92</v>
      </c>
      <c r="N25">
        <v>84.92</v>
      </c>
      <c r="O25">
        <v>84.92</v>
      </c>
      <c r="P25">
        <v>84.92</v>
      </c>
      <c r="Q25">
        <v>84.92</v>
      </c>
      <c r="R25">
        <v>84.92</v>
      </c>
      <c r="S25">
        <v>84.92</v>
      </c>
      <c r="T25">
        <v>84.92</v>
      </c>
      <c r="U25">
        <v>84.92</v>
      </c>
      <c r="V25">
        <v>84.92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413</v>
      </c>
      <c r="B26" t="s">
        <v>478</v>
      </c>
      <c r="C26" t="s">
        <v>490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413</v>
      </c>
      <c r="B27" t="s">
        <v>482</v>
      </c>
      <c r="C27" t="s">
        <v>479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413</v>
      </c>
      <c r="B28" t="s">
        <v>482</v>
      </c>
      <c r="C28" t="s">
        <v>490</v>
      </c>
      <c r="D28">
        <v>0.02</v>
      </c>
      <c r="E28">
        <v>0.02</v>
      </c>
      <c r="F28">
        <v>0.02</v>
      </c>
      <c r="G28">
        <v>0.02</v>
      </c>
      <c r="H28">
        <v>0.05</v>
      </c>
      <c r="I28">
        <v>7.0000000000000007E-2</v>
      </c>
      <c r="J28">
        <v>7.0000000000000007E-2</v>
      </c>
      <c r="K28">
        <v>0.1</v>
      </c>
      <c r="L28">
        <v>0.3</v>
      </c>
      <c r="M28">
        <v>0.36</v>
      </c>
      <c r="N28">
        <v>0.36</v>
      </c>
      <c r="O28">
        <v>0.46</v>
      </c>
      <c r="P28">
        <v>0.56999999999999995</v>
      </c>
      <c r="Q28">
        <v>0.43</v>
      </c>
      <c r="R28">
        <v>0.56999999999999995</v>
      </c>
      <c r="S28">
        <v>0.43</v>
      </c>
      <c r="T28">
        <v>0.38</v>
      </c>
      <c r="U28">
        <v>0.4</v>
      </c>
      <c r="V28">
        <v>0.3</v>
      </c>
      <c r="W28">
        <v>0.4</v>
      </c>
      <c r="X28">
        <v>0.3</v>
      </c>
      <c r="Y28">
        <v>0.18</v>
      </c>
      <c r="Z28">
        <v>0.03</v>
      </c>
      <c r="AA28">
        <v>0.03</v>
      </c>
    </row>
    <row r="29" spans="1:27" x14ac:dyDescent="0.25">
      <c r="A29" t="s">
        <v>413</v>
      </c>
      <c r="B29" t="s">
        <v>483</v>
      </c>
      <c r="C29" t="s">
        <v>479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 t="s">
        <v>413</v>
      </c>
      <c r="B30" t="s">
        <v>483</v>
      </c>
      <c r="C30" t="s">
        <v>490</v>
      </c>
      <c r="D30">
        <v>0.05</v>
      </c>
      <c r="E30">
        <v>0.05</v>
      </c>
      <c r="F30">
        <v>0.05</v>
      </c>
      <c r="G30">
        <v>0.05</v>
      </c>
      <c r="H30">
        <v>0.05</v>
      </c>
      <c r="I30">
        <v>0.05</v>
      </c>
      <c r="J30">
        <v>0.05</v>
      </c>
      <c r="K30">
        <v>0.4</v>
      </c>
      <c r="L30">
        <v>0.7</v>
      </c>
      <c r="M30">
        <v>0.9</v>
      </c>
      <c r="N30">
        <v>0.9</v>
      </c>
      <c r="O30">
        <v>0.9</v>
      </c>
      <c r="P30">
        <v>0.9</v>
      </c>
      <c r="Q30">
        <v>0.9</v>
      </c>
      <c r="R30">
        <v>0.9</v>
      </c>
      <c r="S30">
        <v>0.9</v>
      </c>
      <c r="T30">
        <v>0.9</v>
      </c>
      <c r="U30">
        <v>0.9</v>
      </c>
      <c r="V30">
        <v>0.9</v>
      </c>
      <c r="W30">
        <v>0.9</v>
      </c>
      <c r="X30">
        <v>0.9</v>
      </c>
      <c r="Y30">
        <v>0.3</v>
      </c>
      <c r="Z30">
        <v>0.05</v>
      </c>
      <c r="AA30">
        <v>0.05</v>
      </c>
    </row>
    <row r="31" spans="1:27" x14ac:dyDescent="0.25">
      <c r="A31" t="s">
        <v>413</v>
      </c>
      <c r="B31" t="s">
        <v>484</v>
      </c>
      <c r="C31" t="s">
        <v>479</v>
      </c>
      <c r="D31">
        <v>60.08</v>
      </c>
      <c r="E31">
        <v>60.08</v>
      </c>
      <c r="F31">
        <v>60.08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60.08</v>
      </c>
      <c r="M31">
        <v>60.08</v>
      </c>
      <c r="N31">
        <v>60.08</v>
      </c>
      <c r="O31">
        <v>60.08</v>
      </c>
      <c r="P31">
        <v>60.08</v>
      </c>
      <c r="Q31">
        <v>60.08</v>
      </c>
      <c r="R31">
        <v>60.08</v>
      </c>
      <c r="S31">
        <v>60.08</v>
      </c>
      <c r="T31">
        <v>60.08</v>
      </c>
      <c r="U31">
        <v>60.08</v>
      </c>
      <c r="V31">
        <v>60.08</v>
      </c>
      <c r="W31">
        <v>60.08</v>
      </c>
      <c r="X31">
        <v>60.08</v>
      </c>
      <c r="Y31">
        <v>60.08</v>
      </c>
      <c r="Z31">
        <v>60.08</v>
      </c>
      <c r="AA31">
        <v>60.08</v>
      </c>
    </row>
    <row r="32" spans="1:27" x14ac:dyDescent="0.25">
      <c r="A32" t="s">
        <v>413</v>
      </c>
      <c r="B32" t="s">
        <v>484</v>
      </c>
      <c r="C32" t="s">
        <v>490</v>
      </c>
      <c r="D32">
        <v>60.08</v>
      </c>
      <c r="E32">
        <v>60.08</v>
      </c>
      <c r="F32">
        <v>60.08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60.08</v>
      </c>
      <c r="AA32">
        <v>60.08</v>
      </c>
    </row>
    <row r="33" spans="1:27" x14ac:dyDescent="0.25">
      <c r="A33" t="s">
        <v>413</v>
      </c>
      <c r="B33" t="s">
        <v>485</v>
      </c>
      <c r="C33" t="s">
        <v>486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413</v>
      </c>
      <c r="B34" t="s">
        <v>487</v>
      </c>
      <c r="C34" t="s">
        <v>479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t="s">
        <v>413</v>
      </c>
      <c r="B35" t="s">
        <v>487</v>
      </c>
      <c r="C35" t="s">
        <v>490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0.25</v>
      </c>
      <c r="L35">
        <v>0.45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0.3</v>
      </c>
      <c r="Z35">
        <v>0.05</v>
      </c>
      <c r="AA35">
        <v>0.05</v>
      </c>
    </row>
    <row r="36" spans="1:27" x14ac:dyDescent="0.25">
      <c r="A36" t="s">
        <v>413</v>
      </c>
      <c r="B36" t="s">
        <v>488</v>
      </c>
      <c r="C36" t="s">
        <v>479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413</v>
      </c>
      <c r="B37" t="s">
        <v>488</v>
      </c>
      <c r="C37" t="s">
        <v>490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0</v>
      </c>
    </row>
    <row r="38" spans="1:27" x14ac:dyDescent="0.25">
      <c r="A38" t="s">
        <v>413</v>
      </c>
      <c r="B38" t="s">
        <v>489</v>
      </c>
      <c r="C38" t="s">
        <v>479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413</v>
      </c>
      <c r="B39" t="s">
        <v>489</v>
      </c>
      <c r="C39" t="s">
        <v>490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0.15</v>
      </c>
      <c r="L39">
        <v>0.7</v>
      </c>
      <c r="M39">
        <v>0.9</v>
      </c>
      <c r="N39">
        <v>0.9</v>
      </c>
      <c r="O39">
        <v>0.9</v>
      </c>
      <c r="P39">
        <v>0.5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0.85</v>
      </c>
      <c r="W39">
        <v>0.85</v>
      </c>
      <c r="X39">
        <v>0.85</v>
      </c>
      <c r="Y39">
        <v>0.2</v>
      </c>
      <c r="Z39">
        <v>0</v>
      </c>
      <c r="AA39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Office -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174977.2</v>
      </c>
      <c r="E3" s="38">
        <f>SUMIFS(Raw_totalendusesannual!$D:$D,
        Raw_totalendusesannual!$B:$B,$A3,
        Raw_totalendusesannual!$C:$C,$B3,
        Raw_totalendusesannual!$A:$A,$C3) / $D3</f>
        <v>29.264968350162189</v>
      </c>
      <c r="F3" s="38">
        <f>SUMIFS(Raw_totalendusesannual!$E:$E,
        Raw_totalendusesannual!$B:$B,$A3,
        Raw_totalendusesannual!$C:$C,$B3,
        Raw_totalendusesannual!$A:$A,$C3) / $D3</f>
        <v>10.966076094485452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174977.2</v>
      </c>
      <c r="E4" s="38">
        <f>SUMIFS(Raw_totalendusesannual!$D:$D,
        Raw_totalendusesannual!$B:$B,$A4,
        Raw_totalendusesannual!$C:$C,$B4,
        Raw_totalendusesannual!$A:$A,$C4) / $D4</f>
        <v>24.264908513794939</v>
      </c>
      <c r="F4" s="38">
        <f>SUMIFS(Raw_totalendusesannual!$E:$E,
        Raw_totalendusesannual!$B:$B,$A4,
        Raw_totalendusesannual!$C:$C,$B4,
        Raw_totalendusesannual!$A:$A,$C4) / $D4</f>
        <v>6.7017802319387894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174977.2</v>
      </c>
      <c r="E5" s="38">
        <f>SUMIFS(Raw_totalendusesannual!$D:$D,
        Raw_totalendusesannual!$B:$B,$A5,
        Raw_totalendusesannual!$C:$C,$B5,
        Raw_totalendusesannual!$A:$A,$C5) / $D5</f>
        <v>39.657867825065203</v>
      </c>
      <c r="F5" s="38">
        <f>SUMIFS(Raw_totalendusesannual!$E:$E,
        Raw_totalendusesannual!$B:$B,$A5,
        Raw_totalendusesannual!$C:$C,$B5,
        Raw_totalendusesannual!$A:$A,$C5) / $D5</f>
        <v>5.4313119652160395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174977.2</v>
      </c>
      <c r="E6" s="38">
        <f>SUMIFS(Raw_totalendusesannual!$D:$D,
        Raw_totalendusesannual!$B:$B,$A6,
        Raw_totalendusesannual!$C:$C,$B6,
        Raw_totalendusesannual!$A:$A,$C6) / $D6</f>
        <v>29.82636492068681</v>
      </c>
      <c r="F6" s="38">
        <f>SUMIFS(Raw_totalendusesannual!$E:$E,
        Raw_totalendusesannual!$B:$B,$A6,
        Raw_totalendusesannual!$C:$C,$B6,
        Raw_totalendusesannual!$A:$A,$C6) / $D6</f>
        <v>4.6156724418952866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174977.2</v>
      </c>
      <c r="E7" s="38">
        <f>SUMIFS(Raw_totalendusesannual!$D:$D,
        Raw_totalendusesannual!$B:$B,$A7,
        Raw_totalendusesannual!$C:$C,$B7,
        Raw_totalendusesannual!$A:$A,$C7) / $D7</f>
        <v>40.061063441408365</v>
      </c>
      <c r="F7" s="38">
        <f>SUMIFS(Raw_totalendusesannual!$E:$E,
        Raw_totalendusesannual!$B:$B,$A7,
        Raw_totalendusesannual!$C:$C,$B7,
        Raw_totalendusesannual!$A:$A,$C7) / $D7</f>
        <v>3.7866314011196889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174977.2</v>
      </c>
      <c r="E8" s="38">
        <f>SUMIFS(Raw_totalendusesannual!$D:$D,
        Raw_totalendusesannual!$B:$B,$A8,
        Raw_totalendusesannual!$C:$C,$B8,
        Raw_totalendusesannual!$A:$A,$C8) / $D8</f>
        <v>30.094704795824825</v>
      </c>
      <c r="F8" s="38">
        <f>SUMIFS(Raw_totalendusesannual!$E:$E,
        Raw_totalendusesannual!$B:$B,$A8,
        Raw_totalendusesannual!$C:$C,$B8,
        Raw_totalendusesannual!$A:$A,$C8) / $D8</f>
        <v>3.5263448609304522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174977.2</v>
      </c>
      <c r="E9" s="38">
        <f>SUMIFS(Raw_totalendusesannual!$D:$D,
        Raw_totalendusesannual!$B:$B,$A9,
        Raw_totalendusesannual!$C:$C,$B9,
        Raw_totalendusesannual!$A:$A,$C9) / $D9</f>
        <v>39.711042924449579</v>
      </c>
      <c r="F9" s="38">
        <f>SUMIFS(Raw_totalendusesannual!$E:$E,
        Raw_totalendusesannual!$B:$B,$A9,
        Raw_totalendusesannual!$C:$C,$B9,
        Raw_totalendusesannual!$A:$A,$C9) / $D9</f>
        <v>3.7846866906088334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174977.2</v>
      </c>
      <c r="E10" s="38">
        <f>SUMIFS(Raw_totalendusesannual!$D:$D,
        Raw_totalendusesannual!$B:$B,$A10,
        Raw_totalendusesannual!$C:$C,$B10,
        Raw_totalendusesannual!$A:$A,$C10) / $D10</f>
        <v>29.832248715832687</v>
      </c>
      <c r="F10" s="38">
        <f>SUMIFS(Raw_totalendusesannual!$E:$E,
        Raw_totalendusesannual!$B:$B,$A10,
        Raw_totalendusesannual!$C:$C,$B10,
        Raw_totalendusesannual!$A:$A,$C10) / $D10</f>
        <v>3.5264068118589162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174977.2</v>
      </c>
      <c r="E11" s="38">
        <f>SUMIFS(Raw_totalendusesannual!$D:$D,
        Raw_totalendusesannual!$B:$B,$A11,
        Raw_totalendusesannual!$C:$C,$B11,
        Raw_totalendusesannual!$A:$A,$C11) / $D11</f>
        <v>31.249929247924872</v>
      </c>
      <c r="F11" s="38">
        <f>SUMIFS(Raw_totalendusesannual!$E:$E,
        Raw_totalendusesannual!$B:$B,$A11,
        Raw_totalendusesannual!$C:$C,$B11,
        Raw_totalendusesannual!$A:$A,$C11) / $D11</f>
        <v>7.0755687598155639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174977.2</v>
      </c>
      <c r="E12" s="38">
        <f>SUMIFS(Raw_totalendusesannual!$D:$D,
        Raw_totalendusesannual!$B:$B,$A12,
        Raw_totalendusesannual!$C:$C,$B12,
        Raw_totalendusesannual!$A:$A,$C12) / $D12</f>
        <v>24.844554719129121</v>
      </c>
      <c r="F12" s="38">
        <f>SUMIFS(Raw_totalendusesannual!$E:$E,
        Raw_totalendusesannual!$B:$B,$A12,
        Raw_totalendusesannual!$C:$C,$B12,
        Raw_totalendusesannual!$A:$A,$C12) / $D12</f>
        <v>5.7435869358979339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174977.2</v>
      </c>
      <c r="E13" s="38">
        <f>SUMIFS(Raw_totalendusesannual!$D:$D,
        Raw_totalendusesannual!$B:$B,$A13,
        Raw_totalendusesannual!$C:$C,$B13,
        Raw_totalendusesannual!$A:$A,$C13) / $D13</f>
        <v>35.760855985808433</v>
      </c>
      <c r="F13" s="38">
        <f>SUMIFS(Raw_totalendusesannual!$E:$E,
        Raw_totalendusesannual!$B:$B,$A13,
        Raw_totalendusesannual!$C:$C,$B13,
        Raw_totalendusesannual!$A:$A,$C13) / $D13</f>
        <v>9.0307981268416686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174977.2</v>
      </c>
      <c r="E14" s="38">
        <f>SUMIFS(Raw_totalendusesannual!$D:$D,
        Raw_totalendusesannual!$B:$B,$A14,
        Raw_totalendusesannual!$C:$C,$B14,
        Raw_totalendusesannual!$A:$A,$C14) / $D14</f>
        <v>28.463568624940848</v>
      </c>
      <c r="F14" s="38">
        <f>SUMIFS(Raw_totalendusesannual!$E:$E,
        Raw_totalendusesannual!$B:$B,$A14,
        Raw_totalendusesannual!$C:$C,$B14,
        Raw_totalendusesannual!$A:$A,$C14) / $D14</f>
        <v>5.5033820977818824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174977.2</v>
      </c>
      <c r="E15" s="38">
        <f>SUMIFS(Raw_totalendusesannual!$D:$D,
        Raw_totalendusesannual!$B:$B,$A15,
        Raw_totalendusesannual!$C:$C,$B15,
        Raw_totalendusesannual!$A:$A,$C15) / $D15</f>
        <v>45.954427148222742</v>
      </c>
      <c r="F15" s="38">
        <f>SUMIFS(Raw_totalendusesannual!$E:$E,
        Raw_totalendusesannual!$B:$B,$A15,
        Raw_totalendusesannual!$C:$C,$B15,
        Raw_totalendusesannual!$A:$A,$C15) / $D15</f>
        <v>4.2688770308360171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174977.2</v>
      </c>
      <c r="E16" s="38">
        <f>SUMIFS(Raw_totalendusesannual!$D:$D,
        Raw_totalendusesannual!$B:$B,$A16,
        Raw_totalendusesannual!$C:$C,$B16,
        Raw_totalendusesannual!$A:$A,$C16) / $D16</f>
        <v>33.550365419037448</v>
      </c>
      <c r="F16" s="38">
        <f>SUMIFS(Raw_totalendusesannual!$E:$E,
        Raw_totalendusesannual!$B:$B,$A16,
        Raw_totalendusesannual!$C:$C,$B16,
        Raw_totalendusesannual!$A:$A,$C16) / $D16</f>
        <v>3.7685801350118755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174977.2</v>
      </c>
      <c r="E17" s="38">
        <f>SUMIFS(Raw_totalendusesannual!$D:$D,
        Raw_totalendusesannual!$B:$B,$A17,
        Raw_totalendusesannual!$C:$C,$B17,
        Raw_totalendusesannual!$A:$A,$C17) / $D17</f>
        <v>46.24745566850995</v>
      </c>
      <c r="F17" s="38">
        <f>SUMIFS(Raw_totalendusesannual!$E:$E,
        Raw_totalendusesannual!$B:$B,$A17,
        Raw_totalendusesannual!$C:$C,$B17,
        Raw_totalendusesannual!$A:$A,$C17) / $D17</f>
        <v>3.2310102116161419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174977.2</v>
      </c>
      <c r="E18" s="38">
        <f>SUMIFS(Raw_totalendusesannual!$D:$D,
        Raw_totalendusesannual!$B:$B,$A18,
        Raw_totalendusesannual!$C:$C,$B18,
        Raw_totalendusesannual!$A:$A,$C18) / $D18</f>
        <v>33.756103823812474</v>
      </c>
      <c r="F18" s="38">
        <f>SUMIFS(Raw_totalendusesannual!$E:$E,
        Raw_totalendusesannual!$B:$B,$A18,
        Raw_totalendusesannual!$C:$C,$B18,
        Raw_totalendusesannual!$A:$A,$C18) / $D18</f>
        <v>3.0267221672309303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174977.2</v>
      </c>
      <c r="E19" s="38">
        <f>SUMIFS(Raw_totalendusesannual!$D:$D,
        Raw_totalendusesannual!$B:$B,$A19,
        Raw_totalendusesannual!$C:$C,$B19,
        Raw_totalendusesannual!$A:$A,$C19) / $D19</f>
        <v>45.980027054953439</v>
      </c>
      <c r="F19" s="38">
        <f>SUMIFS(Raw_totalendusesannual!$E:$E,
        Raw_totalendusesannual!$B:$B,$A19,
        Raw_totalendusesannual!$C:$C,$B19,
        Raw_totalendusesannual!$A:$A,$C19) / $D19</f>
        <v>3.2284123874424782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174977.2</v>
      </c>
      <c r="E20" s="38">
        <f>SUMIFS(Raw_totalendusesannual!$D:$D,
        Raw_totalendusesannual!$B:$B,$A20,
        Raw_totalendusesannual!$C:$C,$B20,
        Raw_totalendusesannual!$A:$A,$C20) / $D20</f>
        <v>33.547873494375267</v>
      </c>
      <c r="F20" s="38">
        <f>SUMIFS(Raw_totalendusesannual!$E:$E,
        Raw_totalendusesannual!$B:$B,$A20,
        Raw_totalendusesannual!$C:$C,$B20,
        Raw_totalendusesannual!$A:$A,$C20) / $D20</f>
        <v>3.0269383668272205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174977.2</v>
      </c>
      <c r="E21" s="38">
        <f>SUMIFS(Raw_totalendusesannual!$D:$D,
        Raw_totalendusesannual!$B:$B,$A21,
        Raw_totalendusesannual!$C:$C,$B21,
        Raw_totalendusesannual!$A:$A,$C21) / $D21</f>
        <v>37.056645837286226</v>
      </c>
      <c r="F21" s="38">
        <f>SUMIFS(Raw_totalendusesannual!$E:$E,
        Raw_totalendusesannual!$B:$B,$A21,
        Raw_totalendusesannual!$C:$C,$B21,
        Raw_totalendusesannual!$A:$A,$C21) / $D21</f>
        <v>5.530299261846686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174977.2</v>
      </c>
      <c r="E22" s="38">
        <f>SUMIFS(Raw_totalendusesannual!$D:$D,
        Raw_totalendusesannual!$B:$B,$A22,
        Raw_totalendusesannual!$C:$C,$B22,
        Raw_totalendusesannual!$A:$A,$C22) / $D22</f>
        <v>28.517811006233952</v>
      </c>
      <c r="F22" s="38">
        <f>SUMIFS(Raw_totalendusesannual!$E:$E,
        Raw_totalendusesannual!$B:$B,$A22,
        Raw_totalendusesannual!$C:$C,$B22,
        Raw_totalendusesannual!$A:$A,$C22) / $D22</f>
        <v>4.5772195463180347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174977.2</v>
      </c>
      <c r="E23" s="38">
        <f>SUMIFS(Raw_totalendusesannual!$D:$D,
        Raw_totalendusesannual!$B:$B,$A23,
        Raw_totalendusesannual!$C:$C,$B23,
        Raw_totalendusesannual!$A:$A,$C23) / $D23</f>
        <v>33.245855688626861</v>
      </c>
      <c r="F23" s="38">
        <f>SUMIFS(Raw_totalendusesannual!$E:$E,
        Raw_totalendusesannual!$B:$B,$A23,
        Raw_totalendusesannual!$C:$C,$B23,
        Raw_totalendusesannual!$A:$A,$C23) / $D23</f>
        <v>6.953492683618208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174977.2</v>
      </c>
      <c r="E24" s="38">
        <f>SUMIFS(Raw_totalendusesannual!$D:$D,
        Raw_totalendusesannual!$B:$B,$A24,
        Raw_totalendusesannual!$C:$C,$B24,
        Raw_totalendusesannual!$A:$A,$C24) / $D24</f>
        <v>26.491775842795516</v>
      </c>
      <c r="F24" s="38">
        <f>SUMIFS(Raw_totalendusesannual!$E:$E,
        Raw_totalendusesannual!$B:$B,$A24,
        Raw_totalendusesannual!$C:$C,$B24,
        Raw_totalendusesannual!$A:$A,$C24) / $D24</f>
        <v>4.2658704105449168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174977.2</v>
      </c>
      <c r="E25" s="38">
        <f>SUMIFS(Raw_totalendusesannual!$D:$D,
        Raw_totalendusesannual!$B:$B,$A25,
        Raw_totalendusesannual!$C:$C,$B25,
        Raw_totalendusesannual!$A:$A,$C25) / $D25</f>
        <v>43.744945855802925</v>
      </c>
      <c r="F25" s="38">
        <f>SUMIFS(Raw_totalendusesannual!$E:$E,
        Raw_totalendusesannual!$B:$B,$A25,
        Raw_totalendusesannual!$C:$C,$B25,
        Raw_totalendusesannual!$A:$A,$C25) / $D25</f>
        <v>3.4684026833210266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174977.2</v>
      </c>
      <c r="E26" s="38">
        <f>SUMIFS(Raw_totalendusesannual!$D:$D,
        Raw_totalendusesannual!$B:$B,$A26,
        Raw_totalendusesannual!$C:$C,$B26,
        Raw_totalendusesannual!$A:$A,$C26) / $D26</f>
        <v>32.138556680527522</v>
      </c>
      <c r="F26" s="38">
        <f>SUMIFS(Raw_totalendusesannual!$E:$E,
        Raw_totalendusesannual!$B:$B,$A26,
        Raw_totalendusesannual!$C:$C,$B26,
        Raw_totalendusesannual!$A:$A,$C26) / $D26</f>
        <v>3.1321206420036436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174977.2</v>
      </c>
      <c r="E27" s="38">
        <f>SUMIFS(Raw_totalendusesannual!$D:$D,
        Raw_totalendusesannual!$B:$B,$A27,
        Raw_totalendusesannual!$C:$C,$B27,
        Raw_totalendusesannual!$A:$A,$C27) / $D27</f>
        <v>43.88432184307441</v>
      </c>
      <c r="F27" s="38">
        <f>SUMIFS(Raw_totalendusesannual!$E:$E,
        Raw_totalendusesannual!$B:$B,$A27,
        Raw_totalendusesannual!$C:$C,$B27,
        Raw_totalendusesannual!$A:$A,$C27) / $D27</f>
        <v>2.8451105629762048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174977.2</v>
      </c>
      <c r="E28" s="38">
        <f>SUMIFS(Raw_totalendusesannual!$D:$D,
        Raw_totalendusesannual!$B:$B,$A28,
        Raw_totalendusesannual!$C:$C,$B28,
        Raw_totalendusesannual!$A:$A,$C28) / $D28</f>
        <v>32.220285442903418</v>
      </c>
      <c r="F28" s="38">
        <f>SUMIFS(Raw_totalendusesannual!$E:$E,
        Raw_totalendusesannual!$B:$B,$A28,
        Raw_totalendusesannual!$C:$C,$B28,
        Raw_totalendusesannual!$A:$A,$C28) / $D28</f>
        <v>2.7170451350233056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174977.2</v>
      </c>
      <c r="E29" s="38">
        <f>SUMIFS(Raw_totalendusesannual!$D:$D,
        Raw_totalendusesannual!$B:$B,$A29,
        Raw_totalendusesannual!$C:$C,$B29,
        Raw_totalendusesannual!$A:$A,$C29) / $D29</f>
        <v>43.754098133928302</v>
      </c>
      <c r="F29" s="38">
        <f>SUMIFS(Raw_totalendusesannual!$E:$E,
        Raw_totalendusesannual!$B:$B,$A29,
        Raw_totalendusesannual!$C:$C,$B29,
        Raw_totalendusesannual!$A:$A,$C29) / $D29</f>
        <v>2.8442695391170965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174977.2</v>
      </c>
      <c r="E30" s="38">
        <f>SUMIFS(Raw_totalendusesannual!$D:$D,
        Raw_totalendusesannual!$B:$B,$A30,
        Raw_totalendusesannual!$C:$C,$B30,
        Raw_totalendusesannual!$A:$A,$C30) / $D30</f>
        <v>32.138374771113035</v>
      </c>
      <c r="F30" s="38">
        <f>SUMIFS(Raw_totalendusesannual!$E:$E,
        Raw_totalendusesannual!$B:$B,$A30,
        Raw_totalendusesannual!$C:$C,$B30,
        Raw_totalendusesannual!$A:$A,$C30) / $D30</f>
        <v>2.7171404617287278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174977.2</v>
      </c>
      <c r="E31" s="38">
        <f>SUMIFS(Raw_totalendusesannual!$D:$D,
        Raw_totalendusesannual!$B:$B,$A31,
        Raw_totalendusesannual!$C:$C,$B31,
        Raw_totalendusesannual!$A:$A,$C31) / $D31</f>
        <v>35.103309231145538</v>
      </c>
      <c r="F31" s="38">
        <f>SUMIFS(Raw_totalendusesannual!$E:$E,
        Raw_totalendusesannual!$B:$B,$A31,
        Raw_totalendusesannual!$C:$C,$B31,
        Raw_totalendusesannual!$A:$A,$C31) / $D31</f>
        <v>4.256516563300818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174977.2</v>
      </c>
      <c r="E32" s="38">
        <f>SUMIFS(Raw_totalendusesannual!$D:$D,
        Raw_totalendusesannual!$B:$B,$A32,
        Raw_totalendusesannual!$C:$C,$B32,
        Raw_totalendusesannual!$A:$A,$C32) / $D32</f>
        <v>27.194803094346003</v>
      </c>
      <c r="F32" s="38">
        <f>SUMIFS(Raw_totalendusesannual!$E:$E,
        Raw_totalendusesannual!$B:$B,$A32,
        Raw_totalendusesannual!$C:$C,$B32,
        Raw_totalendusesannual!$A:$A,$C32) / $D32</f>
        <v>3.6383559115130422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174977.2</v>
      </c>
      <c r="E33" s="38">
        <f>SUMIFS(Raw_totalendusesannual!$D:$D,
        Raw_totalendusesannual!$B:$B,$A33,
        Raw_totalendusesannual!$C:$C,$B33,
        Raw_totalendusesannual!$A:$A,$C33) / $D33</f>
        <v>37.172751821380153</v>
      </c>
      <c r="F33" s="38">
        <f>SUMIFS(Raw_totalendusesannual!$E:$E,
        Raw_totalendusesannual!$B:$B,$A33,
        Raw_totalendusesannual!$C:$C,$B33,
        Raw_totalendusesannual!$A:$A,$C33) / $D33</f>
        <v>6.5948137814526691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174977.2</v>
      </c>
      <c r="E34" s="38">
        <f>SUMIFS(Raw_totalendusesannual!$D:$D,
        Raw_totalendusesannual!$B:$B,$A34,
        Raw_totalendusesannual!$C:$C,$B34,
        Raw_totalendusesannual!$A:$A,$C34) / $D34</f>
        <v>29.283543227346193</v>
      </c>
      <c r="F34" s="38">
        <f>SUMIFS(Raw_totalendusesannual!$E:$E,
        Raw_totalendusesannual!$B:$B,$A34,
        Raw_totalendusesannual!$C:$C,$B34,
        Raw_totalendusesannual!$A:$A,$C34) / $D34</f>
        <v>4.0648308465331482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174977.2</v>
      </c>
      <c r="E35" s="38">
        <f>SUMIFS(Raw_totalendusesannual!$D:$D,
        Raw_totalendusesannual!$B:$B,$A35,
        Raw_totalendusesannual!$C:$C,$B35,
        Raw_totalendusesannual!$A:$A,$C35) / $D35</f>
        <v>47.051252620341394</v>
      </c>
      <c r="F35" s="38">
        <f>SUMIFS(Raw_totalendusesannual!$E:$E,
        Raw_totalendusesannual!$B:$B,$A35,
        Raw_totalendusesannual!$C:$C,$B35,
        Raw_totalendusesannual!$A:$A,$C35) / $D35</f>
        <v>3.2772041728865244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174977.2</v>
      </c>
      <c r="E36" s="38">
        <f>SUMIFS(Raw_totalendusesannual!$D:$D,
        Raw_totalendusesannual!$B:$B,$A36,
        Raw_totalendusesannual!$C:$C,$B36,
        Raw_totalendusesannual!$A:$A,$C36) / $D36</f>
        <v>34.182488118452</v>
      </c>
      <c r="F36" s="38">
        <f>SUMIFS(Raw_totalendusesannual!$E:$E,
        Raw_totalendusesannual!$B:$B,$A36,
        Raw_totalendusesannual!$C:$C,$B36,
        Raw_totalendusesannual!$A:$A,$C36) / $D36</f>
        <v>2.9718231289562294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174977.2</v>
      </c>
      <c r="E37" s="38">
        <f>SUMIFS(Raw_totalendusesannual!$D:$D,
        Raw_totalendusesannual!$B:$B,$A37,
        Raw_totalendusesannual!$C:$C,$B37,
        Raw_totalendusesannual!$A:$A,$C37) / $D37</f>
        <v>47.182076064767287</v>
      </c>
      <c r="F37" s="38">
        <f>SUMIFS(Raw_totalendusesannual!$E:$E,
        Raw_totalendusesannual!$B:$B,$A37,
        Raw_totalendusesannual!$C:$C,$B37,
        Raw_totalendusesannual!$A:$A,$C37) / $D37</f>
        <v>2.7705495344536315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174977.2</v>
      </c>
      <c r="E38" s="38">
        <f>SUMIFS(Raw_totalendusesannual!$D:$D,
        Raw_totalendusesannual!$B:$B,$A38,
        Raw_totalendusesannual!$C:$C,$B38,
        Raw_totalendusesannual!$A:$A,$C38) / $D38</f>
        <v>34.257074807460626</v>
      </c>
      <c r="F38" s="38">
        <f>SUMIFS(Raw_totalendusesannual!$E:$E,
        Raw_totalendusesannual!$B:$B,$A38,
        Raw_totalendusesannual!$C:$C,$B38,
        Raw_totalendusesannual!$A:$A,$C38) / $D38</f>
        <v>2.6534311327418658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174977.2</v>
      </c>
      <c r="E39" s="38">
        <f>SUMIFS(Raw_totalendusesannual!$D:$D,
        Raw_totalendusesannual!$B:$B,$A39,
        Raw_totalendusesannual!$C:$C,$B39,
        Raw_totalendusesannual!$A:$A,$C39) / $D39</f>
        <v>47.057570243437425</v>
      </c>
      <c r="F39" s="38">
        <f>SUMIFS(Raw_totalendusesannual!$E:$E,
        Raw_totalendusesannual!$B:$B,$A39,
        Raw_totalendusesannual!$C:$C,$B39,
        Raw_totalendusesannual!$A:$A,$C39) / $D39</f>
        <v>2.7702522957276718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174977.2</v>
      </c>
      <c r="E40" s="38">
        <f>SUMIFS(Raw_totalendusesannual!$D:$D,
        Raw_totalendusesannual!$B:$B,$A40,
        Raw_totalendusesannual!$C:$C,$B40,
        Raw_totalendusesannual!$A:$A,$C40) / $D40</f>
        <v>34.181223210795466</v>
      </c>
      <c r="F40" s="38">
        <f>SUMIFS(Raw_totalendusesannual!$E:$E,
        Raw_totalendusesannual!$B:$B,$A40,
        Raw_totalendusesannual!$C:$C,$B40,
        Raw_totalendusesannual!$A:$A,$C40) / $D40</f>
        <v>2.6533838122909725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174977.2</v>
      </c>
      <c r="E41" s="38">
        <f>SUMIFS(Raw_totalendusesannual!$D:$D,
        Raw_totalendusesannual!$B:$B,$A41,
        Raw_totalendusesannual!$C:$C,$B41,
        Raw_totalendusesannual!$A:$A,$C41) / $D41</f>
        <v>38.26436187114664</v>
      </c>
      <c r="F41" s="38">
        <f>SUMIFS(Raw_totalendusesannual!$E:$E,
        Raw_totalendusesannual!$B:$B,$A41,
        Raw_totalendusesannual!$C:$C,$B41,
        Raw_totalendusesannual!$A:$A,$C41) / $D41</f>
        <v>3.9974857867196407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174977.2</v>
      </c>
      <c r="E42" s="38">
        <f>SUMIFS(Raw_totalendusesannual!$D:$D,
        Raw_totalendusesannual!$B:$B,$A42,
        Raw_totalendusesannual!$C:$C,$B42,
        Raw_totalendusesannual!$A:$A,$C42) / $D42</f>
        <v>29.261840285477192</v>
      </c>
      <c r="F42" s="38">
        <f>SUMIFS(Raw_totalendusesannual!$E:$E,
        Raw_totalendusesannual!$B:$B,$A42,
        Raw_totalendusesannual!$C:$C,$B42,
        Raw_totalendusesannual!$A:$A,$C42) / $D42</f>
        <v>3.4094958085967773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174977.2</v>
      </c>
      <c r="E43" s="38">
        <f>SUMIFS(Raw_totalendusesannual!$D:$D,
        Raw_totalendusesannual!$B:$B,$A43,
        Raw_totalendusesannual!$C:$C,$B43,
        Raw_totalendusesannual!$A:$A,$C43) / $D43</f>
        <v>34.109585877474323</v>
      </c>
      <c r="F43" s="38">
        <f>SUMIFS(Raw_totalendusesannual!$E:$E,
        Raw_totalendusesannual!$B:$B,$A43,
        Raw_totalendusesannual!$C:$C,$B43,
        Raw_totalendusesannual!$A:$A,$C43) / $D43</f>
        <v>6.4538218122132474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174977.2</v>
      </c>
      <c r="E44" s="38">
        <f>SUMIFS(Raw_totalendusesannual!$D:$D,
        Raw_totalendusesannual!$B:$B,$A44,
        Raw_totalendusesannual!$C:$C,$B44,
        Raw_totalendusesannual!$A:$A,$C44) / $D44</f>
        <v>27.02161630200963</v>
      </c>
      <c r="F44" s="38">
        <f>SUMIFS(Raw_totalendusesannual!$E:$E,
        Raw_totalendusesannual!$B:$B,$A44,
        Raw_totalendusesannual!$C:$C,$B44,
        Raw_totalendusesannual!$A:$A,$C44) / $D44</f>
        <v>4.0528944342462898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174977.2</v>
      </c>
      <c r="E45" s="38">
        <f>SUMIFS(Raw_totalendusesannual!$D:$D,
        Raw_totalendusesannual!$B:$B,$A45,
        Raw_totalendusesannual!$C:$C,$B45,
        Raw_totalendusesannual!$A:$A,$C45) / $D45</f>
        <v>44.499861753417015</v>
      </c>
      <c r="F45" s="38">
        <f>SUMIFS(Raw_totalendusesannual!$E:$E,
        Raw_totalendusesannual!$B:$B,$A45,
        Raw_totalendusesannual!$C:$C,$B45,
        Raw_totalendusesannual!$A:$A,$C45) / $D45</f>
        <v>3.3716357902629599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174977.2</v>
      </c>
      <c r="E46" s="38">
        <f>SUMIFS(Raw_totalendusesannual!$D:$D,
        Raw_totalendusesannual!$B:$B,$A46,
        Raw_totalendusesannual!$C:$C,$B46,
        Raw_totalendusesannual!$A:$A,$C46) / $D46</f>
        <v>32.531483644726279</v>
      </c>
      <c r="F46" s="38">
        <f>SUMIFS(Raw_totalendusesannual!$E:$E,
        Raw_totalendusesannual!$B:$B,$A46,
        Raw_totalendusesannual!$C:$C,$B46,
        Raw_totalendusesannual!$A:$A,$C46) / $D46</f>
        <v>3.0660642072224262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174977.2</v>
      </c>
      <c r="E47" s="38">
        <f>SUMIFS(Raw_totalendusesannual!$D:$D,
        Raw_totalendusesannual!$B:$B,$A47,
        Raw_totalendusesannual!$C:$C,$B47,
        Raw_totalendusesannual!$A:$A,$C47) / $D47</f>
        <v>44.649728421760088</v>
      </c>
      <c r="F47" s="38">
        <f>SUMIFS(Raw_totalendusesannual!$E:$E,
        Raw_totalendusesannual!$B:$B,$A47,
        Raw_totalendusesannual!$C:$C,$B47,
        Raw_totalendusesannual!$A:$A,$C47) / $D47</f>
        <v>2.791743438573711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174977.2</v>
      </c>
      <c r="E48" s="38">
        <f>SUMIFS(Raw_totalendusesannual!$D:$D,
        Raw_totalendusesannual!$B:$B,$A48,
        Raw_totalendusesannual!$C:$C,$B48,
        Raw_totalendusesannual!$A:$A,$C48) / $D48</f>
        <v>32.611701124489365</v>
      </c>
      <c r="F48" s="38">
        <f>SUMIFS(Raw_totalendusesannual!$E:$E,
        Raw_totalendusesannual!$B:$B,$A48,
        Raw_totalendusesannual!$C:$C,$B48,
        Raw_totalendusesannual!$A:$A,$C48) / $D48</f>
        <v>2.7066086324389689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174977.2</v>
      </c>
      <c r="E49" s="38">
        <f>SUMIFS(Raw_totalendusesannual!$D:$D,
        Raw_totalendusesannual!$B:$B,$A49,
        Raw_totalendusesannual!$C:$C,$B49,
        Raw_totalendusesannual!$A:$A,$C49) / $D49</f>
        <v>44.502771446794206</v>
      </c>
      <c r="F49" s="38">
        <f>SUMIFS(Raw_totalendusesannual!$E:$E,
        Raw_totalendusesannual!$B:$B,$A49,
        Raw_totalendusesannual!$C:$C,$B49,
        Raw_totalendusesannual!$A:$A,$C49) / $D49</f>
        <v>2.7896756263101707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174977.2</v>
      </c>
      <c r="E50" s="38">
        <f>SUMIFS(Raw_totalendusesannual!$D:$D,
        Raw_totalendusesannual!$B:$B,$A50,
        Raw_totalendusesannual!$C:$C,$B50,
        Raw_totalendusesannual!$A:$A,$C50) / $D50</f>
        <v>32.526667417240645</v>
      </c>
      <c r="F50" s="38">
        <f>SUMIFS(Raw_totalendusesannual!$E:$E,
        Raw_totalendusesannual!$B:$B,$A50,
        Raw_totalendusesannual!$C:$C,$B50,
        Raw_totalendusesannual!$A:$A,$C50) / $D50</f>
        <v>2.7066919004304557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174977.2</v>
      </c>
      <c r="E51" s="38">
        <f>SUMIFS(Raw_totalendusesannual!$D:$D,
        Raw_totalendusesannual!$B:$B,$A51,
        Raw_totalendusesannual!$C:$C,$B51,
        Raw_totalendusesannual!$A:$A,$C51) / $D51</f>
        <v>36.043859599993596</v>
      </c>
      <c r="F51" s="38">
        <f>SUMIFS(Raw_totalendusesannual!$E:$E,
        Raw_totalendusesannual!$B:$B,$A51,
        Raw_totalendusesannual!$C:$C,$B51,
        Raw_totalendusesannual!$A:$A,$C51) / $D51</f>
        <v>4.0437773035572633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174977.2</v>
      </c>
      <c r="E52" s="38">
        <f>SUMIFS(Raw_totalendusesannual!$D:$D,
        Raw_totalendusesannual!$B:$B,$A52,
        Raw_totalendusesannual!$C:$C,$B52,
        Raw_totalendusesannual!$A:$A,$C52) / $D52</f>
        <v>27.7027560733627</v>
      </c>
      <c r="F52" s="38">
        <f>SUMIFS(Raw_totalendusesannual!$E:$E,
        Raw_totalendusesannual!$B:$B,$A52,
        Raw_totalendusesannual!$C:$C,$B52,
        Raw_totalendusesannual!$A:$A,$C52) / $D52</f>
        <v>3.497868693749814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174977.2</v>
      </c>
      <c r="E53" s="38">
        <f>SUMIFS(Raw_totalendusesannual!$D:$D,
        Raw_totalendusesannual!$B:$B,$A53,
        Raw_totalendusesannual!$C:$C,$B53,
        Raw_totalendusesannual!$A:$A,$C53) / $D53</f>
        <v>38.605573926202958</v>
      </c>
      <c r="F53" s="38">
        <f>SUMIFS(Raw_totalendusesannual!$E:$E,
        Raw_totalendusesannual!$B:$B,$A53,
        Raw_totalendusesannual!$C:$C,$B53,
        Raw_totalendusesannual!$A:$A,$C53) / $D53</f>
        <v>3.7746192646813412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174977.2</v>
      </c>
      <c r="E54" s="38">
        <f>SUMIFS(Raw_totalendusesannual!$D:$D,
        Raw_totalendusesannual!$B:$B,$A54,
        Raw_totalendusesannual!$C:$C,$B54,
        Raw_totalendusesannual!$A:$A,$C54) / $D54</f>
        <v>30.032046918112762</v>
      </c>
      <c r="F54" s="38">
        <f>SUMIFS(Raw_totalendusesannual!$E:$E,
        Raw_totalendusesannual!$B:$B,$A54,
        Raw_totalendusesannual!$C:$C,$B54,
        Raw_totalendusesannual!$A:$A,$C54) / $D54</f>
        <v>2.5833649184007972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174977.2</v>
      </c>
      <c r="E55" s="38">
        <f>SUMIFS(Raw_totalendusesannual!$D:$D,
        Raw_totalendusesannual!$B:$B,$A55,
        Raw_totalendusesannual!$C:$C,$B55,
        Raw_totalendusesannual!$A:$A,$C55) / $D55</f>
        <v>46.95694724798431</v>
      </c>
      <c r="F55" s="38">
        <f>SUMIFS(Raw_totalendusesannual!$E:$E,
        Raw_totalendusesannual!$B:$B,$A55,
        Raw_totalendusesannual!$C:$C,$B55,
        Raw_totalendusesannual!$A:$A,$C55) / $D55</f>
        <v>2.3620871747862009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174977.2</v>
      </c>
      <c r="E56" s="38">
        <f>SUMIFS(Raw_totalendusesannual!$D:$D,
        Raw_totalendusesannual!$B:$B,$A56,
        Raw_totalendusesannual!$C:$C,$B56,
        Raw_totalendusesannual!$A:$A,$C56) / $D56</f>
        <v>34.256724533253475</v>
      </c>
      <c r="F56" s="38">
        <f>SUMIFS(Raw_totalendusesannual!$E:$E,
        Raw_totalendusesannual!$B:$B,$A56,
        Raw_totalendusesannual!$C:$C,$B56,
        Raw_totalendusesannual!$A:$A,$C56) / $D56</f>
        <v>2.2589043029606142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174977.2</v>
      </c>
      <c r="E57" s="38">
        <f>SUMIFS(Raw_totalendusesannual!$D:$D,
        Raw_totalendusesannual!$B:$B,$A57,
        Raw_totalendusesannual!$C:$C,$B57,
        Raw_totalendusesannual!$A:$A,$C57) / $D57</f>
        <v>46.909082669056311</v>
      </c>
      <c r="F57" s="38">
        <f>SUMIFS(Raw_totalendusesannual!$E:$E,
        Raw_totalendusesannual!$B:$B,$A57,
        Raw_totalendusesannual!$C:$C,$B57,
        Raw_totalendusesannual!$A:$A,$C57) / $D57</f>
        <v>2.2402125534069581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174977.2</v>
      </c>
      <c r="E58" s="38">
        <f>SUMIFS(Raw_totalendusesannual!$D:$D,
        Raw_totalendusesannual!$B:$B,$A58,
        Raw_totalendusesannual!$C:$C,$B58,
        Raw_totalendusesannual!$A:$A,$C58) / $D58</f>
        <v>34.15746108635868</v>
      </c>
      <c r="F58" s="38">
        <f>SUMIFS(Raw_totalendusesannual!$E:$E,
        Raw_totalendusesannual!$B:$B,$A58,
        Raw_totalendusesannual!$C:$C,$B58,
        Raw_totalendusesannual!$A:$A,$C58) / $D58</f>
        <v>2.2130149528052794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174977.2</v>
      </c>
      <c r="E59" s="38">
        <f>SUMIFS(Raw_totalendusesannual!$D:$D,
        Raw_totalendusesannual!$B:$B,$A59,
        Raw_totalendusesannual!$C:$C,$B59,
        Raw_totalendusesannual!$A:$A,$C59) / $D59</f>
        <v>46.956326138491178</v>
      </c>
      <c r="F59" s="38">
        <f>SUMIFS(Raw_totalendusesannual!$E:$E,
        Raw_totalendusesannual!$B:$B,$A59,
        Raw_totalendusesannual!$C:$C,$B59,
        Raw_totalendusesannual!$A:$A,$C59) / $D59</f>
        <v>2.2402005518433259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174977.2</v>
      </c>
      <c r="E60" s="38">
        <f>SUMIFS(Raw_totalendusesannual!$D:$D,
        Raw_totalendusesannual!$B:$B,$A60,
        Raw_totalendusesannual!$C:$C,$B60,
        Raw_totalendusesannual!$A:$A,$C60) / $D60</f>
        <v>34.256311165111796</v>
      </c>
      <c r="F60" s="38">
        <f>SUMIFS(Raw_totalendusesannual!$E:$E,
        Raw_totalendusesannual!$B:$B,$A60,
        Raw_totalendusesannual!$C:$C,$B60,
        Raw_totalendusesannual!$A:$A,$C60) / $D60</f>
        <v>2.2131654295531074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174977.2</v>
      </c>
      <c r="E61" s="38">
        <f>SUMIFS(Raw_totalendusesannual!$D:$D,
        Raw_totalendusesannual!$B:$B,$A61,
        Raw_totalendusesannual!$C:$C,$B61,
        Raw_totalendusesannual!$A:$A,$C61) / $D61</f>
        <v>38.94694737371497</v>
      </c>
      <c r="F61" s="38">
        <f>SUMIFS(Raw_totalendusesannual!$E:$E,
        Raw_totalendusesannual!$B:$B,$A61,
        Raw_totalendusesannual!$C:$C,$B61,
        Raw_totalendusesannual!$A:$A,$C61) / $D61</f>
        <v>2.5634559816936147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174977.2</v>
      </c>
      <c r="E62" s="38">
        <f>SUMIFS(Raw_totalendusesannual!$D:$D,
        Raw_totalendusesannual!$B:$B,$A62,
        Raw_totalendusesannual!$C:$C,$B62,
        Raw_totalendusesannual!$A:$A,$C62) / $D62</f>
        <v>29.759574161662204</v>
      </c>
      <c r="F62" s="38">
        <f>SUMIFS(Raw_totalendusesannual!$E:$E,
        Raw_totalendusesannual!$B:$B,$A62,
        Raw_totalendusesannual!$C:$C,$B62,
        Raw_totalendusesannual!$A:$A,$C62) / $D62</f>
        <v>2.3543365078421647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174977.2</v>
      </c>
      <c r="E63" s="38">
        <f>SUMIFS(Raw_totalendusesannual!$D:$D,
        Raw_totalendusesannual!$B:$B,$A63,
        Raw_totalendusesannual!$C:$C,$B63,
        Raw_totalendusesannual!$A:$A,$C63) / $D63</f>
        <v>39.63319969687479</v>
      </c>
      <c r="F63" s="38">
        <f>SUMIFS(Raw_totalendusesannual!$E:$E,
        Raw_totalendusesannual!$B:$B,$A63,
        Raw_totalendusesannual!$C:$C,$B63,
        Raw_totalendusesannual!$A:$A,$C63) / $D63</f>
        <v>4.0451015332283289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174977.2</v>
      </c>
      <c r="E64" s="38">
        <f>SUMIFS(Raw_totalendusesannual!$D:$D,
        Raw_totalendusesannual!$B:$B,$A64,
        Raw_totalendusesannual!$C:$C,$B64,
        Raw_totalendusesannual!$A:$A,$C64) / $D64</f>
        <v>31.327605425163959</v>
      </c>
      <c r="F64" s="38">
        <f>SUMIFS(Raw_totalendusesannual!$E:$E,
        Raw_totalendusesannual!$B:$B,$A64,
        Raw_totalendusesannual!$C:$C,$B64,
        Raw_totalendusesannual!$A:$A,$C64) / $D64</f>
        <v>2.9223936604311875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174977.2</v>
      </c>
      <c r="E65" s="38">
        <f>SUMIFS(Raw_totalendusesannual!$D:$D,
        Raw_totalendusesannual!$B:$B,$A65,
        Raw_totalendusesannual!$C:$C,$B65,
        Raw_totalendusesannual!$A:$A,$C65) / $D65</f>
        <v>47.399290421837811</v>
      </c>
      <c r="F65" s="38">
        <f>SUMIFS(Raw_totalendusesannual!$E:$E,
        Raw_totalendusesannual!$B:$B,$A65,
        Raw_totalendusesannual!$C:$C,$B65,
        Raw_totalendusesannual!$A:$A,$C65) / $D65</f>
        <v>2.2859970327562675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174977.2</v>
      </c>
      <c r="E66" s="38">
        <f>SUMIFS(Raw_totalendusesannual!$D:$D,
        Raw_totalendusesannual!$B:$B,$A66,
        Raw_totalendusesannual!$C:$C,$B66,
        Raw_totalendusesannual!$A:$A,$C66) / $D66</f>
        <v>34.7939565269075</v>
      </c>
      <c r="F66" s="38">
        <f>SUMIFS(Raw_totalendusesannual!$E:$E,
        Raw_totalendusesannual!$B:$B,$A66,
        Raw_totalendusesannual!$C:$C,$B66,
        Raw_totalendusesannual!$A:$A,$C66) / $D66</f>
        <v>2.270809968384452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174977.2</v>
      </c>
      <c r="E67" s="38">
        <f>SUMIFS(Raw_totalendusesannual!$D:$D,
        Raw_totalendusesannual!$B:$B,$A67,
        Raw_totalendusesannual!$C:$C,$B67,
        Raw_totalendusesannual!$A:$A,$C67) / $D67</f>
        <v>47.384400824793168</v>
      </c>
      <c r="F67" s="38">
        <f>SUMIFS(Raw_totalendusesannual!$E:$E,
        Raw_totalendusesannual!$B:$B,$A67,
        Raw_totalendusesannual!$C:$C,$B67,
        Raw_totalendusesannual!$A:$A,$C67) / $D67</f>
        <v>2.1892873471515144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174977.2</v>
      </c>
      <c r="E68" s="38">
        <f>SUMIFS(Raw_totalendusesannual!$D:$D,
        Raw_totalendusesannual!$B:$B,$A68,
        Raw_totalendusesannual!$C:$C,$B68,
        Raw_totalendusesannual!$A:$A,$C68) / $D68</f>
        <v>34.732036859659424</v>
      </c>
      <c r="F68" s="38">
        <f>SUMIFS(Raw_totalendusesannual!$E:$E,
        Raw_totalendusesannual!$B:$B,$A68,
        Raw_totalendusesannual!$C:$C,$B68,
        Raw_totalendusesannual!$A:$A,$C68) / $D68</f>
        <v>2.2344199701446814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174977.2</v>
      </c>
      <c r="E69" s="38">
        <f>SUMIFS(Raw_totalendusesannual!$D:$D,
        Raw_totalendusesannual!$B:$B,$A69,
        Raw_totalendusesannual!$C:$C,$B69,
        Raw_totalendusesannual!$A:$A,$C69) / $D69</f>
        <v>47.398598388818655</v>
      </c>
      <c r="F69" s="38">
        <f>SUMIFS(Raw_totalendusesannual!$E:$E,
        Raw_totalendusesannual!$B:$B,$A69,
        Raw_totalendusesannual!$C:$C,$B69,
        Raw_totalendusesannual!$A:$A,$C69) / $D69</f>
        <v>2.1892398552497125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174977.2</v>
      </c>
      <c r="E70" s="38">
        <f>SUMIFS(Raw_totalendusesannual!$D:$D,
        Raw_totalendusesannual!$B:$B,$A70,
        Raw_totalendusesannual!$C:$C,$B70,
        Raw_totalendusesannual!$A:$A,$C70) / $D70</f>
        <v>34.793565275933091</v>
      </c>
      <c r="F70" s="38">
        <f>SUMIFS(Raw_totalendusesannual!$E:$E,
        Raw_totalendusesannual!$B:$B,$A70,
        Raw_totalendusesannual!$C:$C,$B70,
        Raw_totalendusesannual!$A:$A,$C70) / $D70</f>
        <v>2.2342846953774549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174977.2</v>
      </c>
      <c r="E71" s="38">
        <f>SUMIFS(Raw_totalendusesannual!$D:$D,
        Raw_totalendusesannual!$B:$B,$A71,
        Raw_totalendusesannual!$C:$C,$B71,
        Raw_totalendusesannual!$A:$A,$C71) / $D71</f>
        <v>39.430372242783626</v>
      </c>
      <c r="F71" s="38">
        <f>SUMIFS(Raw_totalendusesannual!$E:$E,
        Raw_totalendusesannual!$B:$B,$A71,
        Raw_totalendusesannual!$C:$C,$B71,
        Raw_totalendusesannual!$A:$A,$C71) / $D71</f>
        <v>2.4447147399775515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174977.2</v>
      </c>
      <c r="E72" s="38">
        <f>SUMIFS(Raw_totalendusesannual!$D:$D,
        Raw_totalendusesannual!$B:$B,$A72,
        Raw_totalendusesannual!$C:$C,$B72,
        Raw_totalendusesannual!$A:$A,$C72) / $D72</f>
        <v>30.297503617614176</v>
      </c>
      <c r="F72" s="38">
        <f>SUMIFS(Raw_totalendusesannual!$E:$E,
        Raw_totalendusesannual!$B:$B,$A72,
        Raw_totalendusesannual!$C:$C,$B72,
        Raw_totalendusesannual!$A:$A,$C72) / $D72</f>
        <v>2.3539436566592671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174977.2</v>
      </c>
      <c r="E73" s="38">
        <f>SUMIFS(Raw_totalendusesannual!$D:$D,
        Raw_totalendusesannual!$B:$B,$A73,
        Raw_totalendusesannual!$C:$C,$B73,
        Raw_totalendusesannual!$A:$A,$C73) / $D73</f>
        <v>40.846652421001131</v>
      </c>
      <c r="F73" s="38">
        <f>SUMIFS(Raw_totalendusesannual!$E:$E,
        Raw_totalendusesannual!$B:$B,$A73,
        Raw_totalendusesannual!$C:$C,$B73,
        Raw_totalendusesannual!$A:$A,$C73) / $D73</f>
        <v>4.3880019796864964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174977.2</v>
      </c>
      <c r="E74" s="38">
        <f>SUMIFS(Raw_totalendusesannual!$D:$D,
        Raw_totalendusesannual!$B:$B,$A74,
        Raw_totalendusesannual!$C:$C,$B74,
        Raw_totalendusesannual!$A:$A,$C74) / $D74</f>
        <v>31.807172191576957</v>
      </c>
      <c r="F74" s="38">
        <f>SUMIFS(Raw_totalendusesannual!$E:$E,
        Raw_totalendusesannual!$B:$B,$A74,
        Raw_totalendusesannual!$C:$C,$B74,
        Raw_totalendusesannual!$A:$A,$C74) / $D74</f>
        <v>2.9923482602304752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174977.2</v>
      </c>
      <c r="E75" s="38">
        <f>SUMIFS(Raw_totalendusesannual!$D:$D,
        Raw_totalendusesannual!$B:$B,$A75,
        Raw_totalendusesannual!$C:$C,$B75,
        Raw_totalendusesannual!$A:$A,$C75) / $D75</f>
        <v>49.198092837238214</v>
      </c>
      <c r="F75" s="38">
        <f>SUMIFS(Raw_totalendusesannual!$E:$E,
        Raw_totalendusesannual!$B:$B,$A75,
        Raw_totalendusesannual!$C:$C,$B75,
        Raw_totalendusesannual!$A:$A,$C75) / $D75</f>
        <v>2.4572301991345156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174977.2</v>
      </c>
      <c r="E76" s="38">
        <f>SUMIFS(Raw_totalendusesannual!$D:$D,
        Raw_totalendusesannual!$B:$B,$A76,
        Raw_totalendusesannual!$C:$C,$B76,
        Raw_totalendusesannual!$A:$A,$C76) / $D76</f>
        <v>35.576783146604242</v>
      </c>
      <c r="F76" s="38">
        <f>SUMIFS(Raw_totalendusesannual!$E:$E,
        Raw_totalendusesannual!$B:$B,$A76,
        Raw_totalendusesannual!$C:$C,$B76,
        Raw_totalendusesannual!$A:$A,$C76) / $D76</f>
        <v>2.3447192548514888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174977.2</v>
      </c>
      <c r="E77" s="38">
        <f>SUMIFS(Raw_totalendusesannual!$D:$D,
        Raw_totalendusesannual!$B:$B,$A77,
        Raw_totalendusesannual!$C:$C,$B77,
        Raw_totalendusesannual!$A:$A,$C77) / $D77</f>
        <v>49.210265508877725</v>
      </c>
      <c r="F77" s="38">
        <f>SUMIFS(Raw_totalendusesannual!$E:$E,
        Raw_totalendusesannual!$B:$B,$A77,
        Raw_totalendusesannual!$C:$C,$B77,
        Raw_totalendusesannual!$A:$A,$C77) / $D77</f>
        <v>2.2984222515847779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174977.2</v>
      </c>
      <c r="E78" s="38">
        <f>SUMIFS(Raw_totalendusesannual!$D:$D,
        Raw_totalendusesannual!$B:$B,$A78,
        Raw_totalendusesannual!$C:$C,$B78,
        Raw_totalendusesannual!$A:$A,$C78) / $D78</f>
        <v>35.551312913911069</v>
      </c>
      <c r="F78" s="38">
        <f>SUMIFS(Raw_totalendusesannual!$E:$E,
        Raw_totalendusesannual!$B:$B,$A78,
        Raw_totalendusesannual!$C:$C,$B78,
        Raw_totalendusesannual!$A:$A,$C78) / $D78</f>
        <v>2.2712997464812554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174977.2</v>
      </c>
      <c r="E79" s="38">
        <f>SUMIFS(Raw_totalendusesannual!$D:$D,
        Raw_totalendusesannual!$B:$B,$A79,
        Raw_totalendusesannual!$C:$C,$B79,
        Raw_totalendusesannual!$A:$A,$C79) / $D79</f>
        <v>49.19695040268104</v>
      </c>
      <c r="F79" s="38">
        <f>SUMIFS(Raw_totalendusesannual!$E:$E,
        Raw_totalendusesannual!$B:$B,$A79,
        Raw_totalendusesannual!$C:$C,$B79,
        Raw_totalendusesannual!$A:$A,$C79) / $D79</f>
        <v>2.2983256675726893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174977.2</v>
      </c>
      <c r="E80" s="38">
        <f>SUMIFS(Raw_totalendusesannual!$D:$D,
        Raw_totalendusesannual!$B:$B,$A80,
        Raw_totalendusesannual!$C:$C,$B80,
        Raw_totalendusesannual!$A:$A,$C80) / $D80</f>
        <v>35.575684774930671</v>
      </c>
      <c r="F80" s="38">
        <f>SUMIFS(Raw_totalendusesannual!$E:$E,
        Raw_totalendusesannual!$B:$B,$A80,
        Raw_totalendusesannual!$C:$C,$B80,
        Raw_totalendusesannual!$A:$A,$C80) / $D80</f>
        <v>2.2713060330145871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174977.2</v>
      </c>
      <c r="E81" s="38">
        <f>SUMIFS(Raw_totalendusesannual!$D:$D,
        Raw_totalendusesannual!$B:$B,$A81,
        Raw_totalendusesannual!$C:$C,$B81,
        Raw_totalendusesannual!$A:$A,$C81) / $D81</f>
        <v>40.797487729829939</v>
      </c>
      <c r="F81" s="38">
        <f>SUMIFS(Raw_totalendusesannual!$E:$E,
        Raw_totalendusesannual!$B:$B,$A81,
        Raw_totalendusesannual!$C:$C,$B81,
        Raw_totalendusesannual!$A:$A,$C81) / $D81</f>
        <v>2.7187696454166597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174977.2</v>
      </c>
      <c r="E82" s="38">
        <f>SUMIFS(Raw_totalendusesannual!$D:$D,
        Raw_totalendusesannual!$B:$B,$A82,
        Raw_totalendusesannual!$C:$C,$B82,
        Raw_totalendusesannual!$A:$A,$C82) / $D82</f>
        <v>30.874757168362503</v>
      </c>
      <c r="F82" s="38">
        <f>SUMIFS(Raw_totalendusesannual!$E:$E,
        Raw_totalendusesannual!$B:$B,$A82,
        Raw_totalendusesannual!$C:$C,$B82,
        Raw_totalendusesannual!$A:$A,$C82) / $D82</f>
        <v>2.4832941663256696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174977.2</v>
      </c>
      <c r="E83" s="38">
        <f>SUMIFS(Raw_totalendusesannual!$D:$D,
        Raw_totalendusesannual!$B:$B,$A83,
        Raw_totalendusesannual!$C:$C,$B83,
        Raw_totalendusesannual!$A:$A,$C83) / $D83</f>
        <v>42.435739284889685</v>
      </c>
      <c r="F83" s="38">
        <f>SUMIFS(Raw_totalendusesannual!$E:$E,
        Raw_totalendusesannual!$B:$B,$A83,
        Raw_totalendusesannual!$C:$C,$B83,
        Raw_totalendusesannual!$A:$A,$C83) / $D83</f>
        <v>4.3816244059225999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174977.2</v>
      </c>
      <c r="E84" s="38">
        <f>SUMIFS(Raw_totalendusesannual!$D:$D,
        Raw_totalendusesannual!$B:$B,$A84,
        Raw_totalendusesannual!$C:$C,$B84,
        Raw_totalendusesannual!$A:$A,$C84) / $D84</f>
        <v>32.5810890790343</v>
      </c>
      <c r="F84" s="38">
        <f>SUMIFS(Raw_totalendusesannual!$E:$E,
        Raw_totalendusesannual!$B:$B,$A84,
        Raw_totalendusesannual!$C:$C,$B84,
        Raw_totalendusesannual!$A:$A,$C84) / $D84</f>
        <v>2.9023032715119457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174977.2</v>
      </c>
      <c r="E85" s="38">
        <f>SUMIFS(Raw_totalendusesannual!$D:$D,
        Raw_totalendusesannual!$B:$B,$A85,
        Raw_totalendusesannual!$C:$C,$B85,
        Raw_totalendusesannual!$A:$A,$C85) / $D85</f>
        <v>51.074561485724992</v>
      </c>
      <c r="F85" s="38">
        <f>SUMIFS(Raw_totalendusesannual!$E:$E,
        Raw_totalendusesannual!$B:$B,$A85,
        Raw_totalendusesannual!$C:$C,$B85,
        Raw_totalendusesannual!$A:$A,$C85) / $D85</f>
        <v>2.3743757472402116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174977.2</v>
      </c>
      <c r="E86" s="38">
        <f>SUMIFS(Raw_totalendusesannual!$D:$D,
        Raw_totalendusesannual!$B:$B,$A86,
        Raw_totalendusesannual!$C:$C,$B86,
        Raw_totalendusesannual!$A:$A,$C86) / $D86</f>
        <v>36.057978696653052</v>
      </c>
      <c r="F86" s="38">
        <f>SUMIFS(Raw_totalendusesannual!$E:$E,
        Raw_totalendusesannual!$B:$B,$A86,
        Raw_totalendusesannual!$C:$C,$B86,
        Raw_totalendusesannual!$A:$A,$C86) / $D86</f>
        <v>2.2962886593224714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174977.2</v>
      </c>
      <c r="E87" s="38">
        <f>SUMIFS(Raw_totalendusesannual!$D:$D,
        Raw_totalendusesannual!$B:$B,$A87,
        Raw_totalendusesannual!$C:$C,$B87,
        Raw_totalendusesannual!$A:$A,$C87) / $D87</f>
        <v>51.079996193789825</v>
      </c>
      <c r="F87" s="38">
        <f>SUMIFS(Raw_totalendusesannual!$E:$E,
        Raw_totalendusesannual!$B:$B,$A87,
        Raw_totalendusesannual!$C:$C,$B87,
        Raw_totalendusesannual!$A:$A,$C87) / $D87</f>
        <v>2.249765055104322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174977.2</v>
      </c>
      <c r="E88" s="38">
        <f>SUMIFS(Raw_totalendusesannual!$D:$D,
        Raw_totalendusesannual!$B:$B,$A88,
        Raw_totalendusesannual!$C:$C,$B88,
        Raw_totalendusesannual!$A:$A,$C88) / $D88</f>
        <v>36.015846978920678</v>
      </c>
      <c r="F88" s="38">
        <f>SUMIFS(Raw_totalendusesannual!$E:$E,
        Raw_totalendusesannual!$B:$B,$A88,
        Raw_totalendusesannual!$C:$C,$B88,
        Raw_totalendusesannual!$A:$A,$C88) / $D88</f>
        <v>2.2396070459465576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174977.2</v>
      </c>
      <c r="E89" s="38">
        <f>SUMIFS(Raw_totalendusesannual!$D:$D,
        Raw_totalendusesannual!$B:$B,$A89,
        Raw_totalendusesannual!$C:$C,$B89,
        Raw_totalendusesannual!$A:$A,$C89) / $D89</f>
        <v>51.073621648991981</v>
      </c>
      <c r="F89" s="38">
        <f>SUMIFS(Raw_totalendusesannual!$E:$E,
        Raw_totalendusesannual!$B:$B,$A89,
        Raw_totalendusesannual!$C:$C,$B89,
        Raw_totalendusesannual!$A:$A,$C89) / $D89</f>
        <v>2.2479267584576732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174977.2</v>
      </c>
      <c r="E90" s="38">
        <f>SUMIFS(Raw_totalendusesannual!$D:$D,
        Raw_totalendusesannual!$B:$B,$A90,
        Raw_totalendusesannual!$C:$C,$B90,
        Raw_totalendusesannual!$A:$A,$C90) / $D90</f>
        <v>36.057220826484823</v>
      </c>
      <c r="F90" s="38">
        <f>SUMIFS(Raw_totalendusesannual!$E:$E,
        Raw_totalendusesannual!$B:$B,$A90,
        Raw_totalendusesannual!$C:$C,$B90,
        Raw_totalendusesannual!$A:$A,$C90) / $D90</f>
        <v>2.2396038455295888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174977.2</v>
      </c>
      <c r="E91" s="38">
        <f>SUMIFS(Raw_totalendusesannual!$D:$D,
        Raw_totalendusesannual!$B:$B,$A91,
        Raw_totalendusesannual!$C:$C,$B91,
        Raw_totalendusesannual!$A:$A,$C91) / $D91</f>
        <v>42.249689102351617</v>
      </c>
      <c r="F91" s="38">
        <f>SUMIFS(Raw_totalendusesannual!$E:$E,
        Raw_totalendusesannual!$B:$B,$A91,
        Raw_totalendusesannual!$C:$C,$B91,
        Raw_totalendusesannual!$A:$A,$C91) / $D91</f>
        <v>2.5929186202545247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174977.2</v>
      </c>
      <c r="E92" s="38">
        <f>SUMIFS(Raw_totalendusesannual!$D:$D,
        Raw_totalendusesannual!$B:$B,$A92,
        Raw_totalendusesannual!$C:$C,$B92,
        Raw_totalendusesannual!$A:$A,$C92) / $D92</f>
        <v>31.483421782952291</v>
      </c>
      <c r="F92" s="38">
        <f>SUMIFS(Raw_totalendusesannual!$E:$E,
        Raw_totalendusesannual!$B:$B,$A92,
        Raw_totalendusesannual!$C:$C,$B92,
        Raw_totalendusesannual!$A:$A,$C92) / $D92</f>
        <v>2.4097011496354952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174977.2</v>
      </c>
      <c r="E93" s="38">
        <f>SUMIFS(Raw_totalendusesannual!$D:$D,
        Raw_totalendusesannual!$B:$B,$A93,
        Raw_totalendusesannual!$C:$C,$B93,
        Raw_totalendusesannual!$A:$A,$C93) / $D93</f>
        <v>43.539518462976886</v>
      </c>
      <c r="F93" s="38">
        <f>SUMIFS(Raw_totalendusesannual!$E:$E,
        Raw_totalendusesannual!$B:$B,$A93,
        Raw_totalendusesannual!$C:$C,$B93,
        Raw_totalendusesannual!$A:$A,$C93) / $D93</f>
        <v>5.3911605626333028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174977.2</v>
      </c>
      <c r="E94" s="38">
        <f>SUMIFS(Raw_totalendusesannual!$D:$D,
        Raw_totalendusesannual!$B:$B,$A94,
        Raw_totalendusesannual!$C:$C,$B94,
        Raw_totalendusesannual!$A:$A,$C94) / $D94</f>
        <v>33.968479321877368</v>
      </c>
      <c r="F94" s="38">
        <f>SUMIFS(Raw_totalendusesannual!$E:$E,
        Raw_totalendusesannual!$B:$B,$A94,
        Raw_totalendusesannual!$C:$C,$B94,
        Raw_totalendusesannual!$A:$A,$C94) / $D94</f>
        <v>4.1688015924360426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174977.2</v>
      </c>
      <c r="E95" s="38">
        <f>SUMIFS(Raw_totalendusesannual!$D:$D,
        Raw_totalendusesannual!$B:$B,$A95,
        Raw_totalendusesannual!$C:$C,$B95,
        Raw_totalendusesannual!$A:$A,$C95) / $D95</f>
        <v>51.0849310081542</v>
      </c>
      <c r="F95" s="38">
        <f>SUMIFS(Raw_totalendusesannual!$E:$E,
        Raw_totalendusesannual!$B:$B,$A95,
        Raw_totalendusesannual!$C:$C,$B95,
        Raw_totalendusesannual!$A:$A,$C95) / $D95</f>
        <v>2.7113970848773437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174977.2</v>
      </c>
      <c r="E96" s="38">
        <f>SUMIFS(Raw_totalendusesannual!$D:$D,
        Raw_totalendusesannual!$B:$B,$A96,
        Raw_totalendusesannual!$C:$C,$B96,
        Raw_totalendusesannual!$A:$A,$C96) / $D96</f>
        <v>37.98808467617495</v>
      </c>
      <c r="F96" s="38">
        <f>SUMIFS(Raw_totalendusesannual!$E:$E,
        Raw_totalendusesannual!$B:$B,$A96,
        Raw_totalendusesannual!$C:$C,$B96,
        Raw_totalendusesannual!$A:$A,$C96) / $D96</f>
        <v>2.5905357955207879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174977.2</v>
      </c>
      <c r="E97" s="38">
        <f>SUMIFS(Raw_totalendusesannual!$D:$D,
        Raw_totalendusesannual!$B:$B,$A97,
        Raw_totalendusesannual!$C:$C,$B97,
        Raw_totalendusesannual!$A:$A,$C97) / $D97</f>
        <v>51.183055506660295</v>
      </c>
      <c r="F97" s="38">
        <f>SUMIFS(Raw_totalendusesannual!$E:$E,
        Raw_totalendusesannual!$B:$B,$A97,
        Raw_totalendusesannual!$C:$C,$B97,
        Raw_totalendusesannual!$A:$A,$C97) / $D97</f>
        <v>2.3894301657587387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174977.2</v>
      </c>
      <c r="E98" s="38">
        <f>SUMIFS(Raw_totalendusesannual!$D:$D,
        Raw_totalendusesannual!$B:$B,$A98,
        Raw_totalendusesannual!$C:$C,$B98,
        Raw_totalendusesannual!$A:$A,$C98) / $D98</f>
        <v>38.067238017295963</v>
      </c>
      <c r="F98" s="38">
        <f>SUMIFS(Raw_totalendusesannual!$E:$E,
        Raw_totalendusesannual!$B:$B,$A98,
        Raw_totalendusesannual!$C:$C,$B98,
        Raw_totalendusesannual!$A:$A,$C98) / $D98</f>
        <v>2.3497469956085708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174977.2</v>
      </c>
      <c r="E99" s="38">
        <f>SUMIFS(Raw_totalendusesannual!$D:$D,
        Raw_totalendusesannual!$B:$B,$A99,
        Raw_totalendusesannual!$C:$C,$B99,
        Raw_totalendusesannual!$A:$A,$C99) / $D99</f>
        <v>51.083357145959589</v>
      </c>
      <c r="F99" s="38">
        <f>SUMIFS(Raw_totalendusesannual!$E:$E,
        Raw_totalendusesannual!$B:$B,$A99,
        Raw_totalendusesannual!$C:$C,$B99,
        Raw_totalendusesannual!$A:$A,$C99) / $D99</f>
        <v>2.3877017119944766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174977.2</v>
      </c>
      <c r="E100" s="38">
        <f>SUMIFS(Raw_totalendusesannual!$D:$D,
        Raw_totalendusesannual!$B:$B,$A100,
        Raw_totalendusesannual!$C:$C,$B100,
        Raw_totalendusesannual!$A:$A,$C100) / $D100</f>
        <v>37.981675841195305</v>
      </c>
      <c r="F100" s="38">
        <f>SUMIFS(Raw_totalendusesannual!$E:$E,
        Raw_totalendusesannual!$B:$B,$A100,
        Raw_totalendusesannual!$C:$C,$B100,
        Raw_totalendusesannual!$A:$A,$C100) / $D100</f>
        <v>2.3498308922533906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174977.2</v>
      </c>
      <c r="E101" s="38">
        <f>SUMIFS(Raw_totalendusesannual!$D:$D,
        Raw_totalendusesannual!$B:$B,$A101,
        Raw_totalendusesannual!$C:$C,$B101,
        Raw_totalendusesannual!$A:$A,$C101) / $D101</f>
        <v>42.791873798414876</v>
      </c>
      <c r="F101" s="38">
        <f>SUMIFS(Raw_totalendusesannual!$E:$E,
        Raw_totalendusesannual!$B:$B,$A101,
        Raw_totalendusesannual!$C:$C,$B101,
        Raw_totalendusesannual!$A:$A,$C101) / $D101</f>
        <v>3.1772756107652884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174977.2</v>
      </c>
      <c r="E102" s="38">
        <f>SUMIFS(Raw_totalendusesannual!$D:$D,
        Raw_totalendusesannual!$B:$B,$A102,
        Raw_totalendusesannual!$C:$C,$B102,
        Raw_totalendusesannual!$A:$A,$C102) / $D102</f>
        <v>32.978984919178039</v>
      </c>
      <c r="F102" s="38">
        <f>SUMIFS(Raw_totalendusesannual!$E:$E,
        Raw_totalendusesannual!$B:$B,$A102,
        Raw_totalendusesannual!$C:$C,$B102,
        Raw_totalendusesannual!$A:$A,$C102) / $D102</f>
        <v>2.9155571125838109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174977.2</v>
      </c>
      <c r="E103" s="38">
        <f>SUMIFS(Raw_totalendusesannual!$D:$D,
        Raw_totalendusesannual!$B:$B,$A103,
        Raw_totalendusesannual!$C:$C,$B103,
        Raw_totalendusesannual!$A:$A,$C103) / $D103</f>
        <v>43.963495815454813</v>
      </c>
      <c r="F103" s="38">
        <f>SUMIFS(Raw_totalendusesannual!$E:$E,
        Raw_totalendusesannual!$B:$B,$A103,
        Raw_totalendusesannual!$C:$C,$B103,
        Raw_totalendusesannual!$A:$A,$C103) / $D103</f>
        <v>9.3591599362659821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174977.2</v>
      </c>
      <c r="E104" s="38">
        <f>SUMIFS(Raw_totalendusesannual!$D:$D,
        Raw_totalendusesannual!$B:$B,$A104,
        Raw_totalendusesannual!$C:$C,$B104,
        Raw_totalendusesannual!$A:$A,$C104) / $D104</f>
        <v>33.613740190150487</v>
      </c>
      <c r="F104" s="38">
        <f>SUMIFS(Raw_totalendusesannual!$E:$E,
        Raw_totalendusesannual!$B:$B,$A104,
        Raw_totalendusesannual!$C:$C,$B104,
        Raw_totalendusesannual!$A:$A,$C104) / $D104</f>
        <v>6.3054222492987648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174977.2</v>
      </c>
      <c r="E105" s="38">
        <f>SUMIFS(Raw_totalendusesannual!$D:$D,
        Raw_totalendusesannual!$B:$B,$A105,
        Raw_totalendusesannual!$C:$C,$B105,
        Raw_totalendusesannual!$A:$A,$C105) / $D105</f>
        <v>52.671413475584238</v>
      </c>
      <c r="F105" s="38">
        <f>SUMIFS(Raw_totalendusesannual!$E:$E,
        Raw_totalendusesannual!$B:$B,$A105,
        Raw_totalendusesannual!$C:$C,$B105,
        Raw_totalendusesannual!$A:$A,$C105) / $D105</f>
        <v>3.9687016937063802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174977.2</v>
      </c>
      <c r="E106" s="38">
        <f>SUMIFS(Raw_totalendusesannual!$D:$D,
        Raw_totalendusesannual!$B:$B,$A106,
        Raw_totalendusesannual!$C:$C,$B106,
        Raw_totalendusesannual!$A:$A,$C106) / $D106</f>
        <v>37.648365101281762</v>
      </c>
      <c r="F106" s="38">
        <f>SUMIFS(Raw_totalendusesannual!$E:$E,
        Raw_totalendusesannual!$B:$B,$A106,
        Raw_totalendusesannual!$C:$C,$B106,
        Raw_totalendusesannual!$A:$A,$C106) / $D106</f>
        <v>3.5987848702573819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174977.2</v>
      </c>
      <c r="E107" s="38">
        <f>SUMIFS(Raw_totalendusesannual!$D:$D,
        Raw_totalendusesannual!$B:$B,$A107,
        Raw_totalendusesannual!$C:$C,$B107,
        Raw_totalendusesannual!$A:$A,$C107) / $D107</f>
        <v>53.00709120959759</v>
      </c>
      <c r="F107" s="38">
        <f>SUMIFS(Raw_totalendusesannual!$E:$E,
        Raw_totalendusesannual!$B:$B,$A107,
        Raw_totalendusesannual!$C:$C,$B107,
        Raw_totalendusesannual!$A:$A,$C107) / $D107</f>
        <v>3.0138359740583338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174977.2</v>
      </c>
      <c r="E108" s="38">
        <f>SUMIFS(Raw_totalendusesannual!$D:$D,
        Raw_totalendusesannual!$B:$B,$A108,
        Raw_totalendusesannual!$C:$C,$B108,
        Raw_totalendusesannual!$A:$A,$C108) / $D108</f>
        <v>37.943415999341632</v>
      </c>
      <c r="F108" s="38">
        <f>SUMIFS(Raw_totalendusesannual!$E:$E,
        Raw_totalendusesannual!$B:$B,$A108,
        Raw_totalendusesannual!$C:$C,$B108,
        Raw_totalendusesannual!$A:$A,$C108) / $D108</f>
        <v>2.8278781464099323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174977.2</v>
      </c>
      <c r="E109" s="38">
        <f>SUMIFS(Raw_totalendusesannual!$D:$D,
        Raw_totalendusesannual!$B:$B,$A109,
        Raw_totalendusesannual!$C:$C,$B109,
        Raw_totalendusesannual!$A:$A,$C109) / $D109</f>
        <v>52.717729681352772</v>
      </c>
      <c r="F109" s="38">
        <f>SUMIFS(Raw_totalendusesannual!$E:$E,
        Raw_totalendusesannual!$B:$B,$A109,
        Raw_totalendusesannual!$C:$C,$B109,
        Raw_totalendusesannual!$A:$A,$C109) / $D109</f>
        <v>3.0118710894905165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174977.2</v>
      </c>
      <c r="E110" s="38">
        <f>SUMIFS(Raw_totalendusesannual!$D:$D,
        Raw_totalendusesannual!$B:$B,$A110,
        Raw_totalendusesannual!$C:$C,$B110,
        Raw_totalendusesannual!$A:$A,$C110) / $D110</f>
        <v>37.6499488504788</v>
      </c>
      <c r="F110" s="38">
        <f>SUMIFS(Raw_totalendusesannual!$E:$E,
        Raw_totalendusesannual!$B:$B,$A110,
        Raw_totalendusesannual!$C:$C,$B110,
        Raw_totalendusesannual!$A:$A,$C110) / $D110</f>
        <v>2.828071657335927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174977.2</v>
      </c>
      <c r="E111" s="38">
        <f>SUMIFS(Raw_totalendusesannual!$D:$D,
        Raw_totalendusesannual!$B:$B,$A111,
        Raw_totalendusesannual!$C:$C,$B111,
        Raw_totalendusesannual!$A:$A,$C111) / $D111</f>
        <v>43.656953934569756</v>
      </c>
      <c r="F111" s="38">
        <f>SUMIFS(Raw_totalendusesannual!$E:$E,
        Raw_totalendusesannual!$B:$B,$A111,
        Raw_totalendusesannual!$C:$C,$B111,
        Raw_totalendusesannual!$A:$A,$C111) / $D111</f>
        <v>5.3389501603637504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174977.2</v>
      </c>
      <c r="E112" s="38">
        <f>SUMIFS(Raw_totalendusesannual!$D:$D,
        Raw_totalendusesannual!$B:$B,$A112,
        Raw_totalendusesannual!$C:$C,$B112,
        Raw_totalendusesannual!$A:$A,$C112) / $D112</f>
        <v>32.74612772406919</v>
      </c>
      <c r="F112" s="38">
        <f>SUMIFS(Raw_totalendusesannual!$E:$E,
        Raw_totalendusesannual!$B:$B,$A112,
        Raw_totalendusesannual!$C:$C,$B112,
        Raw_totalendusesannual!$A:$A,$C112) / $D112</f>
        <v>4.4831799800202541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174977.2</v>
      </c>
      <c r="E113" s="38">
        <f>SUMIFS(Raw_totalendusesannual!$D:$D,
        Raw_totalendusesannual!$B:$B,$A113,
        Raw_totalendusesannual!$C:$C,$B113,
        Raw_totalendusesannual!$A:$A,$C113) / $D113</f>
        <v>41.512804468239288</v>
      </c>
      <c r="F113" s="38">
        <f>SUMIFS(Raw_totalendusesannual!$E:$E,
        Raw_totalendusesannual!$B:$B,$A113,
        Raw_totalendusesannual!$C:$C,$B113,
        Raw_totalendusesannual!$A:$A,$C113) / $D113</f>
        <v>8.2281394375952974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174977.2</v>
      </c>
      <c r="E114" s="38">
        <f>SUMIFS(Raw_totalendusesannual!$D:$D,
        Raw_totalendusesannual!$B:$B,$A114,
        Raw_totalendusesannual!$C:$C,$B114,
        Raw_totalendusesannual!$A:$A,$C114) / $D114</f>
        <v>32.034674689045197</v>
      </c>
      <c r="F114" s="38">
        <f>SUMIFS(Raw_totalendusesannual!$E:$E,
        Raw_totalendusesannual!$B:$B,$A114,
        Raw_totalendusesannual!$C:$C,$B114,
        Raw_totalendusesannual!$A:$A,$C114) / $D114</f>
        <v>5.6622647407776547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174977.2</v>
      </c>
      <c r="E115" s="38">
        <f>SUMIFS(Raw_totalendusesannual!$D:$D,
        Raw_totalendusesannual!$B:$B,$A115,
        Raw_totalendusesannual!$C:$C,$B115,
        Raw_totalendusesannual!$A:$A,$C115) / $D115</f>
        <v>49.875165164375701</v>
      </c>
      <c r="F115" s="38">
        <f>SUMIFS(Raw_totalendusesannual!$E:$E,
        Raw_totalendusesannual!$B:$B,$A115,
        Raw_totalendusesannual!$C:$C,$B115,
        Raw_totalendusesannual!$A:$A,$C115) / $D115</f>
        <v>3.8398219310858788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174977.2</v>
      </c>
      <c r="E116" s="38">
        <f>SUMIFS(Raw_totalendusesannual!$D:$D,
        Raw_totalendusesannual!$B:$B,$A116,
        Raw_totalendusesannual!$C:$C,$B116,
        Raw_totalendusesannual!$A:$A,$C116) / $D116</f>
        <v>36.167431985424386</v>
      </c>
      <c r="F116" s="38">
        <f>SUMIFS(Raw_totalendusesannual!$E:$E,
        Raw_totalendusesannual!$B:$B,$A116,
        Raw_totalendusesannual!$C:$C,$B116,
        Raw_totalendusesannual!$A:$A,$C116) / $D116</f>
        <v>3.5710446846789181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174977.2</v>
      </c>
      <c r="E117" s="38">
        <f>SUMIFS(Raw_totalendusesannual!$D:$D,
        Raw_totalendusesannual!$B:$B,$A117,
        Raw_totalendusesannual!$C:$C,$B117,
        Raw_totalendusesannual!$A:$A,$C117) / $D117</f>
        <v>50.173970494441555</v>
      </c>
      <c r="F117" s="38">
        <f>SUMIFS(Raw_totalendusesannual!$E:$E,
        Raw_totalendusesannual!$B:$B,$A117,
        Raw_totalendusesannual!$C:$C,$B117,
        Raw_totalendusesannual!$A:$A,$C117) / $D117</f>
        <v>2.9695449464273058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174977.2</v>
      </c>
      <c r="E118" s="38">
        <f>SUMIFS(Raw_totalendusesannual!$D:$D,
        Raw_totalendusesannual!$B:$B,$A118,
        Raw_totalendusesannual!$C:$C,$B118,
        Raw_totalendusesannual!$A:$A,$C118) / $D118</f>
        <v>36.435248763838942</v>
      </c>
      <c r="F118" s="38">
        <f>SUMIFS(Raw_totalendusesannual!$E:$E,
        Raw_totalendusesannual!$B:$B,$A118,
        Raw_totalendusesannual!$C:$C,$B118,
        Raw_totalendusesannual!$A:$A,$C118) / $D118</f>
        <v>2.8206660067711677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174977.2</v>
      </c>
      <c r="E119" s="38">
        <f>SUMIFS(Raw_totalendusesannual!$D:$D,
        Raw_totalendusesannual!$B:$B,$A119,
        Raw_totalendusesannual!$C:$C,$B119,
        Raw_totalendusesannual!$A:$A,$C119) / $D119</f>
        <v>49.905826873444077</v>
      </c>
      <c r="F119" s="38">
        <f>SUMIFS(Raw_totalendusesannual!$E:$E,
        Raw_totalendusesannual!$B:$B,$A119,
        Raw_totalendusesannual!$C:$C,$B119,
        Raw_totalendusesannual!$A:$A,$C119) / $D119</f>
        <v>2.9683222728446901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174977.2</v>
      </c>
      <c r="E120" s="38">
        <f>SUMIFS(Raw_totalendusesannual!$D:$D,
        Raw_totalendusesannual!$B:$B,$A120,
        Raw_totalendusesannual!$C:$C,$B120,
        Raw_totalendusesannual!$A:$A,$C120) / $D120</f>
        <v>36.171353239164873</v>
      </c>
      <c r="F120" s="38">
        <f>SUMIFS(Raw_totalendusesannual!$E:$E,
        Raw_totalendusesannual!$B:$B,$A120,
        Raw_totalendusesannual!$C:$C,$B120,
        Raw_totalendusesannual!$A:$A,$C120) / $D120</f>
        <v>2.8209339845419859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174977.2</v>
      </c>
      <c r="E121" s="38">
        <f>SUMIFS(Raw_totalendusesannual!$D:$D,
        Raw_totalendusesannual!$B:$B,$A121,
        Raw_totalendusesannual!$C:$C,$B121,
        Raw_totalendusesannual!$A:$A,$C121) / $D121</f>
        <v>41.414789241112558</v>
      </c>
      <c r="F121" s="38">
        <f>SUMIFS(Raw_totalendusesannual!$E:$E,
        Raw_totalendusesannual!$B:$B,$A121,
        Raw_totalendusesannual!$C:$C,$B121,
        Raw_totalendusesannual!$A:$A,$C121) / $D121</f>
        <v>5.0103836385540514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174977.2</v>
      </c>
      <c r="E122" s="38">
        <f>SUMIFS(Raw_totalendusesannual!$D:$D,
        Raw_totalendusesannual!$B:$B,$A122,
        Raw_totalendusesannual!$C:$C,$B122,
        Raw_totalendusesannual!$A:$A,$C122) / $D122</f>
        <v>31.405118381137655</v>
      </c>
      <c r="F122" s="38">
        <f>SUMIFS(Raw_totalendusesannual!$E:$E,
        Raw_totalendusesannual!$B:$B,$A122,
        Raw_totalendusesannual!$C:$C,$B122,
        Raw_totalendusesannual!$A:$A,$C122) / $D122</f>
        <v>4.3722292961597278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174977.2</v>
      </c>
      <c r="E123" s="38">
        <f>SUMIFS(Raw_totalendusesannual!$D:$D,
        Raw_totalendusesannual!$B:$B,$A123,
        Raw_totalendusesannual!$C:$C,$B123,
        Raw_totalendusesannual!$A:$A,$C123) / $D123</f>
        <v>45.383529511273466</v>
      </c>
      <c r="F123" s="38">
        <f>SUMIFS(Raw_totalendusesannual!$E:$E,
        Raw_totalendusesannual!$B:$B,$A123,
        Raw_totalendusesannual!$C:$C,$B123,
        Raw_totalendusesannual!$A:$A,$C123) / $D123</f>
        <v>7.3346014223567408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174977.2</v>
      </c>
      <c r="E124" s="38">
        <f>SUMIFS(Raw_totalendusesannual!$D:$D,
        Raw_totalendusesannual!$B:$B,$A124,
        Raw_totalendusesannual!$C:$C,$B124,
        Raw_totalendusesannual!$A:$A,$C124) / $D124</f>
        <v>34.611196601614374</v>
      </c>
      <c r="F124" s="38">
        <f>SUMIFS(Raw_totalendusesannual!$E:$E,
        Raw_totalendusesannual!$B:$B,$A124,
        Raw_totalendusesannual!$C:$C,$B124,
        Raw_totalendusesannual!$A:$A,$C124) / $D124</f>
        <v>5.5366079123451506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174977.2</v>
      </c>
      <c r="E125" s="38">
        <f>SUMIFS(Raw_totalendusesannual!$D:$D,
        Raw_totalendusesannual!$B:$B,$A125,
        Raw_totalendusesannual!$C:$C,$B125,
        Raw_totalendusesannual!$A:$A,$C125) / $D125</f>
        <v>53.041761269468239</v>
      </c>
      <c r="F125" s="38">
        <f>SUMIFS(Raw_totalendusesannual!$E:$E,
        Raw_totalendusesannual!$B:$B,$A125,
        Raw_totalendusesannual!$C:$C,$B125,
        Raw_totalendusesannual!$A:$A,$C125) / $D125</f>
        <v>3.3189753865074993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174977.2</v>
      </c>
      <c r="E126" s="38">
        <f>SUMIFS(Raw_totalendusesannual!$D:$D,
        Raw_totalendusesannual!$B:$B,$A126,
        Raw_totalendusesannual!$C:$C,$B126,
        Raw_totalendusesannual!$A:$A,$C126) / $D126</f>
        <v>38.145407573100954</v>
      </c>
      <c r="F126" s="38">
        <f>SUMIFS(Raw_totalendusesannual!$E:$E,
        Raw_totalendusesannual!$B:$B,$A126,
        Raw_totalendusesannual!$C:$C,$B126,
        Raw_totalendusesannual!$A:$A,$C126) / $D126</f>
        <v>3.154158541798588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174977.2</v>
      </c>
      <c r="E127" s="38">
        <f>SUMIFS(Raw_totalendusesannual!$D:$D,
        Raw_totalendusesannual!$B:$B,$A127,
        Raw_totalendusesannual!$C:$C,$B127,
        Raw_totalendusesannual!$A:$A,$C127) / $D127</f>
        <v>53.249799631037639</v>
      </c>
      <c r="F127" s="38">
        <f>SUMIFS(Raw_totalendusesannual!$E:$E,
        Raw_totalendusesannual!$B:$B,$A127,
        Raw_totalendusesannual!$C:$C,$B127,
        Raw_totalendusesannual!$A:$A,$C127) / $D127</f>
        <v>2.7389161559334587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174977.2</v>
      </c>
      <c r="E128" s="38">
        <f>SUMIFS(Raw_totalendusesannual!$D:$D,
        Raw_totalendusesannual!$B:$B,$A128,
        Raw_totalendusesannual!$C:$C,$B128,
        Raw_totalendusesannual!$A:$A,$C128) / $D128</f>
        <v>38.345016779328958</v>
      </c>
      <c r="F128" s="38">
        <f>SUMIFS(Raw_totalendusesannual!$E:$E,
        Raw_totalendusesannual!$B:$B,$A128,
        Raw_totalendusesannual!$C:$C,$B128,
        Raw_totalendusesannual!$A:$A,$C128) / $D128</f>
        <v>2.6271434792647268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174977.2</v>
      </c>
      <c r="E129" s="38">
        <f>SUMIFS(Raw_totalendusesannual!$D:$D,
        Raw_totalendusesannual!$B:$B,$A129,
        Raw_totalendusesannual!$C:$C,$B129,
        Raw_totalendusesannual!$A:$A,$C129) / $D129</f>
        <v>53.062724629265986</v>
      </c>
      <c r="F129" s="38">
        <f>SUMIFS(Raw_totalendusesannual!$E:$E,
        Raw_totalendusesannual!$B:$B,$A129,
        Raw_totalendusesannual!$C:$C,$B129,
        Raw_totalendusesannual!$A:$A,$C129) / $D129</f>
        <v>2.737703769405385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174977.2</v>
      </c>
      <c r="E130" s="38">
        <f>SUMIFS(Raw_totalendusesannual!$D:$D,
        Raw_totalendusesannual!$B:$B,$A130,
        Raw_totalendusesannual!$C:$C,$B130,
        Raw_totalendusesannual!$A:$A,$C130) / $D130</f>
        <v>38.148276861213915</v>
      </c>
      <c r="F130" s="38">
        <f>SUMIFS(Raw_totalendusesannual!$E:$E,
        Raw_totalendusesannual!$B:$B,$A130,
        Raw_totalendusesannual!$C:$C,$B130,
        Raw_totalendusesannual!$A:$A,$C130) / $D130</f>
        <v>2.6273421908682959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174977.2</v>
      </c>
      <c r="E131" s="38">
        <f>SUMIFS(Raw_totalendusesannual!$D:$D,
        Raw_totalendusesannual!$B:$B,$A131,
        Raw_totalendusesannual!$C:$C,$B131,
        Raw_totalendusesannual!$A:$A,$C131) / $D131</f>
        <v>44.466406651838064</v>
      </c>
      <c r="F131" s="38">
        <f>SUMIFS(Raw_totalendusesannual!$E:$E,
        Raw_totalendusesannual!$B:$B,$A131,
        Raw_totalendusesannual!$C:$C,$B131,
        Raw_totalendusesannual!$A:$A,$C131) / $D131</f>
        <v>4.2419954714099894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174977.2</v>
      </c>
      <c r="E132" s="38">
        <f>SUMIFS(Raw_totalendusesannual!$D:$D,
        Raw_totalendusesannual!$B:$B,$A132,
        Raw_totalendusesannual!$C:$C,$B132,
        Raw_totalendusesannual!$A:$A,$C132) / $D132</f>
        <v>33.397416234800872</v>
      </c>
      <c r="F132" s="38">
        <f>SUMIFS(Raw_totalendusesannual!$E:$E,
        Raw_totalendusesannual!$B:$B,$A132,
        Raw_totalendusesannual!$C:$C,$B132,
        Raw_totalendusesannual!$A:$A,$C132) / $D132</f>
        <v>3.8196551322115111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174977.2</v>
      </c>
      <c r="E133" s="38">
        <f>SUMIFS(Raw_totalendusesannual!$D:$D,
        Raw_totalendusesannual!$B:$B,$A133,
        Raw_totalendusesannual!$C:$C,$B133,
        Raw_totalendusesannual!$A:$A,$C133) / $D133</f>
        <v>48.802716639653624</v>
      </c>
      <c r="F133" s="38">
        <f>SUMIFS(Raw_totalendusesannual!$E:$E,
        Raw_totalendusesannual!$B:$B,$A133,
        Raw_totalendusesannual!$C:$C,$B133,
        Raw_totalendusesannual!$A:$A,$C133) / $D133</f>
        <v>6.9457542468390159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174977.2</v>
      </c>
      <c r="E134" s="38">
        <f>SUMIFS(Raw_totalendusesannual!$D:$D,
        Raw_totalendusesannual!$B:$B,$A134,
        Raw_totalendusesannual!$C:$C,$B134,
        Raw_totalendusesannual!$A:$A,$C134) / $D134</f>
        <v>37.68693104015837</v>
      </c>
      <c r="F134" s="38">
        <f>SUMIFS(Raw_totalendusesannual!$E:$E,
        Raw_totalendusesannual!$B:$B,$A134,
        Raw_totalendusesannual!$C:$C,$B134,
        Raw_totalendusesannual!$A:$A,$C134) / $D134</f>
        <v>4.8314360956741789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174977.2</v>
      </c>
      <c r="E135" s="38">
        <f>SUMIFS(Raw_totalendusesannual!$D:$D,
        Raw_totalendusesannual!$B:$B,$A135,
        Raw_totalendusesannual!$C:$C,$B135,
        Raw_totalendusesannual!$A:$A,$C135) / $D135</f>
        <v>57.072116481461585</v>
      </c>
      <c r="F135" s="38">
        <f>SUMIFS(Raw_totalendusesannual!$E:$E,
        Raw_totalendusesannual!$B:$B,$A135,
        Raw_totalendusesannual!$C:$C,$B135,
        Raw_totalendusesannual!$A:$A,$C135) / $D135</f>
        <v>2.8310603895821855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174977.2</v>
      </c>
      <c r="E136" s="38">
        <f>SUMIFS(Raw_totalendusesannual!$D:$D,
        Raw_totalendusesannual!$B:$B,$A136,
        Raw_totalendusesannual!$C:$C,$B136,
        Raw_totalendusesannual!$A:$A,$C136) / $D136</f>
        <v>40.800311526301705</v>
      </c>
      <c r="F136" s="38">
        <f>SUMIFS(Raw_totalendusesannual!$E:$E,
        Raw_totalendusesannual!$B:$B,$A136,
        Raw_totalendusesannual!$C:$C,$B136,
        Raw_totalendusesannual!$A:$A,$C136) / $D136</f>
        <v>2.7101494366123124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174977.2</v>
      </c>
      <c r="E137" s="38">
        <f>SUMIFS(Raw_totalendusesannual!$D:$D,
        Raw_totalendusesannual!$B:$B,$A137,
        Raw_totalendusesannual!$C:$C,$B137,
        Raw_totalendusesannual!$A:$A,$C137) / $D137</f>
        <v>57.256938046785514</v>
      </c>
      <c r="F137" s="38">
        <f>SUMIFS(Raw_totalendusesannual!$E:$E,
        Raw_totalendusesannual!$B:$B,$A137,
        Raw_totalendusesannual!$C:$C,$B137,
        Raw_totalendusesannual!$A:$A,$C137) / $D137</f>
        <v>2.3776348004197119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174977.2</v>
      </c>
      <c r="E138" s="38">
        <f>SUMIFS(Raw_totalendusesannual!$D:$D,
        Raw_totalendusesannual!$B:$B,$A138,
        Raw_totalendusesannual!$C:$C,$B138,
        Raw_totalendusesannual!$A:$A,$C138) / $D138</f>
        <v>40.993702550960926</v>
      </c>
      <c r="F138" s="38">
        <f>SUMIFS(Raw_totalendusesannual!$E:$E,
        Raw_totalendusesannual!$B:$B,$A138,
        Raw_totalendusesannual!$C:$C,$B138,
        Raw_totalendusesannual!$A:$A,$C138) / $D138</f>
        <v>2.3348867166693714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174977.2</v>
      </c>
      <c r="E139" s="38">
        <f>SUMIFS(Raw_totalendusesannual!$D:$D,
        Raw_totalendusesannual!$B:$B,$A139,
        Raw_totalendusesannual!$C:$C,$B139,
        Raw_totalendusesannual!$A:$A,$C139) / $D139</f>
        <v>57.083223185649331</v>
      </c>
      <c r="F139" s="38">
        <f>SUMIFS(Raw_totalendusesannual!$E:$E,
        Raw_totalendusesannual!$B:$B,$A139,
        Raw_totalendusesannual!$C:$C,$B139,
        Raw_totalendusesannual!$A:$A,$C139) / $D139</f>
        <v>2.3763442322771193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174977.2</v>
      </c>
      <c r="E140" s="38">
        <f>SUMIFS(Raw_totalendusesannual!$D:$D,
        Raw_totalendusesannual!$B:$B,$A140,
        Raw_totalendusesannual!$C:$C,$B140,
        Raw_totalendusesannual!$A:$A,$C140) / $D140</f>
        <v>40.797281302935467</v>
      </c>
      <c r="F140" s="38">
        <f>SUMIFS(Raw_totalendusesannual!$E:$E,
        Raw_totalendusesannual!$B:$B,$A140,
        Raw_totalendusesannual!$C:$C,$B140,
        Raw_totalendusesannual!$A:$A,$C140) / $D140</f>
        <v>2.3347594429445664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174977.2</v>
      </c>
      <c r="E141" s="38">
        <f>SUMIFS(Raw_totalendusesannual!$D:$D,
        Raw_totalendusesannual!$B:$B,$A141,
        Raw_totalendusesannual!$C:$C,$B141,
        Raw_totalendusesannual!$A:$A,$C141) / $D141</f>
        <v>48.028814668425369</v>
      </c>
      <c r="F141" s="38">
        <f>SUMIFS(Raw_totalendusesannual!$E:$E,
        Raw_totalendusesannual!$B:$B,$A141,
        Raw_totalendusesannual!$C:$C,$B141,
        Raw_totalendusesannual!$A:$A,$C141) / $D141</f>
        <v>3.5301755885909705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174977.2</v>
      </c>
      <c r="E142" s="38">
        <f>SUMIFS(Raw_totalendusesannual!$D:$D,
        Raw_totalendusesannual!$B:$B,$A142,
        Raw_totalendusesannual!$C:$C,$B142,
        Raw_totalendusesannual!$A:$A,$C142) / $D142</f>
        <v>35.822695814083204</v>
      </c>
      <c r="F142" s="38">
        <f>SUMIFS(Raw_totalendusesannual!$E:$E,
        Raw_totalendusesannual!$B:$B,$A142,
        Raw_totalendusesannual!$C:$C,$B142,
        Raw_totalendusesannual!$A:$A,$C142) / $D142</f>
        <v>3.2023026428586121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174977.2</v>
      </c>
      <c r="E143" s="38">
        <f>SUMIFS(Raw_totalendusesannual!$D:$D,
        Raw_totalendusesannual!$B:$B,$A143,
        Raw_totalendusesannual!$C:$C,$B143,
        Raw_totalendusesannual!$A:$A,$C143) / $D143</f>
        <v>53.906426780174783</v>
      </c>
      <c r="F143" s="38">
        <f>SUMIFS(Raw_totalendusesannual!$E:$E,
        Raw_totalendusesannual!$B:$B,$A143,
        Raw_totalendusesannual!$C:$C,$B143,
        Raw_totalendusesannual!$A:$A,$C143) / $D143</f>
        <v>5.981236355365156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174977.2</v>
      </c>
      <c r="E144" s="38">
        <f>SUMIFS(Raw_totalendusesannual!$D:$D,
        Raw_totalendusesannual!$B:$B,$A144,
        Raw_totalendusesannual!$C:$C,$B144,
        Raw_totalendusesannual!$A:$A,$C144) / $D144</f>
        <v>42.092308369318971</v>
      </c>
      <c r="F144" s="38">
        <f>SUMIFS(Raw_totalendusesannual!$E:$E,
        Raw_totalendusesannual!$B:$B,$A144,
        Raw_totalendusesannual!$C:$C,$B144,
        Raw_totalendusesannual!$A:$A,$C144) / $D144</f>
        <v>4.5295534503923935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174977.2</v>
      </c>
      <c r="E145" s="38">
        <f>SUMIFS(Raw_totalendusesannual!$D:$D,
        Raw_totalendusesannual!$B:$B,$A145,
        Raw_totalendusesannual!$C:$C,$B145,
        Raw_totalendusesannual!$A:$A,$C145) / $D145</f>
        <v>60.65326785432616</v>
      </c>
      <c r="F145" s="38">
        <f>SUMIFS(Raw_totalendusesannual!$E:$E,
        Raw_totalendusesannual!$B:$B,$A145,
        Raw_totalendusesannual!$C:$C,$B145,
        Raw_totalendusesannual!$A:$A,$C145) / $D145</f>
        <v>1.9875100298781783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174977.2</v>
      </c>
      <c r="E146" s="38">
        <f>SUMIFS(Raw_totalendusesannual!$D:$D,
        Raw_totalendusesannual!$B:$B,$A146,
        Raw_totalendusesannual!$C:$C,$B146,
        Raw_totalendusesannual!$A:$A,$C146) / $D146</f>
        <v>43.844643759301206</v>
      </c>
      <c r="F146" s="38">
        <f>SUMIFS(Raw_totalendusesannual!$E:$E,
        Raw_totalendusesannual!$B:$B,$A146,
        Raw_totalendusesannual!$C:$C,$B146,
        Raw_totalendusesannual!$A:$A,$C146) / $D146</f>
        <v>1.9815389662195988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174977.2</v>
      </c>
      <c r="E147" s="38">
        <f>SUMIFS(Raw_totalendusesannual!$D:$D,
        Raw_totalendusesannual!$B:$B,$A147,
        Raw_totalendusesannual!$C:$C,$B147,
        Raw_totalendusesannual!$A:$A,$C147) / $D147</f>
        <v>60.696047485043756</v>
      </c>
      <c r="F147" s="38">
        <f>SUMIFS(Raw_totalendusesannual!$E:$E,
        Raw_totalendusesannual!$B:$B,$A147,
        Raw_totalendusesannual!$C:$C,$B147,
        Raw_totalendusesannual!$A:$A,$C147) / $D147</f>
        <v>1.8827812423561467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174977.2</v>
      </c>
      <c r="E148" s="38">
        <f>SUMIFS(Raw_totalendusesannual!$D:$D,
        Raw_totalendusesannual!$B:$B,$A148,
        Raw_totalendusesannual!$C:$C,$B148,
        Raw_totalendusesannual!$A:$A,$C148) / $D148</f>
        <v>43.908990028415126</v>
      </c>
      <c r="F148" s="38">
        <f>SUMIFS(Raw_totalendusesannual!$E:$E,
        Raw_totalendusesannual!$B:$B,$A148,
        Raw_totalendusesannual!$C:$C,$B148,
        Raw_totalendusesannual!$A:$A,$C148) / $D148</f>
        <v>1.8948915630150671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174977.2</v>
      </c>
      <c r="E149" s="38">
        <f>SUMIFS(Raw_totalendusesannual!$D:$D,
        Raw_totalendusesannual!$B:$B,$A149,
        Raw_totalendusesannual!$C:$C,$B149,
        Raw_totalendusesannual!$A:$A,$C149) / $D149</f>
        <v>60.653737515516305</v>
      </c>
      <c r="F149" s="38">
        <f>SUMIFS(Raw_totalendusesannual!$E:$E,
        Raw_totalendusesannual!$B:$B,$A149,
        Raw_totalendusesannual!$C:$C,$B149,
        Raw_totalendusesannual!$A:$A,$C149) / $D149</f>
        <v>1.8842608065507962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174977.2</v>
      </c>
      <c r="E150" s="38">
        <f>SUMIFS(Raw_totalendusesannual!$D:$D,
        Raw_totalendusesannual!$B:$B,$A150,
        Raw_totalendusesannual!$C:$C,$B150,
        Raw_totalendusesannual!$A:$A,$C150) / $D150</f>
        <v>43.841009571532744</v>
      </c>
      <c r="F150" s="38">
        <f>SUMIFS(Raw_totalendusesannual!$E:$E,
        Raw_totalendusesannual!$B:$B,$A150,
        Raw_totalendusesannual!$C:$C,$B150,
        Raw_totalendusesannual!$A:$A,$C150) / $D150</f>
        <v>1.8948803044053737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174977.2</v>
      </c>
      <c r="E151" s="38">
        <f>SUMIFS(Raw_totalendusesannual!$D:$D,
        Raw_totalendusesannual!$B:$B,$A151,
        Raw_totalendusesannual!$C:$C,$B151,
        Raw_totalendusesannual!$A:$A,$C151) / $D151</f>
        <v>52.375621052342815</v>
      </c>
      <c r="F151" s="38">
        <f>SUMIFS(Raw_totalendusesannual!$E:$E,
        Raw_totalendusesannual!$B:$B,$A151,
        Raw_totalendusesannual!$C:$C,$B151,
        Raw_totalendusesannual!$A:$A,$C151) / $D151</f>
        <v>2.2063425406281505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174977.2</v>
      </c>
      <c r="E152" s="38">
        <f>SUMIFS(Raw_totalendusesannual!$D:$D,
        Raw_totalendusesannual!$B:$B,$A152,
        Raw_totalendusesannual!$C:$C,$B152,
        Raw_totalendusesannual!$A:$A,$C152) / $D152</f>
        <v>39.309211371538687</v>
      </c>
      <c r="F152" s="38">
        <f>SUMIFS(Raw_totalendusesannual!$E:$E,
        Raw_totalendusesannual!$B:$B,$A152,
        Raw_totalendusesannual!$C:$C,$B152,
        Raw_totalendusesannual!$A:$A,$C152) / $D152</f>
        <v>2.1304451665702731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174977.2</v>
      </c>
      <c r="E153" s="38">
        <f>SUMIFS(Raw_totalendusesannual!$D:$D,
        Raw_totalendusesannual!$B:$B,$A153,
        Raw_totalendusesannual!$C:$C,$B153,
        Raw_totalendusesannual!$A:$A,$C153) / $D153</f>
        <v>43.033287193988699</v>
      </c>
      <c r="F153" s="38">
        <f>SUMIFS(Raw_totalendusesannual!$E:$E,
        Raw_totalendusesannual!$B:$B,$A153,
        Raw_totalendusesannual!$C:$C,$B153,
        Raw_totalendusesannual!$A:$A,$C153) / $D153</f>
        <v>12.46022778967774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174977.2</v>
      </c>
      <c r="E154" s="38">
        <f>SUMIFS(Raw_totalendusesannual!$D:$D,
        Raw_totalendusesannual!$B:$B,$A154,
        Raw_totalendusesannual!$C:$C,$B154,
        Raw_totalendusesannual!$A:$A,$C154) / $D154</f>
        <v>33.811570021694251</v>
      </c>
      <c r="F154" s="38">
        <f>SUMIFS(Raw_totalendusesannual!$E:$E,
        Raw_totalendusesannual!$B:$B,$A154,
        Raw_totalendusesannual!$C:$C,$B154,
        Raw_totalendusesannual!$A:$A,$C154) / $D154</f>
        <v>8.5235904449265387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174977.2</v>
      </c>
      <c r="E155" s="38">
        <f>SUMIFS(Raw_totalendusesannual!$D:$D,
        Raw_totalendusesannual!$B:$B,$A155,
        Raw_totalendusesannual!$C:$C,$B155,
        Raw_totalendusesannual!$A:$A,$C155) / $D155</f>
        <v>53.281734934608615</v>
      </c>
      <c r="F155" s="38">
        <f>SUMIFS(Raw_totalendusesannual!$E:$E,
        Raw_totalendusesannual!$B:$B,$A155,
        Raw_totalendusesannual!$C:$C,$B155,
        Raw_totalendusesannual!$A:$A,$C155) / $D155</f>
        <v>5.2553926454418063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174977.2</v>
      </c>
      <c r="E156" s="38">
        <f>SUMIFS(Raw_totalendusesannual!$D:$D,
        Raw_totalendusesannual!$B:$B,$A156,
        Raw_totalendusesannual!$C:$C,$B156,
        Raw_totalendusesannual!$A:$A,$C156) / $D156</f>
        <v>38.285855300004798</v>
      </c>
      <c r="F156" s="38">
        <f>SUMIFS(Raw_totalendusesannual!$E:$E,
        Raw_totalendusesannual!$B:$B,$A156,
        Raw_totalendusesannual!$C:$C,$B156,
        Raw_totalendusesannual!$A:$A,$C156) / $D156</f>
        <v>4.9021500515495733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174977.2</v>
      </c>
      <c r="E157" s="38">
        <f>SUMIFS(Raw_totalendusesannual!$D:$D,
        Raw_totalendusesannual!$B:$B,$A157,
        Raw_totalendusesannual!$C:$C,$B157,
        Raw_totalendusesannual!$A:$A,$C157) / $D157</f>
        <v>53.982242372149052</v>
      </c>
      <c r="F157" s="38">
        <f>SUMIFS(Raw_totalendusesannual!$E:$E,
        Raw_totalendusesannual!$B:$B,$A157,
        Raw_totalendusesannual!$C:$C,$B157,
        Raw_totalendusesannual!$A:$A,$C157) / $D157</f>
        <v>3.5017612008878869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174977.2</v>
      </c>
      <c r="E158" s="38">
        <f>SUMIFS(Raw_totalendusesannual!$D:$D,
        Raw_totalendusesannual!$B:$B,$A158,
        Raw_totalendusesannual!$C:$C,$B158,
        Raw_totalendusesannual!$A:$A,$C158) / $D158</f>
        <v>38.946534977128444</v>
      </c>
      <c r="F158" s="38">
        <f>SUMIFS(Raw_totalendusesannual!$E:$E,
        Raw_totalendusesannual!$B:$B,$A158,
        Raw_totalendusesannual!$C:$C,$B158,
        Raw_totalendusesannual!$A:$A,$C158) / $D158</f>
        <v>3.3463596971491141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174977.2</v>
      </c>
      <c r="E159" s="38">
        <f>SUMIFS(Raw_totalendusesannual!$D:$D,
        Raw_totalendusesannual!$B:$B,$A159,
        Raw_totalendusesannual!$C:$C,$B159,
        Raw_totalendusesannual!$A:$A,$C159) / $D159</f>
        <v>53.374526852641367</v>
      </c>
      <c r="F159" s="38">
        <f>SUMIFS(Raw_totalendusesannual!$E:$E,
        Raw_totalendusesannual!$B:$B,$A159,
        Raw_totalendusesannual!$C:$C,$B159,
        Raw_totalendusesannual!$A:$A,$C159) / $D159</f>
        <v>3.497519048195993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174977.2</v>
      </c>
      <c r="E160" s="38">
        <f>SUMIFS(Raw_totalendusesannual!$D:$D,
        Raw_totalendusesannual!$B:$B,$A160,
        Raw_totalendusesannual!$C:$C,$B160,
        Raw_totalendusesannual!$A:$A,$C160) / $D160</f>
        <v>38.331266873626959</v>
      </c>
      <c r="F160" s="38">
        <f>SUMIFS(Raw_totalendusesannual!$E:$E,
        Raw_totalendusesannual!$B:$B,$A160,
        Raw_totalendusesannual!$C:$C,$B160,
        Raw_totalendusesannual!$A:$A,$C160) / $D160</f>
        <v>3.3444594495740017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174977.2</v>
      </c>
      <c r="E161" s="38">
        <f>SUMIFS(Raw_totalendusesannual!$D:$D,
        Raw_totalendusesannual!$B:$B,$A161,
        Raw_totalendusesannual!$C:$C,$B161,
        Raw_totalendusesannual!$A:$A,$C161) / $D161</f>
        <v>43.356016783900984</v>
      </c>
      <c r="F161" s="38">
        <f>SUMIFS(Raw_totalendusesannual!$E:$E,
        Raw_totalendusesannual!$B:$B,$A161,
        Raw_totalendusesannual!$C:$C,$B161,
        Raw_totalendusesannual!$A:$A,$C161) / $D161</f>
        <v>7.1847373257773004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174977.2</v>
      </c>
      <c r="E162" s="38">
        <f>SUMIFS(Raw_totalendusesannual!$D:$D,
        Raw_totalendusesannual!$B:$B,$A162,
        Raw_totalendusesannual!$C:$C,$B162,
        Raw_totalendusesannual!$A:$A,$C162) / $D162</f>
        <v>32.629311476009441</v>
      </c>
      <c r="F162" s="38">
        <f>SUMIFS(Raw_totalendusesannual!$E:$E,
        Raw_totalendusesannual!$B:$B,$A162,
        Raw_totalendusesannual!$C:$C,$B162,
        Raw_totalendusesannual!$A:$A,$C162) / $D162</f>
        <v>6.2496992179552535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F5FF-179C-4F0A-B739-CD217BC19E27}">
  <dimension ref="A1:H140"/>
  <sheetViews>
    <sheetView workbookViewId="0"/>
  </sheetViews>
  <sheetFormatPr defaultRowHeight="15" x14ac:dyDescent="0.25"/>
  <sheetData>
    <row r="1" spans="1:8" x14ac:dyDescent="0.25">
      <c r="A1" t="s">
        <v>494</v>
      </c>
    </row>
    <row r="3" spans="1:8" x14ac:dyDescent="0.25">
      <c r="A3" s="114" t="s">
        <v>495</v>
      </c>
      <c r="B3" s="114"/>
      <c r="C3" s="114"/>
      <c r="F3" s="114" t="s">
        <v>496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29.264968350162189</v>
      </c>
      <c r="C5" s="114">
        <v>24.264908513794939</v>
      </c>
      <c r="F5" s="114" t="s">
        <v>73</v>
      </c>
      <c r="G5" s="114">
        <v>10.966076094485452</v>
      </c>
      <c r="H5" s="114">
        <v>6.7017802319387894</v>
      </c>
    </row>
    <row r="6" spans="1:8" x14ac:dyDescent="0.25">
      <c r="A6" s="114" t="s">
        <v>74</v>
      </c>
      <c r="B6" s="114">
        <v>35.760855985808433</v>
      </c>
      <c r="C6" s="114">
        <v>28.463568624940848</v>
      </c>
      <c r="F6" s="114" t="s">
        <v>74</v>
      </c>
      <c r="G6" s="114">
        <v>9.0307981268416686</v>
      </c>
      <c r="H6" s="114">
        <v>5.5033820977818824</v>
      </c>
    </row>
    <row r="7" spans="1:8" x14ac:dyDescent="0.25">
      <c r="A7" s="114" t="s">
        <v>75</v>
      </c>
      <c r="B7" s="114">
        <v>33.245855688626861</v>
      </c>
      <c r="C7" s="114">
        <v>26.491775842795516</v>
      </c>
      <c r="F7" s="114" t="s">
        <v>75</v>
      </c>
      <c r="G7" s="114">
        <v>6.953492683618208</v>
      </c>
      <c r="H7" s="114">
        <v>4.2658704105449168</v>
      </c>
    </row>
    <row r="8" spans="1:8" x14ac:dyDescent="0.25">
      <c r="A8" s="114" t="s">
        <v>76</v>
      </c>
      <c r="B8" s="114">
        <v>37.172751821380153</v>
      </c>
      <c r="C8" s="114">
        <v>29.283543227346193</v>
      </c>
      <c r="F8" s="114" t="s">
        <v>76</v>
      </c>
      <c r="G8" s="114">
        <v>6.5948137814526691</v>
      </c>
      <c r="H8" s="114">
        <v>4.0648308465331482</v>
      </c>
    </row>
    <row r="9" spans="1:8" x14ac:dyDescent="0.25">
      <c r="A9" s="114" t="s">
        <v>77</v>
      </c>
      <c r="B9" s="114">
        <v>34.109585877474323</v>
      </c>
      <c r="C9" s="114">
        <v>27.02161630200963</v>
      </c>
      <c r="F9" s="114" t="s">
        <v>77</v>
      </c>
      <c r="G9" s="114">
        <v>6.4538218122132474</v>
      </c>
      <c r="H9" s="114">
        <v>4.0528944342462898</v>
      </c>
    </row>
    <row r="10" spans="1:8" x14ac:dyDescent="0.25">
      <c r="A10" s="114" t="s">
        <v>78</v>
      </c>
      <c r="B10" s="114">
        <v>38.605573926202958</v>
      </c>
      <c r="C10" s="114">
        <v>30.032046918112762</v>
      </c>
      <c r="F10" s="114" t="s">
        <v>78</v>
      </c>
      <c r="G10" s="114">
        <v>3.7746192646813412</v>
      </c>
      <c r="H10" s="114">
        <v>2.5833649184007972</v>
      </c>
    </row>
    <row r="11" spans="1:8" x14ac:dyDescent="0.25">
      <c r="A11" s="114" t="s">
        <v>79</v>
      </c>
      <c r="B11" s="114">
        <v>39.63319969687479</v>
      </c>
      <c r="C11" s="114">
        <v>31.327605425163959</v>
      </c>
      <c r="F11" s="114" t="s">
        <v>79</v>
      </c>
      <c r="G11" s="114">
        <v>4.0451015332283289</v>
      </c>
      <c r="H11" s="114">
        <v>2.9223936604311875</v>
      </c>
    </row>
    <row r="12" spans="1:8" x14ac:dyDescent="0.25">
      <c r="A12" s="114" t="s">
        <v>80</v>
      </c>
      <c r="B12" s="114">
        <v>40.846652421001131</v>
      </c>
      <c r="C12" s="114">
        <v>31.807172191576957</v>
      </c>
      <c r="F12" s="114" t="s">
        <v>80</v>
      </c>
      <c r="G12" s="114">
        <v>4.3880019796864964</v>
      </c>
      <c r="H12" s="114">
        <v>2.9923482602304752</v>
      </c>
    </row>
    <row r="13" spans="1:8" x14ac:dyDescent="0.25">
      <c r="A13" s="114" t="s">
        <v>81</v>
      </c>
      <c r="B13" s="114">
        <v>42.435739284889685</v>
      </c>
      <c r="C13" s="114">
        <v>32.5810890790343</v>
      </c>
      <c r="F13" s="114" t="s">
        <v>81</v>
      </c>
      <c r="G13" s="114">
        <v>4.3816244059225999</v>
      </c>
      <c r="H13" s="114">
        <v>2.9023032715119457</v>
      </c>
    </row>
    <row r="14" spans="1:8" x14ac:dyDescent="0.25">
      <c r="A14" s="114" t="s">
        <v>20</v>
      </c>
      <c r="B14" s="114">
        <v>43.539518462976886</v>
      </c>
      <c r="C14" s="114">
        <v>33.968479321877368</v>
      </c>
      <c r="F14" s="114" t="s">
        <v>20</v>
      </c>
      <c r="G14" s="114">
        <v>5.3911605626333028</v>
      </c>
      <c r="H14" s="114">
        <v>4.1688015924360426</v>
      </c>
    </row>
    <row r="15" spans="1:8" x14ac:dyDescent="0.25">
      <c r="A15" s="114" t="s">
        <v>21</v>
      </c>
      <c r="B15" s="114">
        <v>43.963495815454813</v>
      </c>
      <c r="C15" s="114">
        <v>33.613740190150487</v>
      </c>
      <c r="F15" s="114" t="s">
        <v>21</v>
      </c>
      <c r="G15" s="114">
        <v>9.3591599362659821</v>
      </c>
      <c r="H15" s="114">
        <v>6.3054222492987648</v>
      </c>
    </row>
    <row r="16" spans="1:8" x14ac:dyDescent="0.25">
      <c r="A16" s="114" t="s">
        <v>22</v>
      </c>
      <c r="B16" s="114">
        <v>41.512804468239288</v>
      </c>
      <c r="C16" s="114">
        <v>32.034674689045197</v>
      </c>
      <c r="F16" s="114" t="s">
        <v>22</v>
      </c>
      <c r="G16" s="114">
        <v>8.2281394375952974</v>
      </c>
      <c r="H16" s="114">
        <v>5.6622647407776547</v>
      </c>
    </row>
    <row r="17" spans="1:8" x14ac:dyDescent="0.25">
      <c r="A17" s="114" t="s">
        <v>23</v>
      </c>
      <c r="B17" s="114">
        <v>45.383529511273466</v>
      </c>
      <c r="C17" s="114">
        <v>34.611196601614374</v>
      </c>
      <c r="F17" s="114" t="s">
        <v>23</v>
      </c>
      <c r="G17" s="114">
        <v>7.3346014223567408</v>
      </c>
      <c r="H17" s="114">
        <v>5.5366079123451506</v>
      </c>
    </row>
    <row r="18" spans="1:8" x14ac:dyDescent="0.25">
      <c r="A18" s="114" t="s">
        <v>24</v>
      </c>
      <c r="B18" s="114">
        <v>48.802716639653624</v>
      </c>
      <c r="C18" s="114">
        <v>37.68693104015837</v>
      </c>
      <c r="F18" s="114" t="s">
        <v>24</v>
      </c>
      <c r="G18" s="114">
        <v>6.9457542468390159</v>
      </c>
      <c r="H18" s="114">
        <v>4.8314360956741789</v>
      </c>
    </row>
    <row r="19" spans="1:8" x14ac:dyDescent="0.25">
      <c r="A19" s="114" t="s">
        <v>25</v>
      </c>
      <c r="B19" s="114">
        <v>53.906426780174783</v>
      </c>
      <c r="C19" s="114">
        <v>42.092308369318971</v>
      </c>
      <c r="F19" s="114" t="s">
        <v>25</v>
      </c>
      <c r="G19" s="114">
        <v>5.981236355365156</v>
      </c>
      <c r="H19" s="114">
        <v>4.5295534503923935</v>
      </c>
    </row>
    <row r="20" spans="1:8" x14ac:dyDescent="0.25">
      <c r="A20" s="114" t="s">
        <v>26</v>
      </c>
      <c r="B20" s="114">
        <v>43.033287193988699</v>
      </c>
      <c r="C20" s="114">
        <v>33.811570021694251</v>
      </c>
      <c r="F20" s="114" t="s">
        <v>26</v>
      </c>
      <c r="G20" s="114">
        <v>12.46022778967774</v>
      </c>
      <c r="H20" s="114">
        <v>8.5235904449265387</v>
      </c>
    </row>
    <row r="33" spans="1:8" x14ac:dyDescent="0.25">
      <c r="A33" s="114" t="s">
        <v>497</v>
      </c>
      <c r="B33" s="114"/>
      <c r="C33" s="114"/>
      <c r="F33" s="114" t="s">
        <v>498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39.657867825065203</v>
      </c>
      <c r="C35" s="114">
        <v>29.82636492068681</v>
      </c>
      <c r="F35" s="114" t="s">
        <v>73</v>
      </c>
      <c r="G35" s="114">
        <v>5.4313119652160395</v>
      </c>
      <c r="H35" s="114">
        <v>4.6156724418952866</v>
      </c>
    </row>
    <row r="36" spans="1:8" x14ac:dyDescent="0.25">
      <c r="A36" s="114" t="s">
        <v>74</v>
      </c>
      <c r="B36" s="114">
        <v>45.954427148222742</v>
      </c>
      <c r="C36" s="114">
        <v>33.550365419037448</v>
      </c>
      <c r="F36" s="114" t="s">
        <v>74</v>
      </c>
      <c r="G36" s="114">
        <v>4.2688770308360171</v>
      </c>
      <c r="H36" s="114">
        <v>3.7685801350118755</v>
      </c>
    </row>
    <row r="37" spans="1:8" x14ac:dyDescent="0.25">
      <c r="A37" s="114" t="s">
        <v>75</v>
      </c>
      <c r="B37" s="114">
        <v>43.744945855802925</v>
      </c>
      <c r="C37" s="114">
        <v>32.138556680527522</v>
      </c>
      <c r="F37" s="114" t="s">
        <v>75</v>
      </c>
      <c r="G37" s="114">
        <v>3.4684026833210266</v>
      </c>
      <c r="H37" s="114">
        <v>3.1321206420036436</v>
      </c>
    </row>
    <row r="38" spans="1:8" x14ac:dyDescent="0.25">
      <c r="A38" s="114" t="s">
        <v>76</v>
      </c>
      <c r="B38" s="114">
        <v>47.051252620341394</v>
      </c>
      <c r="C38" s="114">
        <v>34.182488118452</v>
      </c>
      <c r="F38" s="114" t="s">
        <v>76</v>
      </c>
      <c r="G38" s="114">
        <v>3.2772041728865244</v>
      </c>
      <c r="H38" s="114">
        <v>2.9718231289562294</v>
      </c>
    </row>
    <row r="39" spans="1:8" x14ac:dyDescent="0.25">
      <c r="A39" s="114" t="s">
        <v>77</v>
      </c>
      <c r="B39" s="114">
        <v>44.499861753417015</v>
      </c>
      <c r="C39" s="114">
        <v>32.531483644726279</v>
      </c>
      <c r="F39" s="114" t="s">
        <v>77</v>
      </c>
      <c r="G39" s="114">
        <v>3.3716357902629599</v>
      </c>
      <c r="H39" s="114">
        <v>3.0660642072224262</v>
      </c>
    </row>
    <row r="40" spans="1:8" x14ac:dyDescent="0.25">
      <c r="A40" s="114" t="s">
        <v>78</v>
      </c>
      <c r="B40" s="114">
        <v>46.95694724798431</v>
      </c>
      <c r="C40" s="114">
        <v>34.256724533253475</v>
      </c>
      <c r="F40" s="114" t="s">
        <v>78</v>
      </c>
      <c r="G40" s="114">
        <v>2.3620871747862009</v>
      </c>
      <c r="H40" s="114">
        <v>2.2589043029606142</v>
      </c>
    </row>
    <row r="41" spans="1:8" x14ac:dyDescent="0.25">
      <c r="A41" s="114" t="s">
        <v>79</v>
      </c>
      <c r="B41" s="114">
        <v>47.399290421837811</v>
      </c>
      <c r="C41" s="114">
        <v>34.7939565269075</v>
      </c>
      <c r="F41" s="114" t="s">
        <v>79</v>
      </c>
      <c r="G41" s="114">
        <v>2.2859970327562675</v>
      </c>
      <c r="H41" s="114">
        <v>2.270809968384452</v>
      </c>
    </row>
    <row r="42" spans="1:8" x14ac:dyDescent="0.25">
      <c r="A42" s="114" t="s">
        <v>80</v>
      </c>
      <c r="B42" s="114">
        <v>49.198092837238214</v>
      </c>
      <c r="C42" s="114">
        <v>35.576783146604242</v>
      </c>
      <c r="F42" s="114" t="s">
        <v>80</v>
      </c>
      <c r="G42" s="114">
        <v>2.4572301991345156</v>
      </c>
      <c r="H42" s="114">
        <v>2.3447192548514888</v>
      </c>
    </row>
    <row r="43" spans="1:8" x14ac:dyDescent="0.25">
      <c r="A43" s="114" t="s">
        <v>81</v>
      </c>
      <c r="B43" s="114">
        <v>51.074561485724992</v>
      </c>
      <c r="C43" s="114">
        <v>36.057978696653052</v>
      </c>
      <c r="F43" s="114" t="s">
        <v>81</v>
      </c>
      <c r="G43" s="114">
        <v>2.3743757472402116</v>
      </c>
      <c r="H43" s="114">
        <v>2.2962886593224714</v>
      </c>
    </row>
    <row r="44" spans="1:8" x14ac:dyDescent="0.25">
      <c r="A44" s="114" t="s">
        <v>20</v>
      </c>
      <c r="B44" s="114">
        <v>51.0849310081542</v>
      </c>
      <c r="C44" s="114">
        <v>37.98808467617495</v>
      </c>
      <c r="F44" s="114" t="s">
        <v>20</v>
      </c>
      <c r="G44" s="114">
        <v>2.7113970848773437</v>
      </c>
      <c r="H44" s="114">
        <v>2.5905357955207879</v>
      </c>
    </row>
    <row r="45" spans="1:8" x14ac:dyDescent="0.25">
      <c r="A45" s="114" t="s">
        <v>21</v>
      </c>
      <c r="B45" s="114">
        <v>52.671413475584238</v>
      </c>
      <c r="C45" s="114">
        <v>37.648365101281762</v>
      </c>
      <c r="F45" s="114" t="s">
        <v>21</v>
      </c>
      <c r="G45" s="114">
        <v>3.9687016937063802</v>
      </c>
      <c r="H45" s="114">
        <v>3.5987848702573819</v>
      </c>
    </row>
    <row r="46" spans="1:8" x14ac:dyDescent="0.25">
      <c r="A46" s="114" t="s">
        <v>22</v>
      </c>
      <c r="B46" s="114">
        <v>49.875165164375701</v>
      </c>
      <c r="C46" s="114">
        <v>36.167431985424386</v>
      </c>
      <c r="F46" s="114" t="s">
        <v>22</v>
      </c>
      <c r="G46" s="114">
        <v>3.8398219310858788</v>
      </c>
      <c r="H46" s="114">
        <v>3.5710446846789181</v>
      </c>
    </row>
    <row r="47" spans="1:8" x14ac:dyDescent="0.25">
      <c r="A47" s="114" t="s">
        <v>23</v>
      </c>
      <c r="B47" s="114">
        <v>53.041761269468239</v>
      </c>
      <c r="C47" s="114">
        <v>38.145407573100954</v>
      </c>
      <c r="F47" s="114" t="s">
        <v>23</v>
      </c>
      <c r="G47" s="114">
        <v>3.3189753865074993</v>
      </c>
      <c r="H47" s="114">
        <v>3.154158541798588</v>
      </c>
    </row>
    <row r="48" spans="1:8" x14ac:dyDescent="0.25">
      <c r="A48" s="114" t="s">
        <v>24</v>
      </c>
      <c r="B48" s="114">
        <v>57.072116481461585</v>
      </c>
      <c r="C48" s="114">
        <v>40.800311526301705</v>
      </c>
      <c r="F48" s="114" t="s">
        <v>24</v>
      </c>
      <c r="G48" s="114">
        <v>2.8310603895821855</v>
      </c>
      <c r="H48" s="114">
        <v>2.7101494366123124</v>
      </c>
    </row>
    <row r="49" spans="1:8" x14ac:dyDescent="0.25">
      <c r="A49" s="114" t="s">
        <v>25</v>
      </c>
      <c r="B49" s="114">
        <v>60.65326785432616</v>
      </c>
      <c r="C49" s="114">
        <v>43.844643759301206</v>
      </c>
      <c r="F49" s="114" t="s">
        <v>25</v>
      </c>
      <c r="G49" s="114">
        <v>1.9875100298781783</v>
      </c>
      <c r="H49" s="114">
        <v>1.9815389662195988</v>
      </c>
    </row>
    <row r="50" spans="1:8" x14ac:dyDescent="0.25">
      <c r="A50" s="114" t="s">
        <v>26</v>
      </c>
      <c r="B50" s="114">
        <v>53.281734934608615</v>
      </c>
      <c r="C50" s="114">
        <v>38.285855300004798</v>
      </c>
      <c r="F50" s="114" t="s">
        <v>26</v>
      </c>
      <c r="G50" s="114">
        <v>5.2553926454418063</v>
      </c>
      <c r="H50" s="114">
        <v>4.9021500515495733</v>
      </c>
    </row>
    <row r="63" spans="1:8" x14ac:dyDescent="0.25">
      <c r="A63" s="114" t="s">
        <v>499</v>
      </c>
      <c r="B63" s="114"/>
      <c r="C63" s="114"/>
      <c r="F63" s="114" t="s">
        <v>500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40.061063441408365</v>
      </c>
      <c r="C65" s="114">
        <v>30.094704795824825</v>
      </c>
      <c r="F65" s="114" t="s">
        <v>73</v>
      </c>
      <c r="G65" s="114">
        <v>3.7866314011196889</v>
      </c>
      <c r="H65" s="114">
        <v>3.5263448609304522</v>
      </c>
    </row>
    <row r="66" spans="1:8" x14ac:dyDescent="0.25">
      <c r="A66" s="114" t="s">
        <v>74</v>
      </c>
      <c r="B66" s="114">
        <v>46.24745566850995</v>
      </c>
      <c r="C66" s="114">
        <v>33.756103823812474</v>
      </c>
      <c r="F66" s="114" t="s">
        <v>74</v>
      </c>
      <c r="G66" s="114">
        <v>3.2310102116161419</v>
      </c>
      <c r="H66" s="114">
        <v>3.0267221672309303</v>
      </c>
    </row>
    <row r="67" spans="1:8" x14ac:dyDescent="0.25">
      <c r="A67" s="114" t="s">
        <v>75</v>
      </c>
      <c r="B67" s="114">
        <v>43.88432184307441</v>
      </c>
      <c r="C67" s="114">
        <v>32.220285442903418</v>
      </c>
      <c r="F67" s="114" t="s">
        <v>75</v>
      </c>
      <c r="G67" s="114">
        <v>2.8451105629762048</v>
      </c>
      <c r="H67" s="114">
        <v>2.7170451350233056</v>
      </c>
    </row>
    <row r="68" spans="1:8" x14ac:dyDescent="0.25">
      <c r="A68" s="114" t="s">
        <v>76</v>
      </c>
      <c r="B68" s="114">
        <v>47.182076064767287</v>
      </c>
      <c r="C68" s="114">
        <v>34.257074807460626</v>
      </c>
      <c r="F68" s="114" t="s">
        <v>76</v>
      </c>
      <c r="G68" s="114">
        <v>2.7705495344536315</v>
      </c>
      <c r="H68" s="114">
        <v>2.6534311327418658</v>
      </c>
    </row>
    <row r="69" spans="1:8" x14ac:dyDescent="0.25">
      <c r="A69" s="114" t="s">
        <v>77</v>
      </c>
      <c r="B69" s="114">
        <v>44.649728421760088</v>
      </c>
      <c r="C69" s="114">
        <v>32.611701124489365</v>
      </c>
      <c r="F69" s="114" t="s">
        <v>77</v>
      </c>
      <c r="G69" s="114">
        <v>2.791743438573711</v>
      </c>
      <c r="H69" s="114">
        <v>2.7066086324389689</v>
      </c>
    </row>
    <row r="70" spans="1:8" x14ac:dyDescent="0.25">
      <c r="A70" s="114" t="s">
        <v>78</v>
      </c>
      <c r="B70" s="114">
        <v>46.909082669056311</v>
      </c>
      <c r="C70" s="114">
        <v>34.15746108635868</v>
      </c>
      <c r="F70" s="114" t="s">
        <v>78</v>
      </c>
      <c r="G70" s="114">
        <v>2.2402125534069581</v>
      </c>
      <c r="H70" s="114">
        <v>2.2130149528052794</v>
      </c>
    </row>
    <row r="71" spans="1:8" x14ac:dyDescent="0.25">
      <c r="A71" s="114" t="s">
        <v>79</v>
      </c>
      <c r="B71" s="114">
        <v>47.384400824793168</v>
      </c>
      <c r="C71" s="114">
        <v>34.732036859659424</v>
      </c>
      <c r="F71" s="114" t="s">
        <v>79</v>
      </c>
      <c r="G71" s="114">
        <v>2.1892873471515144</v>
      </c>
      <c r="H71" s="114">
        <v>2.2344199701446814</v>
      </c>
    </row>
    <row r="72" spans="1:8" x14ac:dyDescent="0.25">
      <c r="A72" s="114" t="s">
        <v>80</v>
      </c>
      <c r="B72" s="114">
        <v>49.210265508877725</v>
      </c>
      <c r="C72" s="114">
        <v>35.551312913911069</v>
      </c>
      <c r="F72" s="114" t="s">
        <v>80</v>
      </c>
      <c r="G72" s="114">
        <v>2.2984222515847779</v>
      </c>
      <c r="H72" s="114">
        <v>2.2712997464812554</v>
      </c>
    </row>
    <row r="73" spans="1:8" x14ac:dyDescent="0.25">
      <c r="A73" s="114" t="s">
        <v>81</v>
      </c>
      <c r="B73" s="114">
        <v>51.079996193789825</v>
      </c>
      <c r="C73" s="114">
        <v>36.015846978920678</v>
      </c>
      <c r="F73" s="114" t="s">
        <v>81</v>
      </c>
      <c r="G73" s="114">
        <v>2.249765055104322</v>
      </c>
      <c r="H73" s="114">
        <v>2.2396070459465576</v>
      </c>
    </row>
    <row r="74" spans="1:8" x14ac:dyDescent="0.25">
      <c r="A74" s="114" t="s">
        <v>20</v>
      </c>
      <c r="B74" s="114">
        <v>51.183055506660295</v>
      </c>
      <c r="C74" s="114">
        <v>38.067238017295963</v>
      </c>
      <c r="F74" s="114" t="s">
        <v>20</v>
      </c>
      <c r="G74" s="114">
        <v>2.3894301657587387</v>
      </c>
      <c r="H74" s="114">
        <v>2.3497469956085708</v>
      </c>
    </row>
    <row r="75" spans="1:8" x14ac:dyDescent="0.25">
      <c r="A75" s="114" t="s">
        <v>21</v>
      </c>
      <c r="B75" s="114">
        <v>53.00709120959759</v>
      </c>
      <c r="C75" s="114">
        <v>37.943415999341632</v>
      </c>
      <c r="F75" s="114" t="s">
        <v>21</v>
      </c>
      <c r="G75" s="114">
        <v>3.0138359740583338</v>
      </c>
      <c r="H75" s="114">
        <v>2.8278781464099323</v>
      </c>
    </row>
    <row r="76" spans="1:8" x14ac:dyDescent="0.25">
      <c r="A76" s="114" t="s">
        <v>22</v>
      </c>
      <c r="B76" s="114">
        <v>50.173970494441555</v>
      </c>
      <c r="C76" s="114">
        <v>36.435248763838942</v>
      </c>
      <c r="F76" s="114" t="s">
        <v>22</v>
      </c>
      <c r="G76" s="114">
        <v>2.9695449464273058</v>
      </c>
      <c r="H76" s="114">
        <v>2.8206660067711677</v>
      </c>
    </row>
    <row r="77" spans="1:8" x14ac:dyDescent="0.25">
      <c r="A77" s="114" t="s">
        <v>23</v>
      </c>
      <c r="B77" s="114">
        <v>53.249799631037639</v>
      </c>
      <c r="C77" s="114">
        <v>38.345016779328958</v>
      </c>
      <c r="F77" s="114" t="s">
        <v>23</v>
      </c>
      <c r="G77" s="114">
        <v>2.7389161559334587</v>
      </c>
      <c r="H77" s="114">
        <v>2.6271434792647268</v>
      </c>
    </row>
    <row r="78" spans="1:8" x14ac:dyDescent="0.25">
      <c r="A78" s="114" t="s">
        <v>24</v>
      </c>
      <c r="B78" s="114">
        <v>57.256938046785514</v>
      </c>
      <c r="C78" s="114">
        <v>40.993702550960926</v>
      </c>
      <c r="F78" s="114" t="s">
        <v>24</v>
      </c>
      <c r="G78" s="114">
        <v>2.3776348004197119</v>
      </c>
      <c r="H78" s="114">
        <v>2.3348867166693714</v>
      </c>
    </row>
    <row r="79" spans="1:8" x14ac:dyDescent="0.25">
      <c r="A79" s="114" t="s">
        <v>25</v>
      </c>
      <c r="B79" s="114">
        <v>60.696047485043756</v>
      </c>
      <c r="C79" s="114">
        <v>43.908990028415126</v>
      </c>
      <c r="F79" s="114" t="s">
        <v>25</v>
      </c>
      <c r="G79" s="114">
        <v>1.8827812423561467</v>
      </c>
      <c r="H79" s="114">
        <v>1.8948915630150671</v>
      </c>
    </row>
    <row r="80" spans="1:8" x14ac:dyDescent="0.25">
      <c r="A80" s="114" t="s">
        <v>26</v>
      </c>
      <c r="B80" s="114">
        <v>53.982242372149052</v>
      </c>
      <c r="C80" s="114">
        <v>38.946534977128444</v>
      </c>
      <c r="F80" s="114" t="s">
        <v>26</v>
      </c>
      <c r="G80" s="114">
        <v>3.5017612008878869</v>
      </c>
      <c r="H80" s="114">
        <v>3.3463596971491141</v>
      </c>
    </row>
    <row r="93" spans="1:8" x14ac:dyDescent="0.25">
      <c r="A93" s="114" t="s">
        <v>501</v>
      </c>
      <c r="B93" s="114"/>
      <c r="C93" s="114"/>
      <c r="F93" s="114" t="s">
        <v>502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39.711042924449579</v>
      </c>
      <c r="C95" s="114">
        <v>29.832248715832687</v>
      </c>
      <c r="F95" s="114" t="s">
        <v>73</v>
      </c>
      <c r="G95" s="114">
        <v>3.7846866906088334</v>
      </c>
      <c r="H95" s="114">
        <v>3.5264068118589162</v>
      </c>
    </row>
    <row r="96" spans="1:8" x14ac:dyDescent="0.25">
      <c r="A96" s="114" t="s">
        <v>74</v>
      </c>
      <c r="B96" s="114">
        <v>45.980027054953439</v>
      </c>
      <c r="C96" s="114">
        <v>33.547873494375267</v>
      </c>
      <c r="F96" s="114" t="s">
        <v>74</v>
      </c>
      <c r="G96" s="114">
        <v>3.2284123874424782</v>
      </c>
      <c r="H96" s="114">
        <v>3.0269383668272205</v>
      </c>
    </row>
    <row r="97" spans="1:8" x14ac:dyDescent="0.25">
      <c r="A97" s="114" t="s">
        <v>75</v>
      </c>
      <c r="B97" s="114">
        <v>43.754098133928302</v>
      </c>
      <c r="C97" s="114">
        <v>32.138374771113035</v>
      </c>
      <c r="F97" s="114" t="s">
        <v>75</v>
      </c>
      <c r="G97" s="114">
        <v>2.8442695391170965</v>
      </c>
      <c r="H97" s="114">
        <v>2.7171404617287278</v>
      </c>
    </row>
    <row r="98" spans="1:8" x14ac:dyDescent="0.25">
      <c r="A98" s="114" t="s">
        <v>76</v>
      </c>
      <c r="B98" s="114">
        <v>47.057570243437425</v>
      </c>
      <c r="C98" s="114">
        <v>34.181223210795466</v>
      </c>
      <c r="F98" s="114" t="s">
        <v>76</v>
      </c>
      <c r="G98" s="114">
        <v>2.7702522957276718</v>
      </c>
      <c r="H98" s="114">
        <v>2.6533838122909725</v>
      </c>
    </row>
    <row r="99" spans="1:8" x14ac:dyDescent="0.25">
      <c r="A99" s="114" t="s">
        <v>77</v>
      </c>
      <c r="B99" s="114">
        <v>44.502771446794206</v>
      </c>
      <c r="C99" s="114">
        <v>32.526667417240645</v>
      </c>
      <c r="F99" s="114" t="s">
        <v>77</v>
      </c>
      <c r="G99" s="114">
        <v>2.7896756263101707</v>
      </c>
      <c r="H99" s="114">
        <v>2.7066919004304557</v>
      </c>
    </row>
    <row r="100" spans="1:8" x14ac:dyDescent="0.25">
      <c r="A100" s="114" t="s">
        <v>78</v>
      </c>
      <c r="B100" s="114">
        <v>46.956326138491178</v>
      </c>
      <c r="C100" s="114">
        <v>34.256311165111796</v>
      </c>
      <c r="F100" s="114" t="s">
        <v>78</v>
      </c>
      <c r="G100" s="114">
        <v>2.2402005518433259</v>
      </c>
      <c r="H100" s="114">
        <v>2.2131654295531074</v>
      </c>
    </row>
    <row r="101" spans="1:8" x14ac:dyDescent="0.25">
      <c r="A101" s="114" t="s">
        <v>79</v>
      </c>
      <c r="B101" s="114">
        <v>47.398598388818655</v>
      </c>
      <c r="C101" s="114">
        <v>34.793565275933091</v>
      </c>
      <c r="F101" s="114" t="s">
        <v>79</v>
      </c>
      <c r="G101" s="114">
        <v>2.1892398552497125</v>
      </c>
      <c r="H101" s="114">
        <v>2.2342846953774549</v>
      </c>
    </row>
    <row r="102" spans="1:8" x14ac:dyDescent="0.25">
      <c r="A102" s="114" t="s">
        <v>80</v>
      </c>
      <c r="B102" s="114">
        <v>49.19695040268104</v>
      </c>
      <c r="C102" s="114">
        <v>35.575684774930671</v>
      </c>
      <c r="F102" s="114" t="s">
        <v>80</v>
      </c>
      <c r="G102" s="114">
        <v>2.2983256675726893</v>
      </c>
      <c r="H102" s="114">
        <v>2.2713060330145871</v>
      </c>
    </row>
    <row r="103" spans="1:8" x14ac:dyDescent="0.25">
      <c r="A103" s="114" t="s">
        <v>81</v>
      </c>
      <c r="B103" s="114">
        <v>51.073621648991981</v>
      </c>
      <c r="C103" s="114">
        <v>36.057220826484823</v>
      </c>
      <c r="F103" s="114" t="s">
        <v>81</v>
      </c>
      <c r="G103" s="114">
        <v>2.2479267584576732</v>
      </c>
      <c r="H103" s="114">
        <v>2.2396038455295888</v>
      </c>
    </row>
    <row r="104" spans="1:8" x14ac:dyDescent="0.25">
      <c r="A104" s="114" t="s">
        <v>20</v>
      </c>
      <c r="B104" s="114">
        <v>51.083357145959589</v>
      </c>
      <c r="C104" s="114">
        <v>37.981675841195305</v>
      </c>
      <c r="F104" s="114" t="s">
        <v>20</v>
      </c>
      <c r="G104" s="114">
        <v>2.3877017119944766</v>
      </c>
      <c r="H104" s="114">
        <v>2.3498308922533906</v>
      </c>
    </row>
    <row r="105" spans="1:8" x14ac:dyDescent="0.25">
      <c r="A105" s="114" t="s">
        <v>21</v>
      </c>
      <c r="B105" s="114">
        <v>52.717729681352772</v>
      </c>
      <c r="C105" s="114">
        <v>37.6499488504788</v>
      </c>
      <c r="F105" s="114" t="s">
        <v>21</v>
      </c>
      <c r="G105" s="114">
        <v>3.0118710894905165</v>
      </c>
      <c r="H105" s="114">
        <v>2.828071657335927</v>
      </c>
    </row>
    <row r="106" spans="1:8" x14ac:dyDescent="0.25">
      <c r="A106" s="114" t="s">
        <v>22</v>
      </c>
      <c r="B106" s="114">
        <v>49.905826873444077</v>
      </c>
      <c r="C106" s="114">
        <v>36.171353239164873</v>
      </c>
      <c r="F106" s="114" t="s">
        <v>22</v>
      </c>
      <c r="G106" s="114">
        <v>2.9683222728446901</v>
      </c>
      <c r="H106" s="114">
        <v>2.8209339845419859</v>
      </c>
    </row>
    <row r="107" spans="1:8" x14ac:dyDescent="0.25">
      <c r="A107" s="114" t="s">
        <v>23</v>
      </c>
      <c r="B107" s="114">
        <v>53.062724629265986</v>
      </c>
      <c r="C107" s="114">
        <v>38.148276861213915</v>
      </c>
      <c r="F107" s="114" t="s">
        <v>23</v>
      </c>
      <c r="G107" s="114">
        <v>2.737703769405385</v>
      </c>
      <c r="H107" s="114">
        <v>2.6273421908682959</v>
      </c>
    </row>
    <row r="108" spans="1:8" x14ac:dyDescent="0.25">
      <c r="A108" s="114" t="s">
        <v>24</v>
      </c>
      <c r="B108" s="114">
        <v>57.083223185649331</v>
      </c>
      <c r="C108" s="114">
        <v>40.797281302935467</v>
      </c>
      <c r="F108" s="114" t="s">
        <v>24</v>
      </c>
      <c r="G108" s="114">
        <v>2.3763442322771193</v>
      </c>
      <c r="H108" s="114">
        <v>2.3347594429445664</v>
      </c>
    </row>
    <row r="109" spans="1:8" x14ac:dyDescent="0.25">
      <c r="A109" s="114" t="s">
        <v>25</v>
      </c>
      <c r="B109" s="114">
        <v>60.653737515516305</v>
      </c>
      <c r="C109" s="114">
        <v>43.841009571532744</v>
      </c>
      <c r="F109" s="114" t="s">
        <v>25</v>
      </c>
      <c r="G109" s="114">
        <v>1.8842608065507962</v>
      </c>
      <c r="H109" s="114">
        <v>1.8948803044053737</v>
      </c>
    </row>
    <row r="110" spans="1:8" x14ac:dyDescent="0.25">
      <c r="A110" s="114" t="s">
        <v>26</v>
      </c>
      <c r="B110" s="114">
        <v>53.374526852641367</v>
      </c>
      <c r="C110" s="114">
        <v>38.331266873626959</v>
      </c>
      <c r="F110" s="114" t="s">
        <v>26</v>
      </c>
      <c r="G110" s="114">
        <v>3.497519048195993</v>
      </c>
      <c r="H110" s="114">
        <v>3.3444594495740017</v>
      </c>
    </row>
    <row r="123" spans="1:8" x14ac:dyDescent="0.25">
      <c r="A123" s="114" t="s">
        <v>503</v>
      </c>
      <c r="B123" s="114"/>
      <c r="C123" s="114"/>
      <c r="F123" s="114" t="s">
        <v>504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31.249929247924872</v>
      </c>
      <c r="C125" s="114">
        <v>24.844554719129121</v>
      </c>
      <c r="F125" s="114" t="s">
        <v>73</v>
      </c>
      <c r="G125" s="114">
        <v>7.0755687598155639</v>
      </c>
      <c r="H125" s="114">
        <v>5.7435869358979339</v>
      </c>
    </row>
    <row r="126" spans="1:8" x14ac:dyDescent="0.25">
      <c r="A126" s="114" t="s">
        <v>74</v>
      </c>
      <c r="B126" s="114">
        <v>37.056645837286226</v>
      </c>
      <c r="C126" s="114">
        <v>28.517811006233952</v>
      </c>
      <c r="F126" s="114" t="s">
        <v>74</v>
      </c>
      <c r="G126" s="114">
        <v>5.530299261846686</v>
      </c>
      <c r="H126" s="114">
        <v>4.5772195463180347</v>
      </c>
    </row>
    <row r="127" spans="1:8" x14ac:dyDescent="0.25">
      <c r="A127" s="114" t="s">
        <v>75</v>
      </c>
      <c r="B127" s="114">
        <v>35.103309231145538</v>
      </c>
      <c r="C127" s="114">
        <v>27.194803094346003</v>
      </c>
      <c r="F127" s="114" t="s">
        <v>75</v>
      </c>
      <c r="G127" s="114">
        <v>4.256516563300818</v>
      </c>
      <c r="H127" s="114">
        <v>3.6383559115130422</v>
      </c>
    </row>
    <row r="128" spans="1:8" x14ac:dyDescent="0.25">
      <c r="A128" s="114" t="s">
        <v>76</v>
      </c>
      <c r="B128" s="114">
        <v>38.26436187114664</v>
      </c>
      <c r="C128" s="114">
        <v>29.261840285477192</v>
      </c>
      <c r="F128" s="114" t="s">
        <v>76</v>
      </c>
      <c r="G128" s="114">
        <v>3.9974857867196407</v>
      </c>
      <c r="H128" s="114">
        <v>3.4094958085967773</v>
      </c>
    </row>
    <row r="129" spans="1:8" x14ac:dyDescent="0.25">
      <c r="A129" s="114" t="s">
        <v>77</v>
      </c>
      <c r="B129" s="114">
        <v>36.043859599993596</v>
      </c>
      <c r="C129" s="114">
        <v>27.7027560733627</v>
      </c>
      <c r="F129" s="114" t="s">
        <v>77</v>
      </c>
      <c r="G129" s="114">
        <v>4.0437773035572633</v>
      </c>
      <c r="H129" s="114">
        <v>3.497868693749814</v>
      </c>
    </row>
    <row r="130" spans="1:8" x14ac:dyDescent="0.25">
      <c r="A130" s="114" t="s">
        <v>78</v>
      </c>
      <c r="B130" s="114">
        <v>38.94694737371497</v>
      </c>
      <c r="C130" s="114">
        <v>29.759574161662204</v>
      </c>
      <c r="F130" s="114" t="s">
        <v>78</v>
      </c>
      <c r="G130" s="114">
        <v>2.5634559816936147</v>
      </c>
      <c r="H130" s="114">
        <v>2.3543365078421647</v>
      </c>
    </row>
    <row r="131" spans="1:8" x14ac:dyDescent="0.25">
      <c r="A131" s="114" t="s">
        <v>79</v>
      </c>
      <c r="B131" s="114">
        <v>39.430372242783626</v>
      </c>
      <c r="C131" s="114">
        <v>30.297503617614176</v>
      </c>
      <c r="F131" s="114" t="s">
        <v>79</v>
      </c>
      <c r="G131" s="114">
        <v>2.4447147399775515</v>
      </c>
      <c r="H131" s="114">
        <v>2.3539436566592671</v>
      </c>
    </row>
    <row r="132" spans="1:8" x14ac:dyDescent="0.25">
      <c r="A132" s="114" t="s">
        <v>80</v>
      </c>
      <c r="B132" s="114">
        <v>40.797487729829939</v>
      </c>
      <c r="C132" s="114">
        <v>30.874757168362503</v>
      </c>
      <c r="F132" s="114" t="s">
        <v>80</v>
      </c>
      <c r="G132" s="114">
        <v>2.7187696454166597</v>
      </c>
      <c r="H132" s="114">
        <v>2.4832941663256696</v>
      </c>
    </row>
    <row r="133" spans="1:8" x14ac:dyDescent="0.25">
      <c r="A133" s="114" t="s">
        <v>81</v>
      </c>
      <c r="B133" s="114">
        <v>42.249689102351617</v>
      </c>
      <c r="C133" s="114">
        <v>31.483421782952291</v>
      </c>
      <c r="F133" s="114" t="s">
        <v>81</v>
      </c>
      <c r="G133" s="114">
        <v>2.5929186202545247</v>
      </c>
      <c r="H133" s="114">
        <v>2.4097011496354952</v>
      </c>
    </row>
    <row r="134" spans="1:8" x14ac:dyDescent="0.25">
      <c r="A134" s="114" t="s">
        <v>20</v>
      </c>
      <c r="B134" s="114">
        <v>42.791873798414876</v>
      </c>
      <c r="C134" s="114">
        <v>32.978984919178039</v>
      </c>
      <c r="F134" s="114" t="s">
        <v>20</v>
      </c>
      <c r="G134" s="114">
        <v>3.1772756107652884</v>
      </c>
      <c r="H134" s="114">
        <v>2.9155571125838109</v>
      </c>
    </row>
    <row r="135" spans="1:8" x14ac:dyDescent="0.25">
      <c r="A135" s="114" t="s">
        <v>21</v>
      </c>
      <c r="B135" s="114">
        <v>43.656953934569756</v>
      </c>
      <c r="C135" s="114">
        <v>32.74612772406919</v>
      </c>
      <c r="F135" s="114" t="s">
        <v>21</v>
      </c>
      <c r="G135" s="114">
        <v>5.3389501603637504</v>
      </c>
      <c r="H135" s="114">
        <v>4.4831799800202541</v>
      </c>
    </row>
    <row r="136" spans="1:8" x14ac:dyDescent="0.25">
      <c r="A136" s="114" t="s">
        <v>22</v>
      </c>
      <c r="B136" s="114">
        <v>41.414789241112558</v>
      </c>
      <c r="C136" s="114">
        <v>31.405118381137655</v>
      </c>
      <c r="F136" s="114" t="s">
        <v>22</v>
      </c>
      <c r="G136" s="114">
        <v>5.0103836385540514</v>
      </c>
      <c r="H136" s="114">
        <v>4.3722292961597278</v>
      </c>
    </row>
    <row r="137" spans="1:8" x14ac:dyDescent="0.25">
      <c r="A137" s="114" t="s">
        <v>23</v>
      </c>
      <c r="B137" s="114">
        <v>44.466406651838064</v>
      </c>
      <c r="C137" s="114">
        <v>33.397416234800872</v>
      </c>
      <c r="F137" s="114" t="s">
        <v>23</v>
      </c>
      <c r="G137" s="114">
        <v>4.2419954714099894</v>
      </c>
      <c r="H137" s="114">
        <v>3.8196551322115111</v>
      </c>
    </row>
    <row r="138" spans="1:8" x14ac:dyDescent="0.25">
      <c r="A138" s="114" t="s">
        <v>24</v>
      </c>
      <c r="B138" s="114">
        <v>48.028814668425369</v>
      </c>
      <c r="C138" s="114">
        <v>35.822695814083204</v>
      </c>
      <c r="F138" s="114" t="s">
        <v>24</v>
      </c>
      <c r="G138" s="114">
        <v>3.5301755885909705</v>
      </c>
      <c r="H138" s="114">
        <v>3.2023026428586121</v>
      </c>
    </row>
    <row r="139" spans="1:8" x14ac:dyDescent="0.25">
      <c r="A139" s="114" t="s">
        <v>25</v>
      </c>
      <c r="B139" s="114">
        <v>52.375621052342815</v>
      </c>
      <c r="C139" s="114">
        <v>39.309211371538687</v>
      </c>
      <c r="F139" s="114" t="s">
        <v>25</v>
      </c>
      <c r="G139" s="114">
        <v>2.2063425406281505</v>
      </c>
      <c r="H139" s="114">
        <v>2.1304451665702731</v>
      </c>
    </row>
    <row r="140" spans="1:8" x14ac:dyDescent="0.25">
      <c r="A140" s="114" t="s">
        <v>26</v>
      </c>
      <c r="B140" s="114">
        <v>43.356016783900984</v>
      </c>
      <c r="C140" s="114">
        <v>32.629311476009441</v>
      </c>
      <c r="F140" s="114" t="s">
        <v>26</v>
      </c>
      <c r="G140" s="114">
        <v>7.1847373257773004</v>
      </c>
      <c r="H140" s="114">
        <v>6.2496992179552535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5120702.22</v>
      </c>
      <c r="E2">
        <v>1918813.29</v>
      </c>
    </row>
    <row r="3" spans="1:5" x14ac:dyDescent="0.25">
      <c r="A3" t="s">
        <v>39</v>
      </c>
      <c r="B3" t="s">
        <v>74</v>
      </c>
      <c r="C3" t="s">
        <v>67</v>
      </c>
      <c r="D3">
        <v>6257334.4500000002</v>
      </c>
      <c r="E3">
        <v>1580183.77</v>
      </c>
    </row>
    <row r="4" spans="1:5" x14ac:dyDescent="0.25">
      <c r="A4" t="s">
        <v>39</v>
      </c>
      <c r="B4" t="s">
        <v>75</v>
      </c>
      <c r="C4" t="s">
        <v>67</v>
      </c>
      <c r="D4">
        <v>5817266.7400000002</v>
      </c>
      <c r="E4">
        <v>1216702.68</v>
      </c>
    </row>
    <row r="5" spans="1:5" x14ac:dyDescent="0.25">
      <c r="A5" t="s">
        <v>39</v>
      </c>
      <c r="B5" t="s">
        <v>76</v>
      </c>
      <c r="C5" t="s">
        <v>67</v>
      </c>
      <c r="D5">
        <v>6504384.0300000003</v>
      </c>
      <c r="E5">
        <v>1153942.05</v>
      </c>
    </row>
    <row r="6" spans="1:5" x14ac:dyDescent="0.25">
      <c r="A6" t="s">
        <v>39</v>
      </c>
      <c r="B6" t="s">
        <v>77</v>
      </c>
      <c r="C6" t="s">
        <v>67</v>
      </c>
      <c r="D6">
        <v>5968399.8300000001</v>
      </c>
      <c r="E6">
        <v>1129271.67</v>
      </c>
    </row>
    <row r="7" spans="1:5" x14ac:dyDescent="0.25">
      <c r="A7" t="s">
        <v>39</v>
      </c>
      <c r="B7" t="s">
        <v>78</v>
      </c>
      <c r="C7" t="s">
        <v>67</v>
      </c>
      <c r="D7">
        <v>6755095.2300000004</v>
      </c>
      <c r="E7">
        <v>660472.31000000006</v>
      </c>
    </row>
    <row r="8" spans="1:5" x14ac:dyDescent="0.25">
      <c r="A8" t="s">
        <v>39</v>
      </c>
      <c r="B8" t="s">
        <v>79</v>
      </c>
      <c r="C8" t="s">
        <v>67</v>
      </c>
      <c r="D8">
        <v>6934906.3099999996</v>
      </c>
      <c r="E8">
        <v>707800.54</v>
      </c>
    </row>
    <row r="9" spans="1:5" x14ac:dyDescent="0.25">
      <c r="A9" t="s">
        <v>39</v>
      </c>
      <c r="B9" t="s">
        <v>80</v>
      </c>
      <c r="C9" t="s">
        <v>67</v>
      </c>
      <c r="D9">
        <v>7147232.8700000001</v>
      </c>
      <c r="E9">
        <v>767800.3</v>
      </c>
    </row>
    <row r="10" spans="1:5" x14ac:dyDescent="0.25">
      <c r="A10" t="s">
        <v>39</v>
      </c>
      <c r="B10" t="s">
        <v>81</v>
      </c>
      <c r="C10" t="s">
        <v>67</v>
      </c>
      <c r="D10">
        <v>7425286.8399999999</v>
      </c>
      <c r="E10">
        <v>766684.37</v>
      </c>
    </row>
    <row r="11" spans="1:5" x14ac:dyDescent="0.25">
      <c r="A11" t="s">
        <v>39</v>
      </c>
      <c r="B11" t="s">
        <v>20</v>
      </c>
      <c r="C11" t="s">
        <v>67</v>
      </c>
      <c r="D11">
        <v>7618423.0300000003</v>
      </c>
      <c r="E11">
        <v>943330.18</v>
      </c>
    </row>
    <row r="12" spans="1:5" x14ac:dyDescent="0.25">
      <c r="A12" t="s">
        <v>39</v>
      </c>
      <c r="B12" t="s">
        <v>21</v>
      </c>
      <c r="C12" t="s">
        <v>67</v>
      </c>
      <c r="D12">
        <v>7692609.4000000004</v>
      </c>
      <c r="E12">
        <v>1637639.6</v>
      </c>
    </row>
    <row r="13" spans="1:5" x14ac:dyDescent="0.25">
      <c r="A13" t="s">
        <v>39</v>
      </c>
      <c r="B13" t="s">
        <v>22</v>
      </c>
      <c r="C13" t="s">
        <v>67</v>
      </c>
      <c r="D13">
        <v>7263794.29</v>
      </c>
      <c r="E13">
        <v>1439736.8</v>
      </c>
    </row>
    <row r="14" spans="1:5" x14ac:dyDescent="0.25">
      <c r="A14" t="s">
        <v>39</v>
      </c>
      <c r="B14" t="s">
        <v>23</v>
      </c>
      <c r="C14" t="s">
        <v>67</v>
      </c>
      <c r="D14">
        <v>7941082.9199999999</v>
      </c>
      <c r="E14">
        <v>1283388.02</v>
      </c>
    </row>
    <row r="15" spans="1:5" x14ac:dyDescent="0.25">
      <c r="A15" t="s">
        <v>39</v>
      </c>
      <c r="B15" t="s">
        <v>24</v>
      </c>
      <c r="C15" t="s">
        <v>67</v>
      </c>
      <c r="D15">
        <v>8539362.7100000009</v>
      </c>
      <c r="E15">
        <v>1215348.6299999999</v>
      </c>
    </row>
    <row r="16" spans="1:5" x14ac:dyDescent="0.25">
      <c r="A16" t="s">
        <v>39</v>
      </c>
      <c r="B16" t="s">
        <v>25</v>
      </c>
      <c r="C16" t="s">
        <v>67</v>
      </c>
      <c r="D16">
        <v>9432395.6199999992</v>
      </c>
      <c r="E16">
        <v>1046579.99</v>
      </c>
    </row>
    <row r="17" spans="1:5" x14ac:dyDescent="0.25">
      <c r="A17" t="s">
        <v>39</v>
      </c>
      <c r="B17" t="s">
        <v>26</v>
      </c>
      <c r="C17" t="s">
        <v>67</v>
      </c>
      <c r="D17">
        <v>7529844.0999999996</v>
      </c>
      <c r="E17">
        <v>2180255.77</v>
      </c>
    </row>
    <row r="18" spans="1:5" x14ac:dyDescent="0.25">
      <c r="A18" t="s">
        <v>40</v>
      </c>
      <c r="B18" t="s">
        <v>73</v>
      </c>
      <c r="C18" t="s">
        <v>67</v>
      </c>
      <c r="D18">
        <v>4245805.75</v>
      </c>
      <c r="E18">
        <v>1172658.74</v>
      </c>
    </row>
    <row r="19" spans="1:5" x14ac:dyDescent="0.25">
      <c r="A19" t="s">
        <v>40</v>
      </c>
      <c r="B19" t="s">
        <v>74</v>
      </c>
      <c r="C19" t="s">
        <v>67</v>
      </c>
      <c r="D19">
        <v>4980475.54</v>
      </c>
      <c r="E19">
        <v>962966.39</v>
      </c>
    </row>
    <row r="20" spans="1:5" x14ac:dyDescent="0.25">
      <c r="A20" t="s">
        <v>40</v>
      </c>
      <c r="B20" t="s">
        <v>75</v>
      </c>
      <c r="C20" t="s">
        <v>67</v>
      </c>
      <c r="D20">
        <v>4635456.76</v>
      </c>
      <c r="E20">
        <v>746430.06</v>
      </c>
    </row>
    <row r="21" spans="1:5" x14ac:dyDescent="0.25">
      <c r="A21" t="s">
        <v>40</v>
      </c>
      <c r="B21" t="s">
        <v>76</v>
      </c>
      <c r="C21" t="s">
        <v>67</v>
      </c>
      <c r="D21">
        <v>5123952.4000000004</v>
      </c>
      <c r="E21">
        <v>711252.72</v>
      </c>
    </row>
    <row r="22" spans="1:5" x14ac:dyDescent="0.25">
      <c r="A22" t="s">
        <v>40</v>
      </c>
      <c r="B22" t="s">
        <v>77</v>
      </c>
      <c r="C22" t="s">
        <v>67</v>
      </c>
      <c r="D22">
        <v>4728166.76</v>
      </c>
      <c r="E22">
        <v>709164.12</v>
      </c>
    </row>
    <row r="23" spans="1:5" x14ac:dyDescent="0.25">
      <c r="A23" t="s">
        <v>40</v>
      </c>
      <c r="B23" t="s">
        <v>78</v>
      </c>
      <c r="C23" t="s">
        <v>67</v>
      </c>
      <c r="D23">
        <v>5254923.4800000004</v>
      </c>
      <c r="E23">
        <v>452029.96</v>
      </c>
    </row>
    <row r="24" spans="1:5" x14ac:dyDescent="0.25">
      <c r="A24" t="s">
        <v>40</v>
      </c>
      <c r="B24" t="s">
        <v>79</v>
      </c>
      <c r="C24" t="s">
        <v>67</v>
      </c>
      <c r="D24">
        <v>5481616.6799999997</v>
      </c>
      <c r="E24">
        <v>511352.26</v>
      </c>
    </row>
    <row r="25" spans="1:5" x14ac:dyDescent="0.25">
      <c r="A25" t="s">
        <v>40</v>
      </c>
      <c r="B25" t="s">
        <v>80</v>
      </c>
      <c r="C25" t="s">
        <v>67</v>
      </c>
      <c r="D25">
        <v>5565529.9299999997</v>
      </c>
      <c r="E25">
        <v>523592.72</v>
      </c>
    </row>
    <row r="26" spans="1:5" x14ac:dyDescent="0.25">
      <c r="A26" t="s">
        <v>40</v>
      </c>
      <c r="B26" t="s">
        <v>81</v>
      </c>
      <c r="C26" t="s">
        <v>67</v>
      </c>
      <c r="D26">
        <v>5700947.7400000002</v>
      </c>
      <c r="E26">
        <v>507836.9</v>
      </c>
    </row>
    <row r="27" spans="1:5" x14ac:dyDescent="0.25">
      <c r="A27" t="s">
        <v>40</v>
      </c>
      <c r="B27" t="s">
        <v>20</v>
      </c>
      <c r="C27" t="s">
        <v>67</v>
      </c>
      <c r="D27">
        <v>5943709.4000000004</v>
      </c>
      <c r="E27">
        <v>729445.23</v>
      </c>
    </row>
    <row r="28" spans="1:5" x14ac:dyDescent="0.25">
      <c r="A28" t="s">
        <v>40</v>
      </c>
      <c r="B28" t="s">
        <v>21</v>
      </c>
      <c r="C28" t="s">
        <v>67</v>
      </c>
      <c r="D28">
        <v>5881638.1399999997</v>
      </c>
      <c r="E28">
        <v>1103305.1299999999</v>
      </c>
    </row>
    <row r="29" spans="1:5" x14ac:dyDescent="0.25">
      <c r="A29" t="s">
        <v>40</v>
      </c>
      <c r="B29" t="s">
        <v>22</v>
      </c>
      <c r="C29" t="s">
        <v>67</v>
      </c>
      <c r="D29">
        <v>5605337.6799999997</v>
      </c>
      <c r="E29">
        <v>990767.23</v>
      </c>
    </row>
    <row r="30" spans="1:5" x14ac:dyDescent="0.25">
      <c r="A30" t="s">
        <v>40</v>
      </c>
      <c r="B30" t="s">
        <v>23</v>
      </c>
      <c r="C30" t="s">
        <v>67</v>
      </c>
      <c r="D30">
        <v>6056170.2699999996</v>
      </c>
      <c r="E30">
        <v>968780.15</v>
      </c>
    </row>
    <row r="31" spans="1:5" x14ac:dyDescent="0.25">
      <c r="A31" t="s">
        <v>40</v>
      </c>
      <c r="B31" t="s">
        <v>24</v>
      </c>
      <c r="C31" t="s">
        <v>67</v>
      </c>
      <c r="D31">
        <v>6594353.6699999999</v>
      </c>
      <c r="E31">
        <v>845391.16</v>
      </c>
    </row>
    <row r="32" spans="1:5" x14ac:dyDescent="0.25">
      <c r="A32" t="s">
        <v>40</v>
      </c>
      <c r="B32" t="s">
        <v>25</v>
      </c>
      <c r="C32" t="s">
        <v>67</v>
      </c>
      <c r="D32">
        <v>7365194.2599999998</v>
      </c>
      <c r="E32">
        <v>792568.58</v>
      </c>
    </row>
    <row r="33" spans="1:5" x14ac:dyDescent="0.25">
      <c r="A33" t="s">
        <v>40</v>
      </c>
      <c r="B33" t="s">
        <v>26</v>
      </c>
      <c r="C33" t="s">
        <v>67</v>
      </c>
      <c r="D33">
        <v>5916253.8499999996</v>
      </c>
      <c r="E33">
        <v>1491433.99</v>
      </c>
    </row>
    <row r="34" spans="1:5" x14ac:dyDescent="0.25">
      <c r="A34" t="s">
        <v>39</v>
      </c>
      <c r="B34" t="s">
        <v>73</v>
      </c>
      <c r="C34" t="s">
        <v>48</v>
      </c>
      <c r="D34">
        <v>6939222.6699999999</v>
      </c>
      <c r="E34">
        <v>950355.76</v>
      </c>
    </row>
    <row r="35" spans="1:5" x14ac:dyDescent="0.25">
      <c r="A35" t="s">
        <v>39</v>
      </c>
      <c r="B35" t="s">
        <v>74</v>
      </c>
      <c r="C35" t="s">
        <v>48</v>
      </c>
      <c r="D35">
        <v>8040976.9900000002</v>
      </c>
      <c r="E35">
        <v>746956.15</v>
      </c>
    </row>
    <row r="36" spans="1:5" x14ac:dyDescent="0.25">
      <c r="A36" t="s">
        <v>39</v>
      </c>
      <c r="B36" t="s">
        <v>75</v>
      </c>
      <c r="C36" t="s">
        <v>48</v>
      </c>
      <c r="D36">
        <v>7654368.1399999997</v>
      </c>
      <c r="E36">
        <v>606891.39</v>
      </c>
    </row>
    <row r="37" spans="1:5" x14ac:dyDescent="0.25">
      <c r="A37" t="s">
        <v>39</v>
      </c>
      <c r="B37" t="s">
        <v>76</v>
      </c>
      <c r="C37" t="s">
        <v>48</v>
      </c>
      <c r="D37">
        <v>8232896.4400000004</v>
      </c>
      <c r="E37">
        <v>573436.01</v>
      </c>
    </row>
    <row r="38" spans="1:5" x14ac:dyDescent="0.25">
      <c r="A38" t="s">
        <v>39</v>
      </c>
      <c r="B38" t="s">
        <v>77</v>
      </c>
      <c r="C38" t="s">
        <v>48</v>
      </c>
      <c r="D38">
        <v>7786461.21</v>
      </c>
      <c r="E38">
        <v>589959.39</v>
      </c>
    </row>
    <row r="39" spans="1:5" x14ac:dyDescent="0.25">
      <c r="A39" t="s">
        <v>39</v>
      </c>
      <c r="B39" t="s">
        <v>78</v>
      </c>
      <c r="C39" t="s">
        <v>48</v>
      </c>
      <c r="D39">
        <v>8216395.1500000004</v>
      </c>
      <c r="E39">
        <v>413311.4</v>
      </c>
    </row>
    <row r="40" spans="1:5" x14ac:dyDescent="0.25">
      <c r="A40" t="s">
        <v>39</v>
      </c>
      <c r="B40" t="s">
        <v>79</v>
      </c>
      <c r="C40" t="s">
        <v>48</v>
      </c>
      <c r="D40">
        <v>8293795.1200000001</v>
      </c>
      <c r="E40">
        <v>399997.36</v>
      </c>
    </row>
    <row r="41" spans="1:5" x14ac:dyDescent="0.25">
      <c r="A41" t="s">
        <v>39</v>
      </c>
      <c r="B41" t="s">
        <v>80</v>
      </c>
      <c r="C41" t="s">
        <v>48</v>
      </c>
      <c r="D41">
        <v>8608544.5299999993</v>
      </c>
      <c r="E41">
        <v>429959.26</v>
      </c>
    </row>
    <row r="42" spans="1:5" x14ac:dyDescent="0.25">
      <c r="A42" t="s">
        <v>39</v>
      </c>
      <c r="B42" t="s">
        <v>81</v>
      </c>
      <c r="C42" t="s">
        <v>48</v>
      </c>
      <c r="D42">
        <v>8936883.7599999998</v>
      </c>
      <c r="E42">
        <v>415461.62</v>
      </c>
    </row>
    <row r="43" spans="1:5" x14ac:dyDescent="0.25">
      <c r="A43" t="s">
        <v>39</v>
      </c>
      <c r="B43" t="s">
        <v>20</v>
      </c>
      <c r="C43" t="s">
        <v>48</v>
      </c>
      <c r="D43">
        <v>8938698.1899999995</v>
      </c>
      <c r="E43">
        <v>474432.67</v>
      </c>
    </row>
    <row r="44" spans="1:5" x14ac:dyDescent="0.25">
      <c r="A44" t="s">
        <v>39</v>
      </c>
      <c r="B44" t="s">
        <v>21</v>
      </c>
      <c r="C44" t="s">
        <v>48</v>
      </c>
      <c r="D44">
        <v>9216296.4499999993</v>
      </c>
      <c r="E44">
        <v>694432.31</v>
      </c>
    </row>
    <row r="45" spans="1:5" x14ac:dyDescent="0.25">
      <c r="A45" t="s">
        <v>39</v>
      </c>
      <c r="B45" t="s">
        <v>22</v>
      </c>
      <c r="C45" t="s">
        <v>48</v>
      </c>
      <c r="D45">
        <v>8727016.75</v>
      </c>
      <c r="E45">
        <v>671881.29</v>
      </c>
    </row>
    <row r="46" spans="1:5" x14ac:dyDescent="0.25">
      <c r="A46" t="s">
        <v>39</v>
      </c>
      <c r="B46" t="s">
        <v>23</v>
      </c>
      <c r="C46" t="s">
        <v>48</v>
      </c>
      <c r="D46">
        <v>9281098.8699999992</v>
      </c>
      <c r="E46">
        <v>580745.02</v>
      </c>
    </row>
    <row r="47" spans="1:5" x14ac:dyDescent="0.25">
      <c r="A47" t="s">
        <v>39</v>
      </c>
      <c r="B47" t="s">
        <v>24</v>
      </c>
      <c r="C47" t="s">
        <v>48</v>
      </c>
      <c r="D47">
        <v>9986319.1400000006</v>
      </c>
      <c r="E47">
        <v>495371.02</v>
      </c>
    </row>
    <row r="48" spans="1:5" x14ac:dyDescent="0.25">
      <c r="A48" t="s">
        <v>39</v>
      </c>
      <c r="B48" t="s">
        <v>25</v>
      </c>
      <c r="C48" t="s">
        <v>48</v>
      </c>
      <c r="D48">
        <v>10612938.98</v>
      </c>
      <c r="E48">
        <v>347768.94</v>
      </c>
    </row>
    <row r="49" spans="1:5" x14ac:dyDescent="0.25">
      <c r="A49" t="s">
        <v>39</v>
      </c>
      <c r="B49" t="s">
        <v>26</v>
      </c>
      <c r="C49" t="s">
        <v>48</v>
      </c>
      <c r="D49">
        <v>9323088.7899999991</v>
      </c>
      <c r="E49">
        <v>919573.89</v>
      </c>
    </row>
    <row r="50" spans="1:5" x14ac:dyDescent="0.25">
      <c r="A50" t="s">
        <v>40</v>
      </c>
      <c r="B50" t="s">
        <v>73</v>
      </c>
      <c r="C50" t="s">
        <v>48</v>
      </c>
      <c r="D50">
        <v>5218933.82</v>
      </c>
      <c r="E50">
        <v>807637.44</v>
      </c>
    </row>
    <row r="51" spans="1:5" x14ac:dyDescent="0.25">
      <c r="A51" t="s">
        <v>40</v>
      </c>
      <c r="B51" t="s">
        <v>74</v>
      </c>
      <c r="C51" t="s">
        <v>48</v>
      </c>
      <c r="D51">
        <v>5870549</v>
      </c>
      <c r="E51">
        <v>659415.6</v>
      </c>
    </row>
    <row r="52" spans="1:5" x14ac:dyDescent="0.25">
      <c r="A52" t="s">
        <v>40</v>
      </c>
      <c r="B52" t="s">
        <v>75</v>
      </c>
      <c r="C52" t="s">
        <v>48</v>
      </c>
      <c r="D52">
        <v>5623514.6600000001</v>
      </c>
      <c r="E52">
        <v>548049.69999999995</v>
      </c>
    </row>
    <row r="53" spans="1:5" x14ac:dyDescent="0.25">
      <c r="A53" t="s">
        <v>40</v>
      </c>
      <c r="B53" t="s">
        <v>76</v>
      </c>
      <c r="C53" t="s">
        <v>48</v>
      </c>
      <c r="D53">
        <v>5981156.0599999996</v>
      </c>
      <c r="E53">
        <v>520001.29</v>
      </c>
    </row>
    <row r="54" spans="1:5" x14ac:dyDescent="0.25">
      <c r="A54" t="s">
        <v>40</v>
      </c>
      <c r="B54" t="s">
        <v>77</v>
      </c>
      <c r="C54" t="s">
        <v>48</v>
      </c>
      <c r="D54">
        <v>5692267.9199999999</v>
      </c>
      <c r="E54">
        <v>536491.32999999996</v>
      </c>
    </row>
    <row r="55" spans="1:5" x14ac:dyDescent="0.25">
      <c r="A55" t="s">
        <v>40</v>
      </c>
      <c r="B55" t="s">
        <v>78</v>
      </c>
      <c r="C55" t="s">
        <v>48</v>
      </c>
      <c r="D55">
        <v>5994145.7400000002</v>
      </c>
      <c r="E55">
        <v>395256.75</v>
      </c>
    </row>
    <row r="56" spans="1:5" x14ac:dyDescent="0.25">
      <c r="A56" t="s">
        <v>40</v>
      </c>
      <c r="B56" t="s">
        <v>79</v>
      </c>
      <c r="C56" t="s">
        <v>48</v>
      </c>
      <c r="D56">
        <v>6088149.0899999999</v>
      </c>
      <c r="E56">
        <v>397339.97</v>
      </c>
    </row>
    <row r="57" spans="1:5" x14ac:dyDescent="0.25">
      <c r="A57" t="s">
        <v>40</v>
      </c>
      <c r="B57" t="s">
        <v>80</v>
      </c>
      <c r="C57" t="s">
        <v>48</v>
      </c>
      <c r="D57">
        <v>6225125.9000000004</v>
      </c>
      <c r="E57">
        <v>410272.41</v>
      </c>
    </row>
    <row r="58" spans="1:5" x14ac:dyDescent="0.25">
      <c r="A58" t="s">
        <v>40</v>
      </c>
      <c r="B58" t="s">
        <v>81</v>
      </c>
      <c r="C58" t="s">
        <v>48</v>
      </c>
      <c r="D58">
        <v>6309324.1500000004</v>
      </c>
      <c r="E58">
        <v>401798.16</v>
      </c>
    </row>
    <row r="59" spans="1:5" x14ac:dyDescent="0.25">
      <c r="A59" t="s">
        <v>40</v>
      </c>
      <c r="B59" t="s">
        <v>20</v>
      </c>
      <c r="C59" t="s">
        <v>48</v>
      </c>
      <c r="D59">
        <v>6647048.6900000004</v>
      </c>
      <c r="E59">
        <v>453284.7</v>
      </c>
    </row>
    <row r="60" spans="1:5" x14ac:dyDescent="0.25">
      <c r="A60" t="s">
        <v>40</v>
      </c>
      <c r="B60" t="s">
        <v>21</v>
      </c>
      <c r="C60" t="s">
        <v>48</v>
      </c>
      <c r="D60">
        <v>6587605.5099999998</v>
      </c>
      <c r="E60">
        <v>629705.30000000005</v>
      </c>
    </row>
    <row r="61" spans="1:5" x14ac:dyDescent="0.25">
      <c r="A61" t="s">
        <v>40</v>
      </c>
      <c r="B61" t="s">
        <v>22</v>
      </c>
      <c r="C61" t="s">
        <v>48</v>
      </c>
      <c r="D61">
        <v>6328475.9800000004</v>
      </c>
      <c r="E61">
        <v>624851.4</v>
      </c>
    </row>
    <row r="62" spans="1:5" x14ac:dyDescent="0.25">
      <c r="A62" t="s">
        <v>40</v>
      </c>
      <c r="B62" t="s">
        <v>23</v>
      </c>
      <c r="C62" t="s">
        <v>48</v>
      </c>
      <c r="D62">
        <v>6674576.6100000003</v>
      </c>
      <c r="E62">
        <v>551905.82999999996</v>
      </c>
    </row>
    <row r="63" spans="1:5" x14ac:dyDescent="0.25">
      <c r="A63" t="s">
        <v>40</v>
      </c>
      <c r="B63" t="s">
        <v>24</v>
      </c>
      <c r="C63" t="s">
        <v>48</v>
      </c>
      <c r="D63">
        <v>7139124.2699999996</v>
      </c>
      <c r="E63">
        <v>474214.36</v>
      </c>
    </row>
    <row r="64" spans="1:5" x14ac:dyDescent="0.25">
      <c r="A64" t="s">
        <v>40</v>
      </c>
      <c r="B64" t="s">
        <v>25</v>
      </c>
      <c r="C64" t="s">
        <v>48</v>
      </c>
      <c r="D64">
        <v>7671813</v>
      </c>
      <c r="E64">
        <v>346724.14</v>
      </c>
    </row>
    <row r="65" spans="1:5" x14ac:dyDescent="0.25">
      <c r="A65" t="s">
        <v>40</v>
      </c>
      <c r="B65" t="s">
        <v>26</v>
      </c>
      <c r="C65" t="s">
        <v>48</v>
      </c>
      <c r="D65">
        <v>6699151.7599999998</v>
      </c>
      <c r="E65">
        <v>857764.49</v>
      </c>
    </row>
    <row r="66" spans="1:5" x14ac:dyDescent="0.25">
      <c r="A66" t="s">
        <v>39</v>
      </c>
      <c r="B66" t="s">
        <v>73</v>
      </c>
      <c r="C66" t="s">
        <v>65</v>
      </c>
      <c r="D66">
        <v>7009772.71</v>
      </c>
      <c r="E66">
        <v>662574.16</v>
      </c>
    </row>
    <row r="67" spans="1:5" x14ac:dyDescent="0.25">
      <c r="A67" t="s">
        <v>39</v>
      </c>
      <c r="B67" t="s">
        <v>74</v>
      </c>
      <c r="C67" t="s">
        <v>65</v>
      </c>
      <c r="D67">
        <v>8092250.2999999998</v>
      </c>
      <c r="E67">
        <v>565353.12</v>
      </c>
    </row>
    <row r="68" spans="1:5" x14ac:dyDescent="0.25">
      <c r="A68" t="s">
        <v>39</v>
      </c>
      <c r="B68" t="s">
        <v>75</v>
      </c>
      <c r="C68" t="s">
        <v>65</v>
      </c>
      <c r="D68">
        <v>7678755.7599999998</v>
      </c>
      <c r="E68">
        <v>497829.48</v>
      </c>
    </row>
    <row r="69" spans="1:5" x14ac:dyDescent="0.25">
      <c r="A69" t="s">
        <v>39</v>
      </c>
      <c r="B69" t="s">
        <v>76</v>
      </c>
      <c r="C69" t="s">
        <v>65</v>
      </c>
      <c r="D69">
        <v>8255787.5599999996</v>
      </c>
      <c r="E69">
        <v>484783</v>
      </c>
    </row>
    <row r="70" spans="1:5" x14ac:dyDescent="0.25">
      <c r="A70" t="s">
        <v>39</v>
      </c>
      <c r="B70" t="s">
        <v>77</v>
      </c>
      <c r="C70" t="s">
        <v>65</v>
      </c>
      <c r="D70">
        <v>7812684.46</v>
      </c>
      <c r="E70">
        <v>488491.45</v>
      </c>
    </row>
    <row r="71" spans="1:5" x14ac:dyDescent="0.25">
      <c r="A71" t="s">
        <v>39</v>
      </c>
      <c r="B71" t="s">
        <v>78</v>
      </c>
      <c r="C71" t="s">
        <v>65</v>
      </c>
      <c r="D71">
        <v>8208019.9400000004</v>
      </c>
      <c r="E71">
        <v>391986.12</v>
      </c>
    </row>
    <row r="72" spans="1:5" x14ac:dyDescent="0.25">
      <c r="A72" t="s">
        <v>39</v>
      </c>
      <c r="B72" t="s">
        <v>79</v>
      </c>
      <c r="C72" t="s">
        <v>65</v>
      </c>
      <c r="D72">
        <v>8291189.7800000003</v>
      </c>
      <c r="E72">
        <v>383075.37</v>
      </c>
    </row>
    <row r="73" spans="1:5" x14ac:dyDescent="0.25">
      <c r="A73" t="s">
        <v>39</v>
      </c>
      <c r="B73" t="s">
        <v>80</v>
      </c>
      <c r="C73" t="s">
        <v>65</v>
      </c>
      <c r="D73">
        <v>8610674.4700000007</v>
      </c>
      <c r="E73">
        <v>402171.49</v>
      </c>
    </row>
    <row r="74" spans="1:5" x14ac:dyDescent="0.25">
      <c r="A74" t="s">
        <v>39</v>
      </c>
      <c r="B74" t="s">
        <v>81</v>
      </c>
      <c r="C74" t="s">
        <v>65</v>
      </c>
      <c r="D74">
        <v>8937834.7100000009</v>
      </c>
      <c r="E74">
        <v>393657.59</v>
      </c>
    </row>
    <row r="75" spans="1:5" x14ac:dyDescent="0.25">
      <c r="A75" t="s">
        <v>39</v>
      </c>
      <c r="B75" t="s">
        <v>20</v>
      </c>
      <c r="C75" t="s">
        <v>65</v>
      </c>
      <c r="D75">
        <v>8955867.7400000002</v>
      </c>
      <c r="E75">
        <v>418095.8</v>
      </c>
    </row>
    <row r="76" spans="1:5" x14ac:dyDescent="0.25">
      <c r="A76" t="s">
        <v>39</v>
      </c>
      <c r="B76" t="s">
        <v>21</v>
      </c>
      <c r="C76" t="s">
        <v>65</v>
      </c>
      <c r="D76">
        <v>9275032.4000000004</v>
      </c>
      <c r="E76">
        <v>527352.57999999996</v>
      </c>
    </row>
    <row r="77" spans="1:5" x14ac:dyDescent="0.25">
      <c r="A77" t="s">
        <v>39</v>
      </c>
      <c r="B77" t="s">
        <v>22</v>
      </c>
      <c r="C77" t="s">
        <v>65</v>
      </c>
      <c r="D77">
        <v>8779300.8699999992</v>
      </c>
      <c r="E77">
        <v>519602.66</v>
      </c>
    </row>
    <row r="78" spans="1:5" x14ac:dyDescent="0.25">
      <c r="A78" t="s">
        <v>39</v>
      </c>
      <c r="B78" t="s">
        <v>23</v>
      </c>
      <c r="C78" t="s">
        <v>65</v>
      </c>
      <c r="D78">
        <v>9317500.8399999999</v>
      </c>
      <c r="E78">
        <v>479247.88</v>
      </c>
    </row>
    <row r="79" spans="1:5" x14ac:dyDescent="0.25">
      <c r="A79" t="s">
        <v>39</v>
      </c>
      <c r="B79" t="s">
        <v>24</v>
      </c>
      <c r="C79" t="s">
        <v>65</v>
      </c>
      <c r="D79">
        <v>10018658.699999999</v>
      </c>
      <c r="E79">
        <v>416031.88</v>
      </c>
    </row>
    <row r="80" spans="1:5" x14ac:dyDescent="0.25">
      <c r="A80" t="s">
        <v>39</v>
      </c>
      <c r="B80" t="s">
        <v>25</v>
      </c>
      <c r="C80" t="s">
        <v>65</v>
      </c>
      <c r="D80">
        <v>10620424.439999999</v>
      </c>
      <c r="E80">
        <v>329443.78999999998</v>
      </c>
    </row>
    <row r="81" spans="1:5" x14ac:dyDescent="0.25">
      <c r="A81" t="s">
        <v>39</v>
      </c>
      <c r="B81" t="s">
        <v>26</v>
      </c>
      <c r="C81" t="s">
        <v>65</v>
      </c>
      <c r="D81">
        <v>9445661.6199999992</v>
      </c>
      <c r="E81">
        <v>612728.37</v>
      </c>
    </row>
    <row r="82" spans="1:5" x14ac:dyDescent="0.25">
      <c r="A82" t="s">
        <v>40</v>
      </c>
      <c r="B82" t="s">
        <v>73</v>
      </c>
      <c r="C82" t="s">
        <v>65</v>
      </c>
      <c r="D82">
        <v>5265887.18</v>
      </c>
      <c r="E82">
        <v>617029.94999999995</v>
      </c>
    </row>
    <row r="83" spans="1:5" x14ac:dyDescent="0.25">
      <c r="A83" t="s">
        <v>40</v>
      </c>
      <c r="B83" t="s">
        <v>74</v>
      </c>
      <c r="C83" t="s">
        <v>65</v>
      </c>
      <c r="D83">
        <v>5906548.5300000003</v>
      </c>
      <c r="E83">
        <v>529607.37</v>
      </c>
    </row>
    <row r="84" spans="1:5" x14ac:dyDescent="0.25">
      <c r="A84" t="s">
        <v>40</v>
      </c>
      <c r="B84" t="s">
        <v>75</v>
      </c>
      <c r="C84" t="s">
        <v>65</v>
      </c>
      <c r="D84">
        <v>5637815.3300000001</v>
      </c>
      <c r="E84">
        <v>475420.95</v>
      </c>
    </row>
    <row r="85" spans="1:5" x14ac:dyDescent="0.25">
      <c r="A85" t="s">
        <v>40</v>
      </c>
      <c r="B85" t="s">
        <v>76</v>
      </c>
      <c r="C85" t="s">
        <v>65</v>
      </c>
      <c r="D85">
        <v>5994207.0300000003</v>
      </c>
      <c r="E85">
        <v>464289.95</v>
      </c>
    </row>
    <row r="86" spans="1:5" x14ac:dyDescent="0.25">
      <c r="A86" t="s">
        <v>40</v>
      </c>
      <c r="B86" t="s">
        <v>77</v>
      </c>
      <c r="C86" t="s">
        <v>65</v>
      </c>
      <c r="D86">
        <v>5706304.1500000004</v>
      </c>
      <c r="E86">
        <v>473594.8</v>
      </c>
    </row>
    <row r="87" spans="1:5" x14ac:dyDescent="0.25">
      <c r="A87" t="s">
        <v>40</v>
      </c>
      <c r="B87" t="s">
        <v>78</v>
      </c>
      <c r="C87" t="s">
        <v>65</v>
      </c>
      <c r="D87">
        <v>5976776.9000000004</v>
      </c>
      <c r="E87">
        <v>387227.16</v>
      </c>
    </row>
    <row r="88" spans="1:5" x14ac:dyDescent="0.25">
      <c r="A88" t="s">
        <v>40</v>
      </c>
      <c r="B88" t="s">
        <v>79</v>
      </c>
      <c r="C88" t="s">
        <v>65</v>
      </c>
      <c r="D88">
        <v>6077314.5599999996</v>
      </c>
      <c r="E88">
        <v>390972.55</v>
      </c>
    </row>
    <row r="89" spans="1:5" x14ac:dyDescent="0.25">
      <c r="A89" t="s">
        <v>40</v>
      </c>
      <c r="B89" t="s">
        <v>80</v>
      </c>
      <c r="C89" t="s">
        <v>65</v>
      </c>
      <c r="D89">
        <v>6220669.1900000004</v>
      </c>
      <c r="E89">
        <v>397425.67</v>
      </c>
    </row>
    <row r="90" spans="1:5" x14ac:dyDescent="0.25">
      <c r="A90" t="s">
        <v>40</v>
      </c>
      <c r="B90" t="s">
        <v>81</v>
      </c>
      <c r="C90" t="s">
        <v>65</v>
      </c>
      <c r="D90">
        <v>6301952.0599999996</v>
      </c>
      <c r="E90">
        <v>391880.17</v>
      </c>
    </row>
    <row r="91" spans="1:5" x14ac:dyDescent="0.25">
      <c r="A91" t="s">
        <v>40</v>
      </c>
      <c r="B91" t="s">
        <v>20</v>
      </c>
      <c r="C91" t="s">
        <v>65</v>
      </c>
      <c r="D91">
        <v>6660898.7199999997</v>
      </c>
      <c r="E91">
        <v>411152.15</v>
      </c>
    </row>
    <row r="92" spans="1:5" x14ac:dyDescent="0.25">
      <c r="A92" t="s">
        <v>40</v>
      </c>
      <c r="B92" t="s">
        <v>21</v>
      </c>
      <c r="C92" t="s">
        <v>65</v>
      </c>
      <c r="D92">
        <v>6639232.6900000004</v>
      </c>
      <c r="E92">
        <v>494814.2</v>
      </c>
    </row>
    <row r="93" spans="1:5" x14ac:dyDescent="0.25">
      <c r="A93" t="s">
        <v>40</v>
      </c>
      <c r="B93" t="s">
        <v>22</v>
      </c>
      <c r="C93" t="s">
        <v>65</v>
      </c>
      <c r="D93">
        <v>6375337.8099999996</v>
      </c>
      <c r="E93">
        <v>493552.24</v>
      </c>
    </row>
    <row r="94" spans="1:5" x14ac:dyDescent="0.25">
      <c r="A94" t="s">
        <v>40</v>
      </c>
      <c r="B94" t="s">
        <v>23</v>
      </c>
      <c r="C94" t="s">
        <v>65</v>
      </c>
      <c r="D94">
        <v>6709503.6699999999</v>
      </c>
      <c r="E94">
        <v>459690.21</v>
      </c>
    </row>
    <row r="95" spans="1:5" x14ac:dyDescent="0.25">
      <c r="A95" t="s">
        <v>40</v>
      </c>
      <c r="B95" t="s">
        <v>24</v>
      </c>
      <c r="C95" t="s">
        <v>65</v>
      </c>
      <c r="D95">
        <v>7172963.29</v>
      </c>
      <c r="E95">
        <v>408551.94</v>
      </c>
    </row>
    <row r="96" spans="1:5" x14ac:dyDescent="0.25">
      <c r="A96" t="s">
        <v>40</v>
      </c>
      <c r="B96" t="s">
        <v>25</v>
      </c>
      <c r="C96" t="s">
        <v>65</v>
      </c>
      <c r="D96">
        <v>7683072.1299999999</v>
      </c>
      <c r="E96">
        <v>331562.82</v>
      </c>
    </row>
    <row r="97" spans="1:5" x14ac:dyDescent="0.25">
      <c r="A97" t="s">
        <v>40</v>
      </c>
      <c r="B97" t="s">
        <v>26</v>
      </c>
      <c r="C97" t="s">
        <v>65</v>
      </c>
      <c r="D97">
        <v>6814755.6399999997</v>
      </c>
      <c r="E97">
        <v>585536.65</v>
      </c>
    </row>
    <row r="98" spans="1:5" x14ac:dyDescent="0.25">
      <c r="A98" t="s">
        <v>39</v>
      </c>
      <c r="B98" t="s">
        <v>73</v>
      </c>
      <c r="C98" t="s">
        <v>68</v>
      </c>
      <c r="D98">
        <v>6948527.0999999996</v>
      </c>
      <c r="E98">
        <v>662233.88</v>
      </c>
    </row>
    <row r="99" spans="1:5" x14ac:dyDescent="0.25">
      <c r="A99" t="s">
        <v>39</v>
      </c>
      <c r="B99" t="s">
        <v>74</v>
      </c>
      <c r="C99" t="s">
        <v>68</v>
      </c>
      <c r="D99">
        <v>8045456.3899999997</v>
      </c>
      <c r="E99">
        <v>564898.56000000006</v>
      </c>
    </row>
    <row r="100" spans="1:5" x14ac:dyDescent="0.25">
      <c r="A100" t="s">
        <v>39</v>
      </c>
      <c r="B100" t="s">
        <v>75</v>
      </c>
      <c r="C100" t="s">
        <v>68</v>
      </c>
      <c r="D100">
        <v>7655969.5800000001</v>
      </c>
      <c r="E100">
        <v>497682.32</v>
      </c>
    </row>
    <row r="101" spans="1:5" x14ac:dyDescent="0.25">
      <c r="A101" t="s">
        <v>39</v>
      </c>
      <c r="B101" t="s">
        <v>76</v>
      </c>
      <c r="C101" t="s">
        <v>68</v>
      </c>
      <c r="D101">
        <v>8234001.8799999999</v>
      </c>
      <c r="E101">
        <v>484730.99</v>
      </c>
    </row>
    <row r="102" spans="1:5" x14ac:dyDescent="0.25">
      <c r="A102" t="s">
        <v>39</v>
      </c>
      <c r="B102" t="s">
        <v>77</v>
      </c>
      <c r="C102" t="s">
        <v>68</v>
      </c>
      <c r="D102">
        <v>7786970.3399999999</v>
      </c>
      <c r="E102">
        <v>488129.63</v>
      </c>
    </row>
    <row r="103" spans="1:5" x14ac:dyDescent="0.25">
      <c r="A103" t="s">
        <v>39</v>
      </c>
      <c r="B103" t="s">
        <v>78</v>
      </c>
      <c r="C103" t="s">
        <v>68</v>
      </c>
      <c r="D103">
        <v>8216286.4699999997</v>
      </c>
      <c r="E103">
        <v>391984.02</v>
      </c>
    </row>
    <row r="104" spans="1:5" x14ac:dyDescent="0.25">
      <c r="A104" t="s">
        <v>39</v>
      </c>
      <c r="B104" t="s">
        <v>79</v>
      </c>
      <c r="C104" t="s">
        <v>68</v>
      </c>
      <c r="D104">
        <v>8293674.0300000003</v>
      </c>
      <c r="E104">
        <v>383067.06</v>
      </c>
    </row>
    <row r="105" spans="1:5" x14ac:dyDescent="0.25">
      <c r="A105" t="s">
        <v>39</v>
      </c>
      <c r="B105" t="s">
        <v>80</v>
      </c>
      <c r="C105" t="s">
        <v>68</v>
      </c>
      <c r="D105">
        <v>8608344.6300000008</v>
      </c>
      <c r="E105">
        <v>402154.59</v>
      </c>
    </row>
    <row r="106" spans="1:5" x14ac:dyDescent="0.25">
      <c r="A106" t="s">
        <v>39</v>
      </c>
      <c r="B106" t="s">
        <v>81</v>
      </c>
      <c r="C106" t="s">
        <v>68</v>
      </c>
      <c r="D106">
        <v>8936719.3100000005</v>
      </c>
      <c r="E106">
        <v>393335.93</v>
      </c>
    </row>
    <row r="107" spans="1:5" x14ac:dyDescent="0.25">
      <c r="A107" t="s">
        <v>39</v>
      </c>
      <c r="B107" t="s">
        <v>20</v>
      </c>
      <c r="C107" t="s">
        <v>68</v>
      </c>
      <c r="D107">
        <v>8938422.8000000007</v>
      </c>
      <c r="E107">
        <v>417793.36</v>
      </c>
    </row>
    <row r="108" spans="1:5" x14ac:dyDescent="0.25">
      <c r="A108" t="s">
        <v>39</v>
      </c>
      <c r="B108" t="s">
        <v>21</v>
      </c>
      <c r="C108" t="s">
        <v>68</v>
      </c>
      <c r="D108">
        <v>9224400.7300000004</v>
      </c>
      <c r="E108">
        <v>527008.77</v>
      </c>
    </row>
    <row r="109" spans="1:5" x14ac:dyDescent="0.25">
      <c r="A109" t="s">
        <v>39</v>
      </c>
      <c r="B109" t="s">
        <v>22</v>
      </c>
      <c r="C109" t="s">
        <v>68</v>
      </c>
      <c r="D109">
        <v>8732381.8499999996</v>
      </c>
      <c r="E109">
        <v>519388.72</v>
      </c>
    </row>
    <row r="110" spans="1:5" x14ac:dyDescent="0.25">
      <c r="A110" t="s">
        <v>39</v>
      </c>
      <c r="B110" t="s">
        <v>23</v>
      </c>
      <c r="C110" t="s">
        <v>68</v>
      </c>
      <c r="D110">
        <v>9284766.9800000004</v>
      </c>
      <c r="E110">
        <v>479035.74</v>
      </c>
    </row>
    <row r="111" spans="1:5" x14ac:dyDescent="0.25">
      <c r="A111" t="s">
        <v>39</v>
      </c>
      <c r="B111" t="s">
        <v>24</v>
      </c>
      <c r="C111" t="s">
        <v>68</v>
      </c>
      <c r="D111">
        <v>9988262.5600000005</v>
      </c>
      <c r="E111">
        <v>415806.06</v>
      </c>
    </row>
    <row r="112" spans="1:5" x14ac:dyDescent="0.25">
      <c r="A112" t="s">
        <v>39</v>
      </c>
      <c r="B112" t="s">
        <v>25</v>
      </c>
      <c r="C112" t="s">
        <v>68</v>
      </c>
      <c r="D112">
        <v>10613021.16</v>
      </c>
      <c r="E112">
        <v>329702.68</v>
      </c>
    </row>
    <row r="113" spans="1:5" x14ac:dyDescent="0.25">
      <c r="A113" t="s">
        <v>39</v>
      </c>
      <c r="B113" t="s">
        <v>26</v>
      </c>
      <c r="C113" t="s">
        <v>68</v>
      </c>
      <c r="D113">
        <v>9339325.2599999998</v>
      </c>
      <c r="E113">
        <v>611986.09</v>
      </c>
    </row>
    <row r="114" spans="1:5" x14ac:dyDescent="0.25">
      <c r="A114" t="s">
        <v>40</v>
      </c>
      <c r="B114" t="s">
        <v>73</v>
      </c>
      <c r="C114" t="s">
        <v>68</v>
      </c>
      <c r="D114">
        <v>5219963.3499999996</v>
      </c>
      <c r="E114">
        <v>617040.79</v>
      </c>
    </row>
    <row r="115" spans="1:5" x14ac:dyDescent="0.25">
      <c r="A115" t="s">
        <v>40</v>
      </c>
      <c r="B115" t="s">
        <v>74</v>
      </c>
      <c r="C115" t="s">
        <v>68</v>
      </c>
      <c r="D115">
        <v>5870112.9699999997</v>
      </c>
      <c r="E115">
        <v>529645.19999999995</v>
      </c>
    </row>
    <row r="116" spans="1:5" x14ac:dyDescent="0.25">
      <c r="A116" t="s">
        <v>40</v>
      </c>
      <c r="B116" t="s">
        <v>75</v>
      </c>
      <c r="C116" t="s">
        <v>68</v>
      </c>
      <c r="D116">
        <v>5623482.8300000001</v>
      </c>
      <c r="E116">
        <v>475437.63</v>
      </c>
    </row>
    <row r="117" spans="1:5" x14ac:dyDescent="0.25">
      <c r="A117" t="s">
        <v>40</v>
      </c>
      <c r="B117" t="s">
        <v>76</v>
      </c>
      <c r="C117" t="s">
        <v>68</v>
      </c>
      <c r="D117">
        <v>5980934.7300000004</v>
      </c>
      <c r="E117">
        <v>464281.67</v>
      </c>
    </row>
    <row r="118" spans="1:5" x14ac:dyDescent="0.25">
      <c r="A118" t="s">
        <v>40</v>
      </c>
      <c r="B118" t="s">
        <v>77</v>
      </c>
      <c r="C118" t="s">
        <v>68</v>
      </c>
      <c r="D118">
        <v>5691425.1900000004</v>
      </c>
      <c r="E118">
        <v>473609.37</v>
      </c>
    </row>
    <row r="119" spans="1:5" x14ac:dyDescent="0.25">
      <c r="A119" t="s">
        <v>40</v>
      </c>
      <c r="B119" t="s">
        <v>78</v>
      </c>
      <c r="C119" t="s">
        <v>68</v>
      </c>
      <c r="D119">
        <v>5994073.4100000001</v>
      </c>
      <c r="E119">
        <v>387253.49</v>
      </c>
    </row>
    <row r="120" spans="1:5" x14ac:dyDescent="0.25">
      <c r="A120" t="s">
        <v>40</v>
      </c>
      <c r="B120" t="s">
        <v>79</v>
      </c>
      <c r="C120" t="s">
        <v>68</v>
      </c>
      <c r="D120">
        <v>6088080.6299999999</v>
      </c>
      <c r="E120">
        <v>390948.88</v>
      </c>
    </row>
    <row r="121" spans="1:5" x14ac:dyDescent="0.25">
      <c r="A121" t="s">
        <v>40</v>
      </c>
      <c r="B121" t="s">
        <v>80</v>
      </c>
      <c r="C121" t="s">
        <v>68</v>
      </c>
      <c r="D121">
        <v>6224933.71</v>
      </c>
      <c r="E121">
        <v>397426.77</v>
      </c>
    </row>
    <row r="122" spans="1:5" x14ac:dyDescent="0.25">
      <c r="A122" t="s">
        <v>40</v>
      </c>
      <c r="B122" t="s">
        <v>81</v>
      </c>
      <c r="C122" t="s">
        <v>68</v>
      </c>
      <c r="D122">
        <v>6309191.54</v>
      </c>
      <c r="E122">
        <v>391879.61</v>
      </c>
    </row>
    <row r="123" spans="1:5" x14ac:dyDescent="0.25">
      <c r="A123" t="s">
        <v>40</v>
      </c>
      <c r="B123" t="s">
        <v>20</v>
      </c>
      <c r="C123" t="s">
        <v>68</v>
      </c>
      <c r="D123">
        <v>6645927.29</v>
      </c>
      <c r="E123">
        <v>411166.83</v>
      </c>
    </row>
    <row r="124" spans="1:5" x14ac:dyDescent="0.25">
      <c r="A124" t="s">
        <v>40</v>
      </c>
      <c r="B124" t="s">
        <v>21</v>
      </c>
      <c r="C124" t="s">
        <v>68</v>
      </c>
      <c r="D124">
        <v>6587882.6299999999</v>
      </c>
      <c r="E124">
        <v>494848.06</v>
      </c>
    </row>
    <row r="125" spans="1:5" x14ac:dyDescent="0.25">
      <c r="A125" t="s">
        <v>40</v>
      </c>
      <c r="B125" t="s">
        <v>22</v>
      </c>
      <c r="C125" t="s">
        <v>68</v>
      </c>
      <c r="D125">
        <v>6329162.1100000003</v>
      </c>
      <c r="E125">
        <v>493599.13</v>
      </c>
    </row>
    <row r="126" spans="1:5" x14ac:dyDescent="0.25">
      <c r="A126" t="s">
        <v>40</v>
      </c>
      <c r="B126" t="s">
        <v>23</v>
      </c>
      <c r="C126" t="s">
        <v>68</v>
      </c>
      <c r="D126">
        <v>6675078.6699999999</v>
      </c>
      <c r="E126">
        <v>459724.98</v>
      </c>
    </row>
    <row r="127" spans="1:5" x14ac:dyDescent="0.25">
      <c r="A127" t="s">
        <v>40</v>
      </c>
      <c r="B127" t="s">
        <v>24</v>
      </c>
      <c r="C127" t="s">
        <v>68</v>
      </c>
      <c r="D127">
        <v>7138594.0499999998</v>
      </c>
      <c r="E127">
        <v>408529.67</v>
      </c>
    </row>
    <row r="128" spans="1:5" x14ac:dyDescent="0.25">
      <c r="A128" t="s">
        <v>40</v>
      </c>
      <c r="B128" t="s">
        <v>25</v>
      </c>
      <c r="C128" t="s">
        <v>68</v>
      </c>
      <c r="D128">
        <v>7671177.0999999996</v>
      </c>
      <c r="E128">
        <v>331560.84999999998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6707097.75</v>
      </c>
      <c r="E129">
        <v>585204.15</v>
      </c>
    </row>
    <row r="130" spans="1:5" x14ac:dyDescent="0.25">
      <c r="A130" t="s">
        <v>39</v>
      </c>
      <c r="B130" t="s">
        <v>73</v>
      </c>
      <c r="C130" t="s">
        <v>69</v>
      </c>
      <c r="D130">
        <v>5468025.1200000001</v>
      </c>
      <c r="E130">
        <v>1238063.21</v>
      </c>
    </row>
    <row r="131" spans="1:5" x14ac:dyDescent="0.25">
      <c r="A131" t="s">
        <v>39</v>
      </c>
      <c r="B131" t="s">
        <v>74</v>
      </c>
      <c r="C131" t="s">
        <v>69</v>
      </c>
      <c r="D131">
        <v>6484068.1299999999</v>
      </c>
      <c r="E131">
        <v>967676.28</v>
      </c>
    </row>
    <row r="132" spans="1:5" x14ac:dyDescent="0.25">
      <c r="A132" t="s">
        <v>39</v>
      </c>
      <c r="B132" t="s">
        <v>75</v>
      </c>
      <c r="C132" t="s">
        <v>69</v>
      </c>
      <c r="D132">
        <v>6142278.7599999998</v>
      </c>
      <c r="E132">
        <v>744793.35</v>
      </c>
    </row>
    <row r="133" spans="1:5" x14ac:dyDescent="0.25">
      <c r="A133" t="s">
        <v>39</v>
      </c>
      <c r="B133" t="s">
        <v>76</v>
      </c>
      <c r="C133" t="s">
        <v>69</v>
      </c>
      <c r="D133">
        <v>6695390.9000000004</v>
      </c>
      <c r="E133">
        <v>699468.87</v>
      </c>
    </row>
    <row r="134" spans="1:5" x14ac:dyDescent="0.25">
      <c r="A134" t="s">
        <v>39</v>
      </c>
      <c r="B134" t="s">
        <v>77</v>
      </c>
      <c r="C134" t="s">
        <v>69</v>
      </c>
      <c r="D134">
        <v>6306853.6299999999</v>
      </c>
      <c r="E134">
        <v>707568.83</v>
      </c>
    </row>
    <row r="135" spans="1:5" x14ac:dyDescent="0.25">
      <c r="A135" t="s">
        <v>39</v>
      </c>
      <c r="B135" t="s">
        <v>78</v>
      </c>
      <c r="C135" t="s">
        <v>69</v>
      </c>
      <c r="D135">
        <v>6814827.7999999998</v>
      </c>
      <c r="E135">
        <v>448546.35</v>
      </c>
    </row>
    <row r="136" spans="1:5" x14ac:dyDescent="0.25">
      <c r="A136" t="s">
        <v>39</v>
      </c>
      <c r="B136" t="s">
        <v>79</v>
      </c>
      <c r="C136" t="s">
        <v>69</v>
      </c>
      <c r="D136">
        <v>6899416.1299999999</v>
      </c>
      <c r="E136">
        <v>427769.34</v>
      </c>
    </row>
    <row r="137" spans="1:5" x14ac:dyDescent="0.25">
      <c r="A137" t="s">
        <v>39</v>
      </c>
      <c r="B137" t="s">
        <v>80</v>
      </c>
      <c r="C137" t="s">
        <v>69</v>
      </c>
      <c r="D137">
        <v>7138630.1699999999</v>
      </c>
      <c r="E137">
        <v>475722.7</v>
      </c>
    </row>
    <row r="138" spans="1:5" x14ac:dyDescent="0.25">
      <c r="A138" t="s">
        <v>39</v>
      </c>
      <c r="B138" t="s">
        <v>81</v>
      </c>
      <c r="C138" t="s">
        <v>69</v>
      </c>
      <c r="D138">
        <v>7392732.2999999998</v>
      </c>
      <c r="E138">
        <v>453701.64</v>
      </c>
    </row>
    <row r="139" spans="1:5" x14ac:dyDescent="0.25">
      <c r="A139" t="s">
        <v>39</v>
      </c>
      <c r="B139" t="s">
        <v>20</v>
      </c>
      <c r="C139" t="s">
        <v>69</v>
      </c>
      <c r="D139">
        <v>7487602.2599999998</v>
      </c>
      <c r="E139">
        <v>555950.79</v>
      </c>
    </row>
    <row r="140" spans="1:5" x14ac:dyDescent="0.25">
      <c r="A140" t="s">
        <v>39</v>
      </c>
      <c r="B140" t="s">
        <v>21</v>
      </c>
      <c r="C140" t="s">
        <v>69</v>
      </c>
      <c r="D140">
        <v>7638971.5599999996</v>
      </c>
      <c r="E140">
        <v>934194.55</v>
      </c>
    </row>
    <row r="141" spans="1:5" x14ac:dyDescent="0.25">
      <c r="A141" t="s">
        <v>39</v>
      </c>
      <c r="B141" t="s">
        <v>22</v>
      </c>
      <c r="C141" t="s">
        <v>69</v>
      </c>
      <c r="D141">
        <v>7246643.8600000003</v>
      </c>
      <c r="E141">
        <v>876702.9</v>
      </c>
    </row>
    <row r="142" spans="1:5" x14ac:dyDescent="0.25">
      <c r="A142" t="s">
        <v>39</v>
      </c>
      <c r="B142" t="s">
        <v>23</v>
      </c>
      <c r="C142" t="s">
        <v>69</v>
      </c>
      <c r="D142">
        <v>7780607.3300000001</v>
      </c>
      <c r="E142">
        <v>742252.49</v>
      </c>
    </row>
    <row r="143" spans="1:5" x14ac:dyDescent="0.25">
      <c r="A143" t="s">
        <v>39</v>
      </c>
      <c r="B143" t="s">
        <v>24</v>
      </c>
      <c r="C143" t="s">
        <v>69</v>
      </c>
      <c r="D143">
        <v>8403947.5099999998</v>
      </c>
      <c r="E143">
        <v>617700.24</v>
      </c>
    </row>
    <row r="144" spans="1:5" x14ac:dyDescent="0.25">
      <c r="A144" t="s">
        <v>39</v>
      </c>
      <c r="B144" t="s">
        <v>25</v>
      </c>
      <c r="C144" t="s">
        <v>69</v>
      </c>
      <c r="D144">
        <v>9164539.5199999996</v>
      </c>
      <c r="E144">
        <v>386059.64</v>
      </c>
    </row>
    <row r="145" spans="1:5" x14ac:dyDescent="0.25">
      <c r="A145" t="s">
        <v>39</v>
      </c>
      <c r="B145" t="s">
        <v>26</v>
      </c>
      <c r="C145" t="s">
        <v>69</v>
      </c>
      <c r="D145">
        <v>7586314.4199999999</v>
      </c>
      <c r="E145">
        <v>1257165.22</v>
      </c>
    </row>
    <row r="146" spans="1:5" x14ac:dyDescent="0.25">
      <c r="A146" t="s">
        <v>40</v>
      </c>
      <c r="B146" t="s">
        <v>73</v>
      </c>
      <c r="C146" t="s">
        <v>69</v>
      </c>
      <c r="D146">
        <v>4347230.62</v>
      </c>
      <c r="E146">
        <v>1004996.76</v>
      </c>
    </row>
    <row r="147" spans="1:5" x14ac:dyDescent="0.25">
      <c r="A147" t="s">
        <v>40</v>
      </c>
      <c r="B147" t="s">
        <v>74</v>
      </c>
      <c r="C147" t="s">
        <v>69</v>
      </c>
      <c r="D147">
        <v>4989966.72</v>
      </c>
      <c r="E147">
        <v>800909.06</v>
      </c>
    </row>
    <row r="148" spans="1:5" x14ac:dyDescent="0.25">
      <c r="A148" t="s">
        <v>40</v>
      </c>
      <c r="B148" t="s">
        <v>75</v>
      </c>
      <c r="C148" t="s">
        <v>69</v>
      </c>
      <c r="D148">
        <v>4758470.5</v>
      </c>
      <c r="E148">
        <v>636629.32999999996</v>
      </c>
    </row>
    <row r="149" spans="1:5" x14ac:dyDescent="0.25">
      <c r="A149" t="s">
        <v>40</v>
      </c>
      <c r="B149" t="s">
        <v>76</v>
      </c>
      <c r="C149" t="s">
        <v>69</v>
      </c>
      <c r="D149">
        <v>5120154.88</v>
      </c>
      <c r="E149">
        <v>596584.03</v>
      </c>
    </row>
    <row r="150" spans="1:5" x14ac:dyDescent="0.25">
      <c r="A150" t="s">
        <v>40</v>
      </c>
      <c r="B150" t="s">
        <v>77</v>
      </c>
      <c r="C150" t="s">
        <v>69</v>
      </c>
      <c r="D150">
        <v>4847350.6900000004</v>
      </c>
      <c r="E150">
        <v>612047.27</v>
      </c>
    </row>
    <row r="151" spans="1:5" x14ac:dyDescent="0.25">
      <c r="A151" t="s">
        <v>40</v>
      </c>
      <c r="B151" t="s">
        <v>78</v>
      </c>
      <c r="C151" t="s">
        <v>69</v>
      </c>
      <c r="D151">
        <v>5207246.96</v>
      </c>
      <c r="E151">
        <v>411955.21</v>
      </c>
    </row>
    <row r="152" spans="1:5" x14ac:dyDescent="0.25">
      <c r="A152" t="s">
        <v>40</v>
      </c>
      <c r="B152" t="s">
        <v>79</v>
      </c>
      <c r="C152" t="s">
        <v>69</v>
      </c>
      <c r="D152">
        <v>5301372.3499999996</v>
      </c>
      <c r="E152">
        <v>411886.47</v>
      </c>
    </row>
    <row r="153" spans="1:5" x14ac:dyDescent="0.25">
      <c r="A153" t="s">
        <v>40</v>
      </c>
      <c r="B153" t="s">
        <v>80</v>
      </c>
      <c r="C153" t="s">
        <v>69</v>
      </c>
      <c r="D153">
        <v>5402378.5599999996</v>
      </c>
      <c r="E153">
        <v>434519.86</v>
      </c>
    </row>
    <row r="154" spans="1:5" x14ac:dyDescent="0.25">
      <c r="A154" t="s">
        <v>40</v>
      </c>
      <c r="B154" t="s">
        <v>81</v>
      </c>
      <c r="C154" t="s">
        <v>69</v>
      </c>
      <c r="D154">
        <v>5508880.9900000002</v>
      </c>
      <c r="E154">
        <v>421642.76</v>
      </c>
    </row>
    <row r="155" spans="1:5" x14ac:dyDescent="0.25">
      <c r="A155" t="s">
        <v>40</v>
      </c>
      <c r="B155" t="s">
        <v>20</v>
      </c>
      <c r="C155" t="s">
        <v>69</v>
      </c>
      <c r="D155">
        <v>5770570.4400000004</v>
      </c>
      <c r="E155">
        <v>510156.02</v>
      </c>
    </row>
    <row r="156" spans="1:5" x14ac:dyDescent="0.25">
      <c r="A156" t="s">
        <v>40</v>
      </c>
      <c r="B156" t="s">
        <v>21</v>
      </c>
      <c r="C156" t="s">
        <v>69</v>
      </c>
      <c r="D156">
        <v>5729825.7400000002</v>
      </c>
      <c r="E156">
        <v>784454.28</v>
      </c>
    </row>
    <row r="157" spans="1:5" x14ac:dyDescent="0.25">
      <c r="A157" t="s">
        <v>40</v>
      </c>
      <c r="B157" t="s">
        <v>22</v>
      </c>
      <c r="C157" t="s">
        <v>69</v>
      </c>
      <c r="D157">
        <v>5495179.6799999997</v>
      </c>
      <c r="E157">
        <v>765040.44</v>
      </c>
    </row>
    <row r="158" spans="1:5" x14ac:dyDescent="0.25">
      <c r="A158" t="s">
        <v>40</v>
      </c>
      <c r="B158" t="s">
        <v>23</v>
      </c>
      <c r="C158" t="s">
        <v>69</v>
      </c>
      <c r="D158">
        <v>5843786.3799999999</v>
      </c>
      <c r="E158">
        <v>668352.56000000006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6268155.0099999998</v>
      </c>
      <c r="E159">
        <v>560329.94999999995</v>
      </c>
    </row>
    <row r="160" spans="1:5" x14ac:dyDescent="0.25">
      <c r="A160" t="s">
        <v>40</v>
      </c>
      <c r="B160" t="s">
        <v>25</v>
      </c>
      <c r="C160" t="s">
        <v>69</v>
      </c>
      <c r="D160">
        <v>6878215.7400000002</v>
      </c>
      <c r="E160">
        <v>372779.33</v>
      </c>
    </row>
    <row r="161" spans="1:5" x14ac:dyDescent="0.25">
      <c r="A161" t="s">
        <v>40</v>
      </c>
      <c r="B161" t="s">
        <v>26</v>
      </c>
      <c r="C161" t="s">
        <v>69</v>
      </c>
      <c r="D161">
        <v>5709385.5599999996</v>
      </c>
      <c r="E161">
        <v>1093554.8700000001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Office -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1488489.88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80733.52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1583207.8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2837906.7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603541.57999999996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15312.62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430323.41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5120702.22</v>
      </c>
      <c r="F17" s="65">
        <f>Raw_endusebreakdownannual!F16</f>
        <v>1918813.29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1184708.74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963779.09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1583207.8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2837906.7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815739.97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56700.88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395475.03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6257334.4500000002</v>
      </c>
      <c r="F32" s="65">
        <f>Raw_endusebreakdownannual!F31</f>
        <v>1580183.77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822759.42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603820.64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1583207.8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2837906.7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740970.86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51360.74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393943.26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5817266.7400000002</v>
      </c>
      <c r="F47" s="65">
        <f>Raw_endusebreakdownannual!F46</f>
        <v>1216702.68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773499.07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1130166.42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1583207.8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2837906.7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888427.7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64675.41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380442.98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6504384.0300000003</v>
      </c>
      <c r="F62" s="65">
        <f>Raw_endusebreakdownannual!F61</f>
        <v>1153942.05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735298.49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745815.56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1583207.8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2837906.7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751436.18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50033.59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393973.18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5968399.8300000001</v>
      </c>
      <c r="F77" s="65">
        <f>Raw_endusebreakdownannual!F76</f>
        <v>1129271.67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297500.69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1258428.31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1583207.8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2837906.7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996288.62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79263.789999999994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362971.62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6755095.2300000004</v>
      </c>
      <c r="F92" s="65">
        <f>Raw_endusebreakdownannual!F91</f>
        <v>660472.31000000006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349457.07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1381981.13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1583207.8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2837906.7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1046426.28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85384.41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358343.47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6934906.3099999996</v>
      </c>
      <c r="F107" s="65">
        <f>Raw_endusebreakdownannual!F106</f>
        <v>707800.54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409964.4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1614309.96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1583207.8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2837906.7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1025556.74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86251.67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357835.9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7147232.8700000001</v>
      </c>
      <c r="F122" s="65">
        <f>Raw_endusebreakdownannual!F121</f>
        <v>767800.3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413781.64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1807160.71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1583207.8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2837906.7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1106399.19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90612.44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352902.73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7425286.8399999999</v>
      </c>
      <c r="F137" s="65">
        <f>Raw_endusebreakdownannual!F136</f>
        <v>766684.37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593265.18999999994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2012679.23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1583207.8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2837906.7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1098309.8799999999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86319.41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350064.98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7618423.0300000003</v>
      </c>
      <c r="F152" s="65">
        <f>Raw_endusebreakdownannual!F151</f>
        <v>943330.18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1279798.3899999999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2064224.63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1583207.8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2837906.7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1126471.8700000001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80798.399999999994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357841.21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7692609.4000000004</v>
      </c>
      <c r="F167" s="65">
        <f>Raw_endusebreakdownannual!F166</f>
        <v>1637639.6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1071807.04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1746009.75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1583207.8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2837906.7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1019412.66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77257.37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367929.76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7263794.29</v>
      </c>
      <c r="F182" s="65">
        <f>Raw_endusebreakdownannual!F181</f>
        <v>1439736.8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935920.03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2249631.1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1583207.8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2837906.7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1183064.04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87273.29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347467.99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7941082.9199999999</v>
      </c>
      <c r="F197" s="65">
        <f>Raw_endusebreakdownannual!F196</f>
        <v>1283388.02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885450.64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2712269.56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1583207.8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2837906.7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1312285.33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93693.31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329897.99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8539362.7100000009</v>
      </c>
      <c r="F212" s="65">
        <f>Raw_endusebreakdownannual!F211</f>
        <v>1215348.6299999999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753622.32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3672075.32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1583207.8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2837906.7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1250994.19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88211.6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292957.68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9432395.6199999992</v>
      </c>
      <c r="F227" s="65">
        <f>Raw_endusebreakdownannual!F226</f>
        <v>1046579.99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1791266.71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1840679.74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1583207.8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2837906.7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1193331.3799999999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74718.48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388989.06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7529844.0999999996</v>
      </c>
      <c r="F242" s="65">
        <f>Raw_endusebreakdownannual!F241</f>
        <v>2180255.77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742400.43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47540.33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817898.48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2837906.7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533128.32999999996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9331.91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430258.31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4245805.75</v>
      </c>
      <c r="F257" s="65">
        <f>Raw_endusebreakdownannual!F256</f>
        <v>1172658.74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567545.43000000005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628669.56000000006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817898.48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2837906.7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660428.56999999995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35572.230000000003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395420.96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4980475.54</v>
      </c>
      <c r="F272" s="65">
        <f>Raw_endusebreakdownannual!F271</f>
        <v>962966.39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352559.25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377438.24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817898.48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2837906.7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570649.07999999996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31564.25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393870.81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4635456.76</v>
      </c>
      <c r="F287" s="65">
        <f>Raw_endusebreakdownannual!F286</f>
        <v>746430.06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330872.81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739825.85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817898.48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2837906.7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687384.19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40937.17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380379.91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5123952.4000000004</v>
      </c>
      <c r="F302" s="65">
        <f>Raw_endusebreakdownannual!F301</f>
        <v>711252.72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315255.53000000003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457906.99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817898.48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2837906.7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584612.44999999995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29842.13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393908.59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4728166.76</v>
      </c>
      <c r="F317" s="65">
        <f>Raw_endusebreakdownannual!F316</f>
        <v>709164.12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89136.35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812018.93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817898.48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2837906.7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737559.04000000004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49540.32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362893.61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5254923.4800000004</v>
      </c>
      <c r="F332" s="65">
        <f>Raw_endusebreakdownannual!F331</f>
        <v>452029.96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153089.47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968317.18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817898.48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2837906.7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802102.58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55391.74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358262.79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5481616.6799999997</v>
      </c>
      <c r="F347" s="65">
        <f>Raw_endusebreakdownannual!F346</f>
        <v>511352.26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165829.85999999999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1071681.76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817898.48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2837906.7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782377.99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55665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357762.86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5565529.9299999997</v>
      </c>
      <c r="F362" s="65">
        <f>Raw_endusebreakdownannual!F361</f>
        <v>523592.72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155055.47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1164008.94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817898.48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2837906.7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824417.51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56716.11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352781.42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5700947.7400000002</v>
      </c>
      <c r="F377" s="65">
        <f>Raw_endusebreakdownannual!F376</f>
        <v>507836.9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379442.81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1401104.76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817898.48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2837906.7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838021.23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48778.22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350002.42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5943709.4000000004</v>
      </c>
      <c r="F392" s="65">
        <f>Raw_endusebreakdownannual!F391</f>
        <v>729445.23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745540.58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1373485.16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817898.48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2837906.7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811406.56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40941.230000000003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357764.54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5881638.1399999997</v>
      </c>
      <c r="F407" s="65">
        <f>Raw_endusebreakdownannual!F406</f>
        <v>1103305.1299999999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622935.04000000004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1154986.23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817898.48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2837906.7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753594.05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40952.21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367832.19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5605337.6799999997</v>
      </c>
      <c r="F422" s="65">
        <f>Raw_endusebreakdownannual!F421</f>
        <v>990767.23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621369.65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1511375.36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817898.48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2837906.7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843179.3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45810.41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347410.5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6056170.2699999996</v>
      </c>
      <c r="F437" s="65">
        <f>Raw_endusebreakdownannual!F436</f>
        <v>968780.15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515532.13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1884598.41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817898.48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2837906.7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992228.09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61721.99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329859.03000000003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6594353.6699999999</v>
      </c>
      <c r="F452" s="65">
        <f>Raw_endusebreakdownannual!F451</f>
        <v>845391.16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499685.35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2664469.2799999998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817898.48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2837906.7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986621.46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58298.34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292883.24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7365194.2599999998</v>
      </c>
      <c r="F467" s="65">
        <f>Raw_endusebreakdownannual!F466</f>
        <v>792568.58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1102484.28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1255146.54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817898.48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2837906.7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958499.23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46802.9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388949.71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5916253.8499999996</v>
      </c>
      <c r="F482" s="65">
        <f>Raw_endusebreakdownannual!F481</f>
        <v>1491433.99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520035.72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70400.66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1583207.8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2837906.7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2445232.23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2475.2800000000002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430320.04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6939222.6699999999</v>
      </c>
      <c r="F497" s="65">
        <f>Raw_endusebreakdownannual!F496</f>
        <v>950355.76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351466.72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872010.56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1583207.8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2837906.7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2740552.7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7299.23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395489.43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8040976.9900000002</v>
      </c>
      <c r="F512" s="65">
        <f>Raw_endusebreakdownannual!F511</f>
        <v>746956.15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212953.75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541333.97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1583207.8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2837906.7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2685017.63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6902.04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393937.64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7654368.1399999997</v>
      </c>
      <c r="F527" s="65">
        <f>Raw_endusebreakdownannual!F526</f>
        <v>606891.39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192990.94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1039146.49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1583207.8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2837906.7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2764313.53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8321.93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380445.06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8232896.4400000004</v>
      </c>
      <c r="F542" s="65">
        <f>Raw_endusebreakdownannual!F541</f>
        <v>573436.01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196001.53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695860.12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1583207.8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2837906.7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2662974.6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6511.99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393957.86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7786461.21</v>
      </c>
      <c r="F557" s="65">
        <f>Raw_endusebreakdownannual!F556</f>
        <v>589959.39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50348.27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1108212.06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1583207.8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2837906.7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2678593.0499999998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8475.5400000000009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362963.13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8216395.1500000004</v>
      </c>
      <c r="F572" s="65">
        <f>Raw_endusebreakdownannual!F571</f>
        <v>413311.4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41645.019999999997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1238408.56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1583207.8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2837906.7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2625344.02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8928.0400000000009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358352.33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8293795.1200000001</v>
      </c>
      <c r="F587" s="65">
        <f>Raw_endusebreakdownannual!F586</f>
        <v>399997.36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72133.259999999995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1438733.79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1583207.8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2837906.7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2738976.61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9719.64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357826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8608544.5299999993</v>
      </c>
      <c r="F602" s="65">
        <f>Raw_endusebreakdownannual!F601</f>
        <v>429959.26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62590.8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1628570.29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1583207.8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2837906.7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2876751.38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10447.59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352870.82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8936883.7599999998</v>
      </c>
      <c r="F617" s="65">
        <f>Raw_endusebreakdownannual!F616</f>
        <v>415461.62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124381.19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1806397.05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1583207.8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2837906.7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2701053.41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10133.23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350051.48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8938698.1899999995</v>
      </c>
      <c r="F632" s="65">
        <f>Raw_endusebreakdownannual!F631</f>
        <v>474432.67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336569.84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1880182.47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1583207.8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2837906.7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2905430.97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9568.52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357862.48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9216296.4499999993</v>
      </c>
      <c r="F647" s="65">
        <f>Raw_endusebreakdownannual!F646</f>
        <v>694432.31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303954.74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1569756.64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1583207.8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2837906.7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2727572.32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8573.2900000000009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367926.55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8727016.75</v>
      </c>
      <c r="F662" s="65">
        <f>Raw_endusebreakdownannual!F661</f>
        <v>671881.29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233271.75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2033961.51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1583207.8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2837906.7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2816340.44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9682.42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347473.27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9281098.8699999992</v>
      </c>
      <c r="F677" s="65">
        <f>Raw_endusebreakdownannual!F676</f>
        <v>580745.02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165483.56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2521838.81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1583207.8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2837906.7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3032543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10822.83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329887.46000000002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9986319.1400000006</v>
      </c>
      <c r="F692" s="65">
        <f>Raw_endusebreakdownannual!F691</f>
        <v>495371.02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54836.23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3324781.36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1583207.8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2837906.7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2853557.64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13485.48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292932.71000000002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10612938.98</v>
      </c>
      <c r="F707" s="65">
        <f>Raw_endusebreakdownannual!F706</f>
        <v>347768.94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530595.68000000005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1713205.91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1583207.8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2837906.7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3181159.02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7609.37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388978.21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9323088.7899999991</v>
      </c>
      <c r="F722" s="65">
        <f>Raw_endusebreakdownannual!F721</f>
        <v>919573.89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377316.48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42963.81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817898.48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2837906.7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1518483.77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1681.05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430320.96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5218933.82</v>
      </c>
      <c r="F737" s="65">
        <f>Raw_endusebreakdownannual!F736</f>
        <v>807637.44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263959.94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565606.63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817898.48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2837906.7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1644347.06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4790.12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395455.66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5870549</v>
      </c>
      <c r="F752" s="65">
        <f>Raw_endusebreakdownannual!F751</f>
        <v>659415.6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154165.57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347034.02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817898.48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2837906.7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1616152.41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4523.05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393884.14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5623514.6600000001</v>
      </c>
      <c r="F767" s="65">
        <f>Raw_endusebreakdownannual!F766</f>
        <v>548049.69999999995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139609.59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671098.48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817898.48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2837906.7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1648806.76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5445.64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380391.7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5981156.0599999996</v>
      </c>
      <c r="F782" s="65">
        <f>Raw_endusebreakdownannual!F781</f>
        <v>520001.29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142582.78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437960.4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817898.48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2837906.7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1594217.25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4285.08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393908.55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5692267.9199999999</v>
      </c>
      <c r="F797" s="65">
        <f>Raw_endusebreakdownannual!F796</f>
        <v>536491.32999999996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32382.79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715668.74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817898.48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2837906.7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1617318.18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5353.64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362873.96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5994145.7400000002</v>
      </c>
      <c r="F812" s="65">
        <f>Raw_endusebreakdownannual!F811</f>
        <v>395256.75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39115.96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833102.55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817898.48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2837906.7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1593382.63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5858.73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358224.01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6088149.0899999999</v>
      </c>
      <c r="F827" s="65">
        <f>Raw_endusebreakdownannual!F826</f>
        <v>397339.97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52535.89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923830.56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817898.48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2837906.7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1639152.27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6337.88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357736.52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6225125.9000000004</v>
      </c>
      <c r="F842" s="65">
        <f>Raw_endusebreakdownannual!F841</f>
        <v>410272.41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48997.7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1012030.77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817898.48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2837906.7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1634854.54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6633.65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352800.45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6309324.1500000004</v>
      </c>
      <c r="F857" s="65">
        <f>Raw_endusebreakdownannual!F856</f>
        <v>401798.16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103318.21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1257984.43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817898.48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2837906.7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1726013.78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7245.3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349966.49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6647048.6900000004</v>
      </c>
      <c r="F872" s="65">
        <f>Raw_endusebreakdownannual!F871</f>
        <v>453284.7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271897.06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1228734.8600000001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817898.48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2837906.7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1696247.42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6818.05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357808.23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6587605.5099999998</v>
      </c>
      <c r="F887" s="65">
        <f>Raw_endusebreakdownannual!F886</f>
        <v>629705.30000000005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257002.48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1037904.31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817898.48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2837906.7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1628390.38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6376.11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367848.92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6328475.9800000004</v>
      </c>
      <c r="F902" s="65">
        <f>Raw_endusebreakdownannual!F901</f>
        <v>624851.4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204480.62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1347673.35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817898.48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2837906.7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1664035.86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7062.21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347425.21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6674576.6100000003</v>
      </c>
      <c r="F917" s="65">
        <f>Raw_endusebreakdownannual!F916</f>
        <v>551905.82999999996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144378.10999999999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1677834.21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817898.48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2837906.7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1798137.09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7347.79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329836.25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7139124.2699999996</v>
      </c>
      <c r="F932" s="65">
        <f>Raw_endusebreakdownannual!F931</f>
        <v>474214.36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53852.43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2293721.16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817898.48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2837906.7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1712907.35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9379.2999999999993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292871.71999999997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7671813</v>
      </c>
      <c r="F947" s="65">
        <f>Raw_endusebreakdownannual!F946</f>
        <v>346724.14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468775.91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1119926.2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817898.48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2837906.7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1918555.27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4865.1099999999997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388988.58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6699151.7599999998</v>
      </c>
      <c r="F962" s="65">
        <f>Raw_endusebreakdownannual!F961</f>
        <v>857764.49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71453.91</v>
      </c>
      <c r="F963" s="65">
        <f>Raw_endusebreakdownannual!F962</f>
        <v>232250.15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69496.77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1583207.8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2837906.7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2445232.25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2475.2800000000002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430324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7009772.71</v>
      </c>
      <c r="F977" s="65">
        <f>Raw_endusebreakdownannual!F976</f>
        <v>662574.16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54190.87</v>
      </c>
      <c r="F978" s="65">
        <f>Raw_endusebreakdownannual!F977</f>
        <v>169863.33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869087.9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1583207.8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2837906.7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2740557.85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7299.18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395489.8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8092250.2999999998</v>
      </c>
      <c r="F992" s="65">
        <f>Raw_endusebreakdownannual!F991</f>
        <v>565353.12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28157.68</v>
      </c>
      <c r="F993" s="65">
        <f>Raw_endusebreakdownannual!F992</f>
        <v>103891.32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537557.27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1583207.8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2837906.7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2685024.25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6902.06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393938.16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7678755.7599999998</v>
      </c>
      <c r="F1007" s="65">
        <f>Raw_endusebreakdownannual!F1006</f>
        <v>497829.48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23261.06</v>
      </c>
      <c r="F1008" s="65">
        <f>Raw_endusebreakdownannual!F1007</f>
        <v>104338.28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1038820.76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1583207.8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2837906.7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2764269.23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8322.01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380444.72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8255787.5599999996</v>
      </c>
      <c r="F1022" s="65">
        <f>Raw_endusebreakdownannual!F1021</f>
        <v>484783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27582.69</v>
      </c>
      <c r="F1023" s="65">
        <f>Raw_endusebreakdownannual!F1022</f>
        <v>94533.49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694505.21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1583207.8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2837906.7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2662970.0299999998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6512.03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393957.96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7812684.46</v>
      </c>
      <c r="F1037" s="65">
        <f>Raw_endusebreakdownannual!F1036</f>
        <v>488491.45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5072.01</v>
      </c>
      <c r="F1038" s="65">
        <f>Raw_endusebreakdownannual!F1037</f>
        <v>29023.02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1094884.1399999999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1583207.8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2837906.7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2678473.85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8475.44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362963.1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8208019.9400000004</v>
      </c>
      <c r="F1052" s="65">
        <f>Raw_endusebreakdownannual!F1051</f>
        <v>391986.12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4055.8</v>
      </c>
      <c r="F1053" s="65">
        <f>Raw_endusebreakdownannual!F1052</f>
        <v>24722.69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1231862.8999999999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1583207.8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2837906.7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2625228.5299999998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8928.0499999999993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358352.68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8291189.7800000003</v>
      </c>
      <c r="F1067" s="65">
        <f>Raw_endusebreakdownannual!F1066</f>
        <v>383075.37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6769.01</v>
      </c>
      <c r="F1068" s="65">
        <f>Raw_endusebreakdownannual!F1067</f>
        <v>44346.39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1434156.78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1583207.8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2837906.7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2738914.55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9719.64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357825.11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8610674.4700000007</v>
      </c>
      <c r="F1082" s="65">
        <f>Raw_endusebreakdownannual!F1081</f>
        <v>402171.49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5275.4</v>
      </c>
      <c r="F1083" s="65">
        <f>Raw_endusebreakdownannual!F1082</f>
        <v>40787.980000000003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1624288.37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1583207.8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2837906.7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2876708.85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10447.6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352869.61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8937834.7100000009</v>
      </c>
      <c r="F1097" s="65">
        <f>Raw_endusebreakdownannual!F1096</f>
        <v>393657.59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16536.82</v>
      </c>
      <c r="F1098" s="65">
        <f>Raw_endusebreakdownannual!F1097</f>
        <v>68044.31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1807031.09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1583207.8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2837906.7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2701052.1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10133.23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350051.49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8955867.7400000002</v>
      </c>
      <c r="F1112" s="65">
        <f>Raw_endusebreakdownannual!F1111</f>
        <v>418095.8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47616.77</v>
      </c>
      <c r="F1113" s="65">
        <f>Raw_endusebreakdownannual!F1112</f>
        <v>169490.14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1891306.44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1583207.8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2837906.7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2905426.36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9568.32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357862.44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9275032.4000000004</v>
      </c>
      <c r="F1127" s="65">
        <f>Raw_endusebreakdownannual!F1126</f>
        <v>527352.57999999996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45583.39</v>
      </c>
      <c r="F1128" s="65">
        <f>Raw_endusebreakdownannual!F1127</f>
        <v>151675.91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1576457.92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1583207.8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2837906.7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2727571.98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8573.08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367926.75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8779300.8699999992</v>
      </c>
      <c r="F1142" s="65">
        <f>Raw_endusebreakdownannual!F1141</f>
        <v>519602.66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29024.76</v>
      </c>
      <c r="F1143" s="65">
        <f>Raw_endusebreakdownannual!F1142</f>
        <v>131793.91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2041338.83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1583207.8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2837906.7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2816340.4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9682.36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347453.97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9317500.8399999999</v>
      </c>
      <c r="F1157" s="65">
        <f>Raw_endusebreakdownannual!F1156</f>
        <v>479247.88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22906.97</v>
      </c>
      <c r="F1158" s="65">
        <f>Raw_endusebreakdownannual!F1157</f>
        <v>86143.94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2531252.91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1583207.8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2837906.7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3032559.83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10824.49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329887.94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10018658.699999999</v>
      </c>
      <c r="F1172" s="65">
        <f>Raw_endusebreakdownannual!F1171</f>
        <v>416031.88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5003.21</v>
      </c>
      <c r="F1173" s="65">
        <f>Raw_endusebreakdownannual!F1172</f>
        <v>36511.39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3327265.2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1583207.8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2837906.7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2853556.05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13485.47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292932.39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10620424.439999999</v>
      </c>
      <c r="F1187" s="65">
        <f>Raw_endusebreakdownannual!F1186</f>
        <v>329443.78999999998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112528.44</v>
      </c>
      <c r="F1188" s="65">
        <f>Raw_endusebreakdownannual!F1187</f>
        <v>223747.16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1723218.58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1583207.8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2837906.7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3181190.71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7609.39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388981.22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9445661.6199999992</v>
      </c>
      <c r="F1202" s="65">
        <f>Raw_endusebreakdownannual!F1201</f>
        <v>612728.37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48276.61</v>
      </c>
      <c r="F1203" s="65">
        <f>Raw_endusebreakdownannual!F1202</f>
        <v>186711.12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41640.92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817898.48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2837906.7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1518483.43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1681.03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430318.83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5265887.18</v>
      </c>
      <c r="F1217" s="65">
        <f>Raw_endusebreakdownannual!F1216</f>
        <v>617029.94999999995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40418.42</v>
      </c>
      <c r="F1218" s="65">
        <f>Raw_endusebreakdownannual!F1217</f>
        <v>134148.1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561187.77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817898.48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2837906.7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1644347.05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4790.1000000000004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395459.27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5906548.5300000003</v>
      </c>
      <c r="F1232" s="65">
        <f>Raw_endusebreakdownannual!F1231</f>
        <v>529607.37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19330.27</v>
      </c>
      <c r="F1233" s="65">
        <f>Raw_endusebreakdownannual!F1232</f>
        <v>81540.2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342004.41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817898.48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2837906.7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1616152.41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4523.05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393880.75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5637815.3300000001</v>
      </c>
      <c r="F1247" s="65">
        <f>Raw_endusebreakdownannual!F1246</f>
        <v>475420.95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15033.56</v>
      </c>
      <c r="F1248" s="65">
        <f>Raw_endusebreakdownannual!F1247</f>
        <v>83898.25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669115.87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817898.48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2837906.7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1648806.76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5445.66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380391.7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5994207.0300000003</v>
      </c>
      <c r="F1262" s="65">
        <f>Raw_endusebreakdownannual!F1261</f>
        <v>464289.95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17959.84</v>
      </c>
      <c r="F1263" s="65">
        <f>Raw_endusebreakdownannual!F1262</f>
        <v>79686.38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434036.79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817898.48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2837906.7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1594217.25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4285.08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393908.43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5706304.1500000004</v>
      </c>
      <c r="F1277" s="65">
        <f>Raw_endusebreakdownannual!F1276</f>
        <v>473594.8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1932.1</v>
      </c>
      <c r="F1278" s="65">
        <f>Raw_endusebreakdownannual!F1277</f>
        <v>24378.26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696343.74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817898.48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2837906.7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1617342.24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5353.64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362848.91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5976776.9000000004</v>
      </c>
      <c r="F1292" s="65">
        <f>Raw_endusebreakdownannual!F1291</f>
        <v>387227.16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1556.24</v>
      </c>
      <c r="F1293" s="65">
        <f>Raw_endusebreakdownannual!F1292</f>
        <v>32724.19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820730.18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817898.48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2837906.7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1593364.23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5858.73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358248.36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6077314.5599999996</v>
      </c>
      <c r="F1307" s="65">
        <f>Raw_endusebreakdownannual!F1306</f>
        <v>390972.55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3185.08</v>
      </c>
      <c r="F1308" s="65">
        <f>Raw_endusebreakdownannual!F1307</f>
        <v>39689.120000000003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916188.77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817898.48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2837906.7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1639152.27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6337.88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357736.55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6220669.1900000004</v>
      </c>
      <c r="F1322" s="65">
        <f>Raw_endusebreakdownannual!F1321</f>
        <v>397425.67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2439.5500000000002</v>
      </c>
      <c r="F1323" s="65">
        <f>Raw_endusebreakdownannual!F1322</f>
        <v>39079.29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1002228.91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817898.48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2837906.7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1634844.76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6633.65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352800.88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6301952.0599999996</v>
      </c>
      <c r="F1337" s="65">
        <f>Raw_endusebreakdownannual!F1336</f>
        <v>391880.17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12842.2</v>
      </c>
      <c r="F1338" s="65">
        <f>Raw_endusebreakdownannual!F1337</f>
        <v>61187.95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1258992.26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817898.48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2837906.7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1726013.78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7245.3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349964.2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6660898.7199999997</v>
      </c>
      <c r="F1352" s="65">
        <f>Raw_endusebreakdownannual!F1351</f>
        <v>411152.15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39228.94</v>
      </c>
      <c r="F1353" s="65">
        <f>Raw_endusebreakdownannual!F1352</f>
        <v>137011.84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1241140.1599999999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817898.48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2837906.7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1696240.35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6818.05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357802.37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6639232.6900000004</v>
      </c>
      <c r="F1367" s="65">
        <f>Raw_endusebreakdownannual!F1366</f>
        <v>494814.2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40086.129999999997</v>
      </c>
      <c r="F1368" s="65">
        <f>Raw_endusebreakdownannual!F1367</f>
        <v>125703.83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1044681.23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817898.48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2837906.7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1628389.15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6376.11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367848.4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6375337.8099999996</v>
      </c>
      <c r="F1382" s="65">
        <f>Raw_endusebreakdownannual!F1381</f>
        <v>493552.24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26587.87</v>
      </c>
      <c r="F1383" s="65">
        <f>Raw_endusebreakdownannual!F1382</f>
        <v>112266.29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1356013.26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817898.48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2837906.7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1664035.15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7062.21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347423.92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6709503.6699999999</v>
      </c>
      <c r="F1397" s="65">
        <f>Raw_endusebreakdownannual!F1396</f>
        <v>459690.21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19291.88</v>
      </c>
      <c r="F1398" s="65">
        <f>Raw_endusebreakdownannual!F1397</f>
        <v>78715.59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1692388.48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817898.48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2837906.7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1798129.96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7347.79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329836.34999999998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7172963.29</v>
      </c>
      <c r="F1412" s="65">
        <f>Raw_endusebreakdownannual!F1411</f>
        <v>408551.94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4258.83</v>
      </c>
      <c r="F1413" s="65">
        <f>Raw_endusebreakdownannual!F1412</f>
        <v>38691.129999999997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2300723.31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817898.48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2837906.7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1712905.49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9379.2999999999993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292871.7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7683072.1299999999</v>
      </c>
      <c r="F1427" s="65">
        <f>Raw_endusebreakdownannual!F1426</f>
        <v>331562.82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100874.16</v>
      </c>
      <c r="F1428" s="65">
        <f>Raw_endusebreakdownannual!F1427</f>
        <v>196556.48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1134656.6100000001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817898.48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2837906.7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1918554.56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4865.13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388980.17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6814755.6399999997</v>
      </c>
      <c r="F1442" s="65">
        <f>Raw_endusebreakdownannual!F1441</f>
        <v>585536.65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231895.58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70126.509999999995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1583207.8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2837906.7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2454802.0099999998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2484.0700000000002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430338.29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6948527.0999999996</v>
      </c>
      <c r="F1457" s="65">
        <f>Raw_endusebreakdownannual!F1456</f>
        <v>662233.88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169402.35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871127.54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1583207.8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2837906.7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2745908.87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7305.47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395496.21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8045456.3899999997</v>
      </c>
      <c r="F1472" s="65">
        <f>Raw_endusebreakdownannual!F1471</f>
        <v>564898.56000000006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103725.1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541096.74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1583207.8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2837906.7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2686852.09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6906.25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393957.22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7655969.5800000001</v>
      </c>
      <c r="F1487" s="65">
        <f>Raw_endusebreakdownannual!F1486</f>
        <v>497682.32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104273.53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1038808.15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1583207.8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2837906.7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2765751.96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8327.2800000000007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380457.46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8234001.8799999999</v>
      </c>
      <c r="F1502" s="65">
        <f>Raw_endusebreakdownannual!F1501</f>
        <v>484730.99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94163.6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695021.49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1583207.8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2837906.7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2664314.2200000002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6520.13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393966.03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7786970.3399999999</v>
      </c>
      <c r="F1517" s="65">
        <f>Raw_endusebreakdownannual!F1516</f>
        <v>488129.63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29017.75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1108093.29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1583207.8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2837906.7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2678603.08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8475.59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362966.27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8216286.4699999997</v>
      </c>
      <c r="F1532" s="65">
        <f>Raw_endusebreakdownannual!F1531</f>
        <v>391984.02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24718.38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1238291.96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1583207.8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2837906.7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2625339.42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8928.15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358348.68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8293674.0300000003</v>
      </c>
      <c r="F1547" s="65">
        <f>Raw_endusebreakdownannual!F1546</f>
        <v>383067.06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44333.84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1438507.13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1583207.8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2837906.7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2739002.86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9720.14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357820.75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8608344.6300000008</v>
      </c>
      <c r="F1562" s="65">
        <f>Raw_endusebreakdownannual!F1561</f>
        <v>402154.59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40445.54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1628368.49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1583207.8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2837906.7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2876781.04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10455.280000000001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352890.38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8936719.3100000005</v>
      </c>
      <c r="F1577" s="65">
        <f>Raw_endusebreakdownannual!F1576</f>
        <v>393335.93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67735.44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1805698.82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1583207.8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2837906.7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2701472.33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10137.15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350057.92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8938422.8000000007</v>
      </c>
      <c r="F1592" s="65">
        <f>Raw_endusebreakdownannual!F1591</f>
        <v>417793.36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169153.56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1879420.05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1583207.8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2837906.7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2914286.4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9579.7800000000007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357855.22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9224400.7300000004</v>
      </c>
      <c r="F1607" s="65">
        <f>Raw_endusebreakdownannual!F1606</f>
        <v>527008.77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151448.29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1569023.47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1583207.8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2837906.7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2733662.43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8581.4599999999991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367940.42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8732381.8499999996</v>
      </c>
      <c r="F1622" s="65">
        <f>Raw_endusebreakdownannual!F1621</f>
        <v>519388.72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131553.06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2033591.85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1583207.8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2837906.7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2820370.69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9689.94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347482.68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9284766.9800000004</v>
      </c>
      <c r="F1637" s="65">
        <f>Raw_endusebreakdownannual!F1636</f>
        <v>479035.74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85908.03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2521293.42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1583207.8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2837906.7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3035025.03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10829.61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329898.03999999998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9988262.5600000005</v>
      </c>
      <c r="F1652" s="65">
        <f>Raw_endusebreakdownannual!F1651</f>
        <v>415806.06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36768.550000000003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3324697.73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1583207.8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2837906.7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2853725.59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13483.33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292934.13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10613021.16</v>
      </c>
      <c r="F1667" s="65">
        <f>Raw_endusebreakdownannual!F1666</f>
        <v>329702.68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222994.6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1709396.93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1583207.8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2837906.7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3201191.95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7621.87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388991.49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9339325.2599999998</v>
      </c>
      <c r="F1682" s="65">
        <f>Raw_endusebreakdownannual!F1681</f>
        <v>611986.09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186706.82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42890.14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817898.48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2837906.7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1519586.77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1681.25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430333.97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5219963.3499999996</v>
      </c>
      <c r="F1697" s="65">
        <f>Raw_endusebreakdownannual!F1696</f>
        <v>617040.79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134166.96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564586.53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817898.48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2837906.7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1644931.2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4790.0600000000004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395478.24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5870112.9699999997</v>
      </c>
      <c r="F1712" s="65">
        <f>Raw_endusebreakdownannual!F1711</f>
        <v>529645.19999999995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81543.33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346916.13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817898.48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2837906.7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1616238.48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4523.04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393894.3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5623482.8300000001</v>
      </c>
      <c r="F1727" s="65">
        <f>Raw_endusebreakdownannual!F1726</f>
        <v>475437.63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83897.8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670810.27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817898.48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2837906.7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1648873.68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5445.6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380383.86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5980934.7300000004</v>
      </c>
      <c r="F1742" s="65">
        <f>Raw_endusebreakdownannual!F1741</f>
        <v>464281.67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79685.45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437114.93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817898.48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2837906.7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1594220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4285.07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393923.91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5691425.1900000004</v>
      </c>
      <c r="F1757" s="65">
        <f>Raw_endusebreakdownannual!F1756</f>
        <v>473609.37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24378.880000000001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715596.14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817898.48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2837906.7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1617318.44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5353.64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362874.61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5994073.4100000001</v>
      </c>
      <c r="F1772" s="65">
        <f>Raw_endusebreakdownannual!F1771</f>
        <v>387253.49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32724.17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833034.09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817898.48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2837906.7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1593382.63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5858.73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358224.7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6088080.6299999999</v>
      </c>
      <c r="F1787" s="65">
        <f>Raw_endusebreakdownannual!F1786</f>
        <v>390948.88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39690.03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923636.2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817898.48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2837906.7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1639154.45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6337.87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357736.74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6224933.71</v>
      </c>
      <c r="F1802" s="65">
        <f>Raw_endusebreakdownannual!F1801</f>
        <v>397426.77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39078.76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1011898.15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817898.48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2837906.7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1634854.54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6633.66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352800.85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6309191.54</v>
      </c>
      <c r="F1817" s="65">
        <f>Raw_endusebreakdownannual!F1816</f>
        <v>391879.61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61199.64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1256859.3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817898.48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2837906.7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1726017.48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7245.33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349967.18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6645927.29</v>
      </c>
      <c r="F1832" s="65">
        <f>Raw_endusebreakdownannual!F1831</f>
        <v>411166.83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137016.74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1227982.8899999999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817898.48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2837906.7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1697277.11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6817.44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357831.31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6587882.6299999999</v>
      </c>
      <c r="F1847" s="65">
        <f>Raw_endusebreakdownannual!F1846</f>
        <v>494848.06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125723.92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1037309.16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817898.48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2837906.7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1629671.68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6376.08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367875.21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6329162.1100000003</v>
      </c>
      <c r="F1862" s="65">
        <f>Raw_endusebreakdownannual!F1861</f>
        <v>493599.13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112274.59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1347375.1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817898.48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2837906.7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1664836.29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7062.09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347450.39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6675078.6699999999</v>
      </c>
      <c r="F1877" s="65">
        <f>Raw_endusebreakdownannual!F1876</f>
        <v>459724.98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78674.42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1677107.28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817898.48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2837906.7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1798333.62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7347.97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329855.25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7138594.0499999998</v>
      </c>
      <c r="F1892" s="65">
        <f>Raw_endusebreakdownannual!F1891</f>
        <v>408529.67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38689.089999999997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2293088.4700000002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817898.48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2837906.7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1712904.13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9379.31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292871.76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7671177.0999999996</v>
      </c>
      <c r="F1907" s="65">
        <f>Raw_endusebreakdownannual!F1906</f>
        <v>331560.84999999998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196195.18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1116204.6100000001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817898.48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2837906.7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1930220.96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4866.99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389008.97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6707097.75</v>
      </c>
      <c r="F1922" s="65">
        <f>Raw_endusebreakdownannual!F1921</f>
        <v>585204.15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807744.18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97577.63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1583207.8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2837906.7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946858.22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2474.7800000000002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430319.03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5468025.1200000001</v>
      </c>
      <c r="F1937" s="65">
        <f>Raw_endusebreakdownannual!F1936</f>
        <v>1238063.21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572185.06999999995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859510.75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1583207.8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2837906.7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1196143.25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7299.62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395491.2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6484068.1299999999</v>
      </c>
      <c r="F1952" s="65">
        <f>Raw_endusebreakdownannual!F1951</f>
        <v>967676.28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350856.2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579642.11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1583207.8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2837906.7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1134620.3700000001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6901.78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393937.14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6142278.7599999998</v>
      </c>
      <c r="F1967" s="65">
        <f>Raw_endusebreakdownannual!F1966</f>
        <v>744793.35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319020.24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1026752.65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1583207.8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2837906.7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1239201.72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8322.0300000000007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380448.63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6695390.9000000004</v>
      </c>
      <c r="F1982" s="65">
        <f>Raw_endusebreakdownannual!F1981</f>
        <v>699468.87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313605.75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715778.2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1583207.8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2837906.7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1163448.95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6511.98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393963.07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6306853.6299999999</v>
      </c>
      <c r="F1997" s="65">
        <f>Raw_endusebreakdownannual!F1996</f>
        <v>707568.83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85581.42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1124632.1499999999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1583207.8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2837906.7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1260605.5900000001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8475.5499999999993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362964.94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6814827.7999999998</v>
      </c>
      <c r="F2012" s="65">
        <f>Raw_endusebreakdownannual!F2011</f>
        <v>448546.35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69425.94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1211382.6399999999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1583207.8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2837906.7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1257991.93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8927.06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358343.39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6899416.1299999999</v>
      </c>
      <c r="F2027" s="65">
        <f>Raw_endusebreakdownannual!F2026</f>
        <v>427769.34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117892.69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1404615.44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1583207.8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2837906.7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1303184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9716.23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357830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7138630.1699999999</v>
      </c>
      <c r="F2042" s="65">
        <f>Raw_endusebreakdownannual!F2041</f>
        <v>475722.7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100831.41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1574462.63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1583207.8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2837906.7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1386700.15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10455.02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352870.23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7392732.2999999998</v>
      </c>
      <c r="F2057" s="65">
        <f>Raw_endusebreakdownannual!F2056</f>
        <v>453701.64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205896.47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1720670.76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1583207.8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2837906.7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1335681.99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10135.01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350054.32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7487602.2599999998</v>
      </c>
      <c r="F2072" s="65">
        <f>Raw_endusebreakdownannual!F2071</f>
        <v>555950.79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576350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1789516.97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1583207.8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2837906.7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1418771.19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9568.9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357844.54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7638971.5599999996</v>
      </c>
      <c r="F2087" s="65">
        <f>Raw_endusebreakdownannual!F2086</f>
        <v>934194.55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508775.71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1505365.78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1583207.8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2837906.7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1311589.98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8573.6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367927.19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7246643.8600000003</v>
      </c>
      <c r="F2102" s="65">
        <f>Raw_endusebreakdownannual!F2101</f>
        <v>876702.9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394775.79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1937099.98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1583207.8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2837906.7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1412709.82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9683.0400000000009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347476.71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7780607.3300000001</v>
      </c>
      <c r="F2117" s="65">
        <f>Raw_endusebreakdownannual!F2116</f>
        <v>742252.49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287808.73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2388023.52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1583207.8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2837906.7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1583984.46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10825.03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329891.5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8403947.5099999998</v>
      </c>
      <c r="F2132" s="65">
        <f>Raw_endusebreakdownannual!F2131</f>
        <v>617700.24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93120.56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3142228.01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1583207.8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2837906.7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1587712.56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13484.45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292939.08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9164539.5199999996</v>
      </c>
      <c r="F2147" s="65">
        <f>Raw_endusebreakdownannual!F2146</f>
        <v>386059.64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868178.17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1614560.82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1583207.8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2837906.7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1543029.91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7609.19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388987.05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7586314.4199999999</v>
      </c>
      <c r="F2162" s="65">
        <f>Raw_endusebreakdownannual!F2161</f>
        <v>1257165.22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574739.22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55830.64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817898.48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2837906.7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633914.34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1680.45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430257.54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4347230.62</v>
      </c>
      <c r="F2177" s="65">
        <f>Raw_endusebreakdownannual!F2176</f>
        <v>1004996.76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405507.57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553709.30000000005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817898.48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2837906.7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775662.42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4789.8100000000004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395401.49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4989966.72</v>
      </c>
      <c r="F2192" s="65">
        <f>Raw_endusebreakdownannual!F2191</f>
        <v>800909.06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242758.93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364593.54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817898.48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2837906.7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733548.79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4522.99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393870.4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4758470.5</v>
      </c>
      <c r="F2207" s="65">
        <f>Raw_endusebreakdownannual!F2206</f>
        <v>636629.32999999996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216235.17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661375.34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817898.48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2837906.7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797528.81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5445.54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380348.86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5120154.88</v>
      </c>
      <c r="F2222" s="65">
        <f>Raw_endusebreakdownannual!F2221</f>
        <v>596584.03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218145.35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441812.94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817898.48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2837906.7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745446.77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4285.8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393901.91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4847350.6900000004</v>
      </c>
      <c r="F2237" s="65">
        <f>Raw_endusebreakdownannual!F2236</f>
        <v>612047.27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49080.53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730168.18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817898.48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2837906.7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815919.96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5353.64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362874.68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5207246.96</v>
      </c>
      <c r="F2252" s="65">
        <f>Raw_endusebreakdownannual!F2251</f>
        <v>411955.21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53648.43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823653.2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817898.48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2837906.7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816055.33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5858.63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358238.04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5301372.3499999996</v>
      </c>
      <c r="F2267" s="65">
        <f>Raw_endusebreakdownannual!F2266</f>
        <v>411886.47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76772.600000000006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906502.29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817898.48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2837906.7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833733.44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6337.64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357747.26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5402378.5599999996</v>
      </c>
      <c r="F2282" s="65">
        <f>Raw_endusebreakdownannual!F2281</f>
        <v>434519.86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68840.899999999994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987530.45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817898.48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2837906.7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858911.69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6633.66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352801.86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5508880.9900000002</v>
      </c>
      <c r="F2297" s="65">
        <f>Raw_endusebreakdownannual!F2296</f>
        <v>421642.76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160187.87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1204881.6200000001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817898.48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2837906.7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902638.3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7245.34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349968.15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5770570.4400000004</v>
      </c>
      <c r="F2312" s="65">
        <f>Raw_endusebreakdownannual!F2311</f>
        <v>510156.02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426696.66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1181502.3500000001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817898.48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2837906.7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885700.67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6817.54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357757.62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5729825.7400000002</v>
      </c>
      <c r="F2327" s="65">
        <f>Raw_endusebreakdownannual!F2326</f>
        <v>784454.28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397211.19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999028.06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817898.48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2837906.7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833970.49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6375.95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367829.25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5495179.6799999997</v>
      </c>
      <c r="F2342" s="65">
        <f>Raw_endusebreakdownannual!F2341</f>
        <v>765040.44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320956.40000000002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1295031.03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817898.48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2837906.7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885888.02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7062.15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347396.15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5843786.3799999999</v>
      </c>
      <c r="F2357" s="65">
        <f>Raw_endusebreakdownannual!F2356</f>
        <v>668352.56000000006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230518.73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1607587.24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817898.48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2837906.7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997412.47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7350.11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329811.21999999997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6268155.0099999998</v>
      </c>
      <c r="F2372" s="65">
        <f>Raw_endusebreakdownannual!F2371</f>
        <v>560329.94999999995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79931.539999999994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2197492.5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817898.48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2837906.7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1015540.96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9377.1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292847.78999999998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6878215.7400000002</v>
      </c>
      <c r="F2387" s="65">
        <f>Raw_endusebreakdownannual!F2386</f>
        <v>372779.33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704636.13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1065445.19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817898.48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2837906.7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983270.12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4865.07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388918.74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5709385.5599999996</v>
      </c>
      <c r="F2402" s="65">
        <f>Raw_endusebreakdownannual!F2401</f>
        <v>1093554.8700000001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1488489.88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80733.52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1583207.8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2837906.7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603541.57999999996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15312.62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430323.41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5120702.22</v>
      </c>
      <c r="F16">
        <v>1918813.29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1184708.74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963779.09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1583207.8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2837906.7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815739.97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56700.88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395475.03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6257334.4500000002</v>
      </c>
      <c r="F31">
        <v>1580183.77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822759.42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603820.64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1583207.8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2837906.7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740970.86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51360.74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393943.26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5817266.7400000002</v>
      </c>
      <c r="F46">
        <v>1216702.68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773499.07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1130166.42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1583207.8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2837906.7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888427.7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64675.41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380442.98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6504384.0300000003</v>
      </c>
      <c r="F61">
        <v>1153942.05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735298.49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745815.56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1583207.8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2837906.7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751436.18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50033.59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393973.18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5968399.8300000001</v>
      </c>
      <c r="F76">
        <v>1129271.67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297500.69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1258428.31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1583207.8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2837906.7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996288.62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79263.789999999994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362971.62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6755095.2300000004</v>
      </c>
      <c r="F91">
        <v>660472.31000000006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349457.07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1381981.13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1583207.8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2837906.7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1046426.28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85384.41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358343.47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6934906.3099999996</v>
      </c>
      <c r="F106">
        <v>707800.54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409964.4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1614309.96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1583207.8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2837906.7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1025556.74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86251.67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357835.9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7147232.8700000001</v>
      </c>
      <c r="F121">
        <v>767800.3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413781.64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1807160.71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1583207.8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2837906.7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1106399.19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90612.44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352902.73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7425286.8399999999</v>
      </c>
      <c r="F136">
        <v>766684.37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593265.18999999994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2012679.23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1583207.8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2837906.7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1098309.8799999999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86319.41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350064.98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7618423.0300000003</v>
      </c>
      <c r="F151">
        <v>943330.18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1279798.3899999999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2064224.63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1583207.8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2837906.7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1126471.8700000001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80798.399999999994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357841.21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7692609.4000000004</v>
      </c>
      <c r="F166">
        <v>1637639.6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1071807.04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1746009.75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1583207.8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2837906.7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1019412.66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77257.37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367929.76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7263794.29</v>
      </c>
      <c r="F181">
        <v>1439736.8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935920.03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2249631.1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1583207.8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2837906.7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1183064.04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87273.29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347467.99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7941082.9199999999</v>
      </c>
      <c r="F196">
        <v>1283388.02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885450.64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2712269.56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1583207.8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2837906.7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1312285.33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93693.31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329897.99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8539362.7100000009</v>
      </c>
      <c r="F211">
        <v>1215348.6299999999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753622.32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3672075.32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1583207.8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2837906.7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1250994.19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88211.6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292957.68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9432395.6199999992</v>
      </c>
      <c r="F226">
        <v>1046579.99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1791266.71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1840679.74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1583207.8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2837906.7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1193331.3799999999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74718.48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388989.06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7529844.0999999996</v>
      </c>
      <c r="F241">
        <v>2180255.77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742400.43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47540.33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817898.48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2837906.7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533128.32999999996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9331.91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430258.31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4245805.75</v>
      </c>
      <c r="F256">
        <v>1172658.74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567545.43000000005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628669.56000000006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817898.48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2837906.7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660428.56999999995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35572.230000000003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395420.96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4980475.54</v>
      </c>
      <c r="F271">
        <v>962966.39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352559.25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377438.24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817898.48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2837906.7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570649.07999999996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31564.25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393870.81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4635456.76</v>
      </c>
      <c r="F286">
        <v>746430.06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330872.81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739825.85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817898.48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2837906.7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687384.19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40937.17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380379.91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5123952.4000000004</v>
      </c>
      <c r="F301">
        <v>711252.72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315255.53000000003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457906.99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817898.48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2837906.7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584612.44999999995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29842.13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393908.59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4728166.76</v>
      </c>
      <c r="F316">
        <v>709164.12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89136.35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812018.93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817898.48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2837906.7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737559.04000000004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49540.32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362893.61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5254923.4800000004</v>
      </c>
      <c r="F331">
        <v>452029.96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153089.47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968317.18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817898.48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2837906.7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802102.58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55391.74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358262.79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5481616.6799999997</v>
      </c>
      <c r="F346">
        <v>511352.26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165829.85999999999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1071681.76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817898.48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2837906.7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782377.99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55665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357762.86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5565529.9299999997</v>
      </c>
      <c r="F361">
        <v>523592.72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155055.47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1164008.94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817898.48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2837906.7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824417.51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56716.11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352781.42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5700947.7400000002</v>
      </c>
      <c r="F376">
        <v>507836.9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379442.81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1401104.76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817898.48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2837906.7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838021.23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48778.22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350002.42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5943709.4000000004</v>
      </c>
      <c r="F391">
        <v>729445.23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745540.58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1373485.16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817898.48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2837906.7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811406.56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40941.230000000003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357764.54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5881638.1399999997</v>
      </c>
      <c r="F406">
        <v>1103305.1299999999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622935.04000000004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1154986.23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817898.48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2837906.7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753594.05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40952.21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367832.19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5605337.6799999997</v>
      </c>
      <c r="F421">
        <v>990767.23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621369.65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1511375.36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817898.48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2837906.7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843179.3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45810.41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347410.5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6056170.2699999996</v>
      </c>
      <c r="F436">
        <v>968780.15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515532.13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1884598.41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817898.48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2837906.7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992228.09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61721.99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329859.03000000003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6594353.6699999999</v>
      </c>
      <c r="F451">
        <v>845391.16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499685.35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2664469.2799999998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817898.48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2837906.7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986621.46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58298.34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292883.24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7365194.2599999998</v>
      </c>
      <c r="F466">
        <v>792568.58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1102484.28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1255146.54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817898.48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2837906.7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958499.23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46802.9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388949.71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5916253.8499999996</v>
      </c>
      <c r="F481">
        <v>1491433.99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520035.72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70400.66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1583207.8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2837906.7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2445232.23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2475.2800000000002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430320.04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6939222.6699999999</v>
      </c>
      <c r="F496">
        <v>950355.76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351466.72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872010.56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1583207.8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2837906.7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2740552.7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7299.23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395489.43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8040976.9900000002</v>
      </c>
      <c r="F511">
        <v>746956.15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212953.75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541333.97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1583207.8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2837906.7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2685017.63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6902.04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393937.64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7654368.1399999997</v>
      </c>
      <c r="F526">
        <v>606891.39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192990.94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1039146.49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1583207.8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2837906.7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2764313.53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8321.93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380445.06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8232896.4400000004</v>
      </c>
      <c r="F541">
        <v>573436.01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196001.53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695860.12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1583207.8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2837906.7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2662974.6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6511.99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393957.86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7786461.21</v>
      </c>
      <c r="F556">
        <v>589959.39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50348.27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1108212.06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1583207.8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2837906.7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2678593.0499999998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8475.5400000000009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362963.13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8216395.1500000004</v>
      </c>
      <c r="F571">
        <v>413311.4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41645.019999999997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1238408.56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1583207.8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2837906.7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2625344.02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8928.0400000000009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358352.33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8293795.1200000001</v>
      </c>
      <c r="F586">
        <v>399997.36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72133.259999999995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1438733.79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1583207.8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2837906.7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2738976.61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9719.64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357826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8608544.5299999993</v>
      </c>
      <c r="F601">
        <v>429959.26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62590.8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1628570.29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1583207.8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2837906.7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2876751.38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10447.59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352870.82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8936883.7599999998</v>
      </c>
      <c r="F616">
        <v>415461.62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124381.19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1806397.05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1583207.8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2837906.7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2701053.41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10133.23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350051.48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8938698.1899999995</v>
      </c>
      <c r="F631">
        <v>474432.67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336569.84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1880182.47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1583207.8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2837906.7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2905430.97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9568.52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357862.48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9216296.4499999993</v>
      </c>
      <c r="F646">
        <v>694432.31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303954.74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1569756.64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1583207.8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2837906.7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2727572.32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8573.2900000000009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367926.55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8727016.75</v>
      </c>
      <c r="F661">
        <v>671881.29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233271.75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2033961.51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1583207.8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2837906.7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2816340.44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9682.42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347473.27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9281098.8699999992</v>
      </c>
      <c r="F676">
        <v>580745.02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165483.56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2521838.81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1583207.8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2837906.7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3032543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10822.83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329887.46000000002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9986319.1400000006</v>
      </c>
      <c r="F691">
        <v>495371.02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54836.23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3324781.36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1583207.8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2837906.7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2853557.64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13485.48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292932.71000000002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10612938.98</v>
      </c>
      <c r="F706">
        <v>347768.94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530595.68000000005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1713205.91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1583207.8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2837906.7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3181159.02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7609.37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388978.21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9323088.7899999991</v>
      </c>
      <c r="F721">
        <v>919573.89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377316.48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42963.81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817898.48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2837906.7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1518483.77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1681.05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430320.96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5218933.82</v>
      </c>
      <c r="F736">
        <v>807637.44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263959.94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565606.63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817898.48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2837906.7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1644347.06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4790.12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395455.66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5870549</v>
      </c>
      <c r="F751">
        <v>659415.6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154165.57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347034.02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817898.48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2837906.7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1616152.41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4523.05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393884.14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5623514.6600000001</v>
      </c>
      <c r="F766">
        <v>548049.69999999995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139609.59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671098.48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817898.48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2837906.7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1648806.76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5445.64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380391.7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5981156.0599999996</v>
      </c>
      <c r="F781">
        <v>520001.29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142582.78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437960.4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817898.48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2837906.7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1594217.25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4285.08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393908.55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5692267.9199999999</v>
      </c>
      <c r="F796">
        <v>536491.32999999996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32382.79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715668.74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817898.48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2837906.7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1617318.18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5353.64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362873.96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5994145.7400000002</v>
      </c>
      <c r="F811">
        <v>395256.75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39115.96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833102.55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817898.48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2837906.7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1593382.63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5858.73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358224.01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6088149.0899999999</v>
      </c>
      <c r="F826">
        <v>397339.97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52535.89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923830.56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817898.48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2837906.7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1639152.27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6337.88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357736.52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6225125.9000000004</v>
      </c>
      <c r="F841">
        <v>410272.41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48997.7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1012030.77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817898.48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2837906.7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1634854.54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6633.65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352800.45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6309324.1500000004</v>
      </c>
      <c r="F856">
        <v>401798.16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103318.21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1257984.43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817898.48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2837906.7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1726013.78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7245.3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349966.49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6647048.6900000004</v>
      </c>
      <c r="F871">
        <v>453284.7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271897.06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1228734.8600000001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817898.48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2837906.7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1696247.42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6818.05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357808.23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6587605.5099999998</v>
      </c>
      <c r="F886">
        <v>629705.30000000005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257002.48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1037904.31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817898.48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2837906.7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1628390.38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6376.11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367848.92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6328475.9800000004</v>
      </c>
      <c r="F901">
        <v>624851.4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204480.62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1347673.35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817898.48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2837906.7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1664035.86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7062.21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347425.21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6674576.6100000003</v>
      </c>
      <c r="F916">
        <v>551905.82999999996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144378.10999999999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1677834.21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817898.48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2837906.7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1798137.09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7347.79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329836.25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7139124.2699999996</v>
      </c>
      <c r="F931">
        <v>474214.36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53852.43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2293721.16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817898.48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2837906.7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1712907.35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9379.2999999999993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292871.71999999997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7671813</v>
      </c>
      <c r="F946">
        <v>346724.14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468775.91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1119926.2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817898.48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2837906.7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1918555.27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4865.1099999999997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388988.58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6699151.7599999998</v>
      </c>
      <c r="F961">
        <v>857764.49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71453.91</v>
      </c>
      <c r="F962">
        <v>232250.15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69496.77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1583207.8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2837906.7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2445232.25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2475.2800000000002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430324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7009772.71</v>
      </c>
      <c r="F976">
        <v>662574.16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54190.87</v>
      </c>
      <c r="F977">
        <v>169863.33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869087.9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1583207.8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2837906.7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2740557.85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7299.18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395489.8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8092250.2999999998</v>
      </c>
      <c r="F991">
        <v>565353.12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28157.68</v>
      </c>
      <c r="F992">
        <v>103891.32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537557.27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1583207.8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2837906.7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2685024.25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6902.06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393938.16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7678755.7599999998</v>
      </c>
      <c r="F1006">
        <v>497829.48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23261.06</v>
      </c>
      <c r="F1007">
        <v>104338.28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1038820.76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1583207.8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2837906.7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2764269.23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8322.01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380444.72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8255787.5599999996</v>
      </c>
      <c r="F1021">
        <v>484783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27582.69</v>
      </c>
      <c r="F1022">
        <v>94533.49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694505.21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1583207.8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2837906.7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2662970.0299999998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6512.03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393957.96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7812684.46</v>
      </c>
      <c r="F1036">
        <v>488491.45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5072.01</v>
      </c>
      <c r="F1037">
        <v>29023.02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1094884.1399999999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1583207.8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2837906.7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2678473.85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8475.44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362963.1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8208019.9400000004</v>
      </c>
      <c r="F1051">
        <v>391986.12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4055.8</v>
      </c>
      <c r="F1052">
        <v>24722.69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1231862.8999999999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1583207.8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2837906.7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2625228.5299999998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8928.0499999999993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358352.68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8291189.7800000003</v>
      </c>
      <c r="F1066">
        <v>383075.37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6769.01</v>
      </c>
      <c r="F1067">
        <v>44346.39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1434156.78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1583207.8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2837906.7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2738914.55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9719.64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357825.11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8610674.4700000007</v>
      </c>
      <c r="F1081">
        <v>402171.49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5275.4</v>
      </c>
      <c r="F1082">
        <v>40787.980000000003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1624288.37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1583207.8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2837906.7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2876708.85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10447.6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352869.61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8937834.7100000009</v>
      </c>
      <c r="F1096">
        <v>393657.59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16536.82</v>
      </c>
      <c r="F1097">
        <v>68044.31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1807031.09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1583207.8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2837906.7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2701052.1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10133.23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350051.49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8955867.7400000002</v>
      </c>
      <c r="F1111">
        <v>418095.8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47616.77</v>
      </c>
      <c r="F1112">
        <v>169490.14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1891306.44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1583207.8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2837906.7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2905426.36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9568.32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357862.44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9275032.4000000004</v>
      </c>
      <c r="F1126">
        <v>527352.57999999996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45583.39</v>
      </c>
      <c r="F1127">
        <v>151675.91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1576457.92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1583207.8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2837906.7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2727571.98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8573.08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367926.75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8779300.8699999992</v>
      </c>
      <c r="F1141">
        <v>519602.66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29024.76</v>
      </c>
      <c r="F1142">
        <v>131793.91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2041338.83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1583207.8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2837906.7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2816340.4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9682.36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347453.97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9317500.8399999999</v>
      </c>
      <c r="F1156">
        <v>479247.88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22906.97</v>
      </c>
      <c r="F1157">
        <v>86143.94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2531252.91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1583207.8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2837906.7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3032559.83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10824.49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329887.94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10018658.699999999</v>
      </c>
      <c r="F1171">
        <v>416031.88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5003.21</v>
      </c>
      <c r="F1172">
        <v>36511.39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3327265.2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1583207.8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2837906.7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2853556.05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13485.47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292932.39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10620424.439999999</v>
      </c>
      <c r="F1186">
        <v>329443.78999999998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112528.44</v>
      </c>
      <c r="F1187">
        <v>223747.16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1723218.58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1583207.8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2837906.7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3181190.71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7609.39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388981.22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9445661.6199999992</v>
      </c>
      <c r="F1201">
        <v>612728.37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48276.61</v>
      </c>
      <c r="F1202">
        <v>186711.12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41640.92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817898.48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2837906.7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1518483.43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1681.03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430318.83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5265887.18</v>
      </c>
      <c r="F1216">
        <v>617029.94999999995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40418.42</v>
      </c>
      <c r="F1217">
        <v>134148.1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561187.77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817898.48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2837906.7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1644347.05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4790.1000000000004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395459.27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5906548.5300000003</v>
      </c>
      <c r="F1231">
        <v>529607.37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19330.27</v>
      </c>
      <c r="F1232">
        <v>81540.2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342004.41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817898.48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2837906.7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1616152.41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4523.05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393880.75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5637815.3300000001</v>
      </c>
      <c r="F1246">
        <v>475420.95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15033.56</v>
      </c>
      <c r="F1247">
        <v>83898.25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669115.87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817898.48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2837906.7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1648806.76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5445.66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380391.7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5994207.0300000003</v>
      </c>
      <c r="F1261">
        <v>464289.95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17959.84</v>
      </c>
      <c r="F1262">
        <v>79686.38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434036.79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817898.48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2837906.7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1594217.25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4285.08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393908.43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5706304.1500000004</v>
      </c>
      <c r="F1276">
        <v>473594.8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1932.1</v>
      </c>
      <c r="F1277">
        <v>24378.26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696343.74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817898.48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2837906.7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1617342.24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5353.64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362848.91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5976776.9000000004</v>
      </c>
      <c r="F1291">
        <v>387227.16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1556.24</v>
      </c>
      <c r="F1292">
        <v>32724.19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820730.18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817898.48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2837906.7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1593364.23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5858.73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358248.36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6077314.5599999996</v>
      </c>
      <c r="F1306">
        <v>390972.55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3185.08</v>
      </c>
      <c r="F1307">
        <v>39689.120000000003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916188.77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817898.48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2837906.7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1639152.27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6337.88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357736.55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6220669.1900000004</v>
      </c>
      <c r="F1321">
        <v>397425.67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2439.5500000000002</v>
      </c>
      <c r="F1322">
        <v>39079.29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1002228.91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817898.48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2837906.7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1634844.76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6633.65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352800.88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6301952.0599999996</v>
      </c>
      <c r="F1336">
        <v>391880.17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12842.2</v>
      </c>
      <c r="F1337">
        <v>61187.95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1258992.26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817898.48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2837906.7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1726013.78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7245.3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349964.2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6660898.7199999997</v>
      </c>
      <c r="F1351">
        <v>411152.15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39228.94</v>
      </c>
      <c r="F1352">
        <v>137011.84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1241140.1599999999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817898.48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2837906.7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1696240.35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6818.05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357802.37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6639232.6900000004</v>
      </c>
      <c r="F1366">
        <v>494814.2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40086.129999999997</v>
      </c>
      <c r="F1367">
        <v>125703.83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1044681.23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817898.48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2837906.7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1628389.15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6376.11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367848.4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6375337.8099999996</v>
      </c>
      <c r="F1381">
        <v>493552.24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26587.87</v>
      </c>
      <c r="F1382">
        <v>112266.29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1356013.26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817898.48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2837906.7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1664035.15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7062.21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347423.92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6709503.6699999999</v>
      </c>
      <c r="F1396">
        <v>459690.21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19291.88</v>
      </c>
      <c r="F1397">
        <v>78715.59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1692388.48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817898.48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2837906.7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1798129.96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7347.79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329836.34999999998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7172963.29</v>
      </c>
      <c r="F1411">
        <v>408551.94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4258.83</v>
      </c>
      <c r="F1412">
        <v>38691.129999999997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2300723.31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817898.48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2837906.7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1712905.49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9379.2999999999993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292871.7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7683072.1299999999</v>
      </c>
      <c r="F1426">
        <v>331562.82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100874.16</v>
      </c>
      <c r="F1427">
        <v>196556.48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1134656.6100000001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817898.48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2837906.7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1918554.56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4865.13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388980.17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6814755.6399999997</v>
      </c>
      <c r="F1441">
        <v>585536.65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231895.58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70126.509999999995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1583207.8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2837906.7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2454802.0099999998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2484.0700000000002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430338.29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6948527.0999999996</v>
      </c>
      <c r="F1456">
        <v>662233.88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169402.35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871127.54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1583207.8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2837906.7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2745908.87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7305.47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395496.21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8045456.3899999997</v>
      </c>
      <c r="F1471">
        <v>564898.56000000006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103725.1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541096.74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1583207.8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2837906.7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2686852.09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6906.25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393957.22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7655969.5800000001</v>
      </c>
      <c r="F1486">
        <v>497682.32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104273.53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1038808.15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1583207.8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2837906.7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2765751.96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8327.2800000000007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380457.46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8234001.8799999999</v>
      </c>
      <c r="F1501">
        <v>484730.99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94163.6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695021.49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1583207.8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2837906.7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2664314.2200000002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6520.13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393966.03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7786970.3399999999</v>
      </c>
      <c r="F1516">
        <v>488129.63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29017.75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1108093.29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1583207.8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2837906.7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2678603.08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8475.59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362966.27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8216286.4699999997</v>
      </c>
      <c r="F1531">
        <v>391984.02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24718.38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1238291.96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1583207.8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2837906.7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2625339.42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8928.15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358348.68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8293674.0300000003</v>
      </c>
      <c r="F1546">
        <v>383067.06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44333.84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1438507.13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1583207.8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2837906.7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2739002.86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9720.14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357820.75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8608344.6300000008</v>
      </c>
      <c r="F1561">
        <v>402154.59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40445.54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1628368.49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1583207.8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2837906.7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2876781.04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10455.280000000001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352890.38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8936719.3100000005</v>
      </c>
      <c r="F1576">
        <v>393335.93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67735.44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1805698.82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1583207.8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2837906.7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2701472.33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10137.15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350057.92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8938422.8000000007</v>
      </c>
      <c r="F1591">
        <v>417793.36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169153.56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1879420.05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1583207.8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2837906.7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2914286.4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9579.7800000000007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357855.22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9224400.7300000004</v>
      </c>
      <c r="F1606">
        <v>527008.77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151448.29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1569023.47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1583207.8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2837906.7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2733662.43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8581.4599999999991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367940.42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8732381.8499999996</v>
      </c>
      <c r="F1621">
        <v>519388.72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131553.06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2033591.85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1583207.8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2837906.7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2820370.69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9689.94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347482.68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9284766.9800000004</v>
      </c>
      <c r="F1636">
        <v>479035.74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85908.03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2521293.42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1583207.8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2837906.7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3035025.03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10829.61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329898.03999999998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9988262.5600000005</v>
      </c>
      <c r="F1651">
        <v>415806.06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36768.550000000003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3324697.73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1583207.8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2837906.7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2853725.59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13483.33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292934.13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10613021.16</v>
      </c>
      <c r="F1666">
        <v>329702.68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222994.6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1709396.93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1583207.8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2837906.7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3201191.95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7621.87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388991.49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9339325.2599999998</v>
      </c>
      <c r="F1681">
        <v>611986.09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186706.82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42890.14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817898.48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2837906.7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1519586.77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1681.25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430333.97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5219963.3499999996</v>
      </c>
      <c r="F1696">
        <v>617040.79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134166.96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564586.53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817898.48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2837906.7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1644931.2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4790.0600000000004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395478.24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5870112.9699999997</v>
      </c>
      <c r="F1711">
        <v>529645.19999999995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81543.33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346916.13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817898.48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2837906.7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1616238.48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4523.04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393894.3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5623482.8300000001</v>
      </c>
      <c r="F1726">
        <v>475437.63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83897.8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670810.27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817898.48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2837906.7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1648873.68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5445.6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380383.86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5980934.7300000004</v>
      </c>
      <c r="F1741">
        <v>464281.67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79685.45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437114.93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817898.48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2837906.7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1594220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4285.07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393923.91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5691425.1900000004</v>
      </c>
      <c r="F1756">
        <v>473609.37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24378.880000000001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715596.14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817898.48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2837906.7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1617318.44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5353.64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362874.61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5994073.4100000001</v>
      </c>
      <c r="F1771">
        <v>387253.49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32724.17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833034.09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817898.48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2837906.7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1593382.63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5858.73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358224.7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6088080.6299999999</v>
      </c>
      <c r="F1786">
        <v>390948.88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39690.03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923636.2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817898.48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2837906.7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1639154.45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6337.87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357736.74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6224933.71</v>
      </c>
      <c r="F1801">
        <v>397426.77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39078.76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1011898.15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817898.48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2837906.7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1634854.54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6633.66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352800.85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6309191.54</v>
      </c>
      <c r="F1816">
        <v>391879.61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61199.64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1256859.3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817898.48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2837906.7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1726017.48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7245.33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349967.18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6645927.29</v>
      </c>
      <c r="F1831">
        <v>411166.83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137016.74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1227982.8899999999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817898.48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2837906.7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1697277.11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6817.44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357831.31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6587882.6299999999</v>
      </c>
      <c r="F1846">
        <v>494848.06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125723.92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1037309.16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817898.48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2837906.7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1629671.68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6376.08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367875.21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6329162.1100000003</v>
      </c>
      <c r="F1861">
        <v>493599.13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112274.59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1347375.1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817898.48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2837906.7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1664836.29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7062.09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347450.39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6675078.6699999999</v>
      </c>
      <c r="F1876">
        <v>459724.98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78674.42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1677107.28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817898.48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2837906.7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1798333.62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7347.97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329855.25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7138594.0499999998</v>
      </c>
      <c r="F1891">
        <v>408529.67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38689.089999999997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2293088.4700000002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817898.48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2837906.7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1712904.13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9379.31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292871.76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7671177.0999999996</v>
      </c>
      <c r="F1906">
        <v>331560.84999999998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196195.18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1116204.6100000001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817898.48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2837906.7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1930220.96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4866.99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389008.97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6707097.75</v>
      </c>
      <c r="F1921">
        <v>585204.15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807744.18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97577.63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1583207.8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2837906.7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946858.22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2474.7800000000002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430319.03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5468025.1200000001</v>
      </c>
      <c r="F1936">
        <v>1238063.21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572185.06999999995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859510.75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1583207.8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2837906.7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1196143.25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7299.62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395491.2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6484068.1299999999</v>
      </c>
      <c r="F1951">
        <v>967676.28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350856.2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579642.11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1583207.8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2837906.7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1134620.3700000001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6901.78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393937.14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6142278.7599999998</v>
      </c>
      <c r="F1966">
        <v>744793.35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319020.24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1026752.65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1583207.8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2837906.7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1239201.72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8322.0300000000007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380448.63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6695390.9000000004</v>
      </c>
      <c r="F1981">
        <v>699468.87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313605.75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715778.2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1583207.8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2837906.7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1163448.95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6511.98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393963.07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6306853.6299999999</v>
      </c>
      <c r="F1996">
        <v>707568.83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85581.42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1124632.1499999999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1583207.8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2837906.7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1260605.5900000001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8475.5499999999993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362964.94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6814827.7999999998</v>
      </c>
      <c r="F2011">
        <v>448546.35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69425.94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1211382.6399999999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1583207.8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2837906.7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1257991.93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8927.06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358343.39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6899416.1299999999</v>
      </c>
      <c r="F2026">
        <v>427769.34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117892.69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1404615.44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1583207.8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2837906.7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1303184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9716.23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357830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7138630.1699999999</v>
      </c>
      <c r="F2041">
        <v>475722.7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100831.41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1574462.63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1583207.8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2837906.7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1386700.15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10455.02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352870.23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7392732.2999999998</v>
      </c>
      <c r="F2056">
        <v>453701.64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205896.47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1720670.76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1583207.8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2837906.7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1335681.99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10135.01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350054.32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7487602.2599999998</v>
      </c>
      <c r="F2071">
        <v>555950.79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576350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1789516.97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1583207.8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2837906.7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1418771.19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9568.9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357844.54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7638971.5599999996</v>
      </c>
      <c r="F2086">
        <v>934194.55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508775.71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1505365.78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1583207.8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2837906.7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1311589.98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8573.6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367927.19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7246643.8600000003</v>
      </c>
      <c r="F2101">
        <v>876702.9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394775.79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1937099.98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1583207.8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2837906.7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1412709.82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9683.0400000000009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347476.71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7780607.3300000001</v>
      </c>
      <c r="F2116">
        <v>742252.49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287808.73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2388023.52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1583207.8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2837906.7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1583984.46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10825.03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329891.5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8403947.5099999998</v>
      </c>
      <c r="F2131">
        <v>617700.24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93120.56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3142228.01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1583207.8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2837906.7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1587712.56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13484.45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292939.08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9164539.5199999996</v>
      </c>
      <c r="F2146">
        <v>386059.64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868178.17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1614560.82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1583207.8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2837906.7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1543029.91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7609.19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388987.05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7586314.4199999999</v>
      </c>
      <c r="F2161">
        <v>1257165.22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574739.22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55830.64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817898.48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2837906.7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633914.34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1680.45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430257.54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4347230.62</v>
      </c>
      <c r="F2176">
        <v>1004996.76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405507.57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553709.30000000005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817898.48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2837906.7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775662.42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4789.8100000000004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395401.49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4989966.72</v>
      </c>
      <c r="F2191">
        <v>800909.06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242758.93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364593.54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817898.48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2837906.7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733548.79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4522.99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393870.4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4758470.5</v>
      </c>
      <c r="F2206">
        <v>636629.32999999996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216235.17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661375.34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817898.48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2837906.7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797528.81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5445.54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380348.86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5120154.88</v>
      </c>
      <c r="F2221">
        <v>596584.03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218145.35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441812.94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817898.48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2837906.7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745446.77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4285.8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393901.91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4847350.6900000004</v>
      </c>
      <c r="F2236">
        <v>612047.27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49080.53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730168.18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817898.48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2837906.7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815919.96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5353.64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362874.68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5207246.96</v>
      </c>
      <c r="F2251">
        <v>411955.21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53648.43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823653.2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817898.48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2837906.7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816055.33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5858.63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358238.04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5301372.3499999996</v>
      </c>
      <c r="F2266">
        <v>411886.47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76772.600000000006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906502.29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817898.48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2837906.7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833733.44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6337.64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357747.26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5402378.5599999996</v>
      </c>
      <c r="F2281">
        <v>434519.86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68840.899999999994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987530.45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817898.48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2837906.7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858911.69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6633.66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352801.86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5508880.9900000002</v>
      </c>
      <c r="F2296">
        <v>421642.76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160187.87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1204881.6200000001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817898.48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2837906.7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902638.3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7245.34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349968.15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5770570.4400000004</v>
      </c>
      <c r="F2311">
        <v>510156.02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426696.66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1181502.3500000001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817898.48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2837906.7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885700.67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6817.54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357757.62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5729825.7400000002</v>
      </c>
      <c r="F2326">
        <v>784454.28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397211.19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999028.06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817898.48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2837906.7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833970.49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6375.95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367829.25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5495179.6799999997</v>
      </c>
      <c r="F2341">
        <v>765040.44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320956.40000000002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1295031.03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817898.48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2837906.7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885888.02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7062.15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347396.15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5843786.3799999999</v>
      </c>
      <c r="F2356">
        <v>668352.56000000006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230518.73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1607587.24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817898.48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2837906.7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997412.47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7350.11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329811.21999999997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6268155.0099999998</v>
      </c>
      <c r="F2371">
        <v>560329.94999999995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79931.539999999994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2197492.5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817898.48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2837906.7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1015540.96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9377.1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292847.78999999998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6878215.7400000002</v>
      </c>
      <c r="F2386">
        <v>372779.33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704636.13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1065445.19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817898.48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2837906.7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983270.12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4865.07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388918.74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5709385.5599999996</v>
      </c>
      <c r="F2401">
        <v>1093554.8700000001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Office -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Office -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142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81.92</v>
      </c>
      <c r="C2">
        <v>5.22</v>
      </c>
      <c r="D2">
        <v>3</v>
      </c>
    </row>
    <row r="3" spans="1:4" x14ac:dyDescent="0.25">
      <c r="A3" t="s">
        <v>354</v>
      </c>
      <c r="B3">
        <v>122.9</v>
      </c>
      <c r="C3">
        <v>5.22</v>
      </c>
      <c r="D3">
        <v>3</v>
      </c>
    </row>
    <row r="4" spans="1:4" x14ac:dyDescent="0.25">
      <c r="A4" t="s">
        <v>355</v>
      </c>
      <c r="B4">
        <v>122.9</v>
      </c>
      <c r="C4">
        <v>5.22</v>
      </c>
      <c r="D4">
        <v>3</v>
      </c>
    </row>
    <row r="5" spans="1:4" x14ac:dyDescent="0.25">
      <c r="A5" t="s">
        <v>356</v>
      </c>
      <c r="B5">
        <v>81.92</v>
      </c>
      <c r="C5">
        <v>5.22</v>
      </c>
      <c r="D5">
        <v>3</v>
      </c>
    </row>
    <row r="6" spans="1:4" x14ac:dyDescent="0.25">
      <c r="A6" t="s">
        <v>357</v>
      </c>
      <c r="B6">
        <v>81.92</v>
      </c>
      <c r="C6">
        <v>5.22</v>
      </c>
      <c r="D6">
        <v>3</v>
      </c>
    </row>
    <row r="7" spans="1:4" x14ac:dyDescent="0.25">
      <c r="A7" t="s">
        <v>358</v>
      </c>
      <c r="B7">
        <v>81.92</v>
      </c>
      <c r="C7">
        <v>5.22</v>
      </c>
      <c r="D7">
        <v>3</v>
      </c>
    </row>
    <row r="8" spans="1:4" x14ac:dyDescent="0.25">
      <c r="A8" t="s">
        <v>359</v>
      </c>
      <c r="B8">
        <v>122.9</v>
      </c>
      <c r="C8">
        <v>5.22</v>
      </c>
      <c r="D8">
        <v>3</v>
      </c>
    </row>
    <row r="9" spans="1:4" x14ac:dyDescent="0.25">
      <c r="A9" t="s">
        <v>360</v>
      </c>
      <c r="B9">
        <v>122.9</v>
      </c>
      <c r="C9">
        <v>5.22</v>
      </c>
      <c r="D9">
        <v>3</v>
      </c>
    </row>
    <row r="10" spans="1:4" x14ac:dyDescent="0.25">
      <c r="A10" t="s">
        <v>361</v>
      </c>
      <c r="B10">
        <v>122.9</v>
      </c>
      <c r="C10">
        <v>5.22</v>
      </c>
      <c r="D10">
        <v>3</v>
      </c>
    </row>
    <row r="11" spans="1:4" x14ac:dyDescent="0.25">
      <c r="A11" t="s">
        <v>362</v>
      </c>
      <c r="B11">
        <v>122.9</v>
      </c>
      <c r="C11">
        <v>5.22</v>
      </c>
      <c r="D11">
        <v>3</v>
      </c>
    </row>
    <row r="12" spans="1:4" x14ac:dyDescent="0.25">
      <c r="A12" t="s">
        <v>363</v>
      </c>
      <c r="B12">
        <v>81.92</v>
      </c>
      <c r="C12">
        <v>5.22</v>
      </c>
      <c r="D12">
        <v>3</v>
      </c>
    </row>
    <row r="13" spans="1:4" x14ac:dyDescent="0.25">
      <c r="A13" t="s">
        <v>364</v>
      </c>
      <c r="B13">
        <v>81.92</v>
      </c>
      <c r="C13">
        <v>5.22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0</v>
      </c>
      <c r="F2">
        <v>10297</v>
      </c>
      <c r="G2">
        <v>131.99</v>
      </c>
      <c r="H2">
        <v>77.989999999999995</v>
      </c>
      <c r="I2">
        <v>30892.52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393</v>
      </c>
      <c r="Q2" t="s">
        <v>91</v>
      </c>
      <c r="R2" t="s">
        <v>393</v>
      </c>
      <c r="S2">
        <v>3.0001476158104299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0</v>
      </c>
      <c r="F3">
        <v>10297</v>
      </c>
      <c r="G3">
        <v>131.99</v>
      </c>
      <c r="H3">
        <v>77.989999999999995</v>
      </c>
      <c r="I3">
        <v>30892.52</v>
      </c>
      <c r="J3">
        <v>8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393</v>
      </c>
      <c r="Q3" t="s">
        <v>91</v>
      </c>
      <c r="R3" t="s">
        <v>393</v>
      </c>
      <c r="S3">
        <v>3.0001476158104299</v>
      </c>
    </row>
    <row r="4" spans="1:19" x14ac:dyDescent="0.25">
      <c r="A4" t="s">
        <v>39</v>
      </c>
      <c r="B4" t="s">
        <v>395</v>
      </c>
      <c r="C4" t="s">
        <v>395</v>
      </c>
      <c r="D4" t="s">
        <v>392</v>
      </c>
      <c r="E4">
        <v>0</v>
      </c>
      <c r="F4">
        <v>10297</v>
      </c>
      <c r="G4">
        <v>131.99</v>
      </c>
      <c r="H4">
        <v>77.989999999999995</v>
      </c>
      <c r="I4">
        <v>30892.52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393</v>
      </c>
      <c r="Q4" t="s">
        <v>91</v>
      </c>
      <c r="R4" t="s">
        <v>393</v>
      </c>
      <c r="S4">
        <v>3.0001476158104299</v>
      </c>
    </row>
    <row r="5" spans="1:19" x14ac:dyDescent="0.25">
      <c r="A5" t="s">
        <v>39</v>
      </c>
      <c r="B5" t="s">
        <v>396</v>
      </c>
      <c r="C5" t="s">
        <v>396</v>
      </c>
      <c r="D5" t="s">
        <v>392</v>
      </c>
      <c r="E5">
        <v>0</v>
      </c>
      <c r="F5">
        <v>1395.14</v>
      </c>
      <c r="G5">
        <v>21.23</v>
      </c>
      <c r="H5">
        <v>108.01</v>
      </c>
      <c r="I5">
        <v>4185.6099999999997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393</v>
      </c>
      <c r="Q5" t="s">
        <v>91</v>
      </c>
      <c r="R5" t="s">
        <v>393</v>
      </c>
      <c r="S5">
        <v>3.0001361870493279</v>
      </c>
    </row>
    <row r="6" spans="1:19" x14ac:dyDescent="0.25">
      <c r="A6" t="s">
        <v>39</v>
      </c>
      <c r="B6" t="s">
        <v>397</v>
      </c>
      <c r="C6" t="s">
        <v>397</v>
      </c>
      <c r="D6" t="s">
        <v>392</v>
      </c>
      <c r="E6">
        <v>0</v>
      </c>
      <c r="F6">
        <v>1395.14</v>
      </c>
      <c r="G6">
        <v>21.23</v>
      </c>
      <c r="H6">
        <v>108.01</v>
      </c>
      <c r="I6">
        <v>4185.6099999999997</v>
      </c>
      <c r="J6">
        <v>8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393</v>
      </c>
      <c r="Q6" t="s">
        <v>91</v>
      </c>
      <c r="R6" t="s">
        <v>393</v>
      </c>
      <c r="S6">
        <v>3.0001361870493279</v>
      </c>
    </row>
    <row r="7" spans="1:19" x14ac:dyDescent="0.25">
      <c r="A7" t="s">
        <v>39</v>
      </c>
      <c r="B7" t="s">
        <v>398</v>
      </c>
      <c r="C7" t="s">
        <v>398</v>
      </c>
      <c r="D7" t="s">
        <v>392</v>
      </c>
      <c r="E7">
        <v>0</v>
      </c>
      <c r="F7">
        <v>1395.14</v>
      </c>
      <c r="G7">
        <v>21.23</v>
      </c>
      <c r="H7">
        <v>108.01</v>
      </c>
      <c r="I7">
        <v>4185.6099999999997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393</v>
      </c>
      <c r="Q7" t="s">
        <v>91</v>
      </c>
      <c r="R7" t="s">
        <v>393</v>
      </c>
      <c r="S7">
        <v>3.0001361870493279</v>
      </c>
    </row>
    <row r="8" spans="1:19" x14ac:dyDescent="0.25">
      <c r="A8" t="s">
        <v>39</v>
      </c>
      <c r="B8" t="s">
        <v>399</v>
      </c>
      <c r="C8" t="s">
        <v>399</v>
      </c>
      <c r="D8" t="s">
        <v>392</v>
      </c>
      <c r="E8">
        <v>0</v>
      </c>
      <c r="F8">
        <v>2205.2199999999998</v>
      </c>
      <c r="G8">
        <v>131.99</v>
      </c>
      <c r="H8">
        <v>21.23</v>
      </c>
      <c r="I8">
        <v>6615.97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393</v>
      </c>
      <c r="Q8" t="s">
        <v>91</v>
      </c>
      <c r="R8" t="s">
        <v>393</v>
      </c>
      <c r="S8">
        <v>3.000140575543484</v>
      </c>
    </row>
    <row r="9" spans="1:19" x14ac:dyDescent="0.25">
      <c r="A9" t="s">
        <v>39</v>
      </c>
      <c r="B9" t="s">
        <v>400</v>
      </c>
      <c r="C9" t="s">
        <v>400</v>
      </c>
      <c r="D9" t="s">
        <v>392</v>
      </c>
      <c r="E9">
        <v>0</v>
      </c>
      <c r="F9">
        <v>2205.2199999999998</v>
      </c>
      <c r="G9">
        <v>131.99</v>
      </c>
      <c r="H9">
        <v>21.23</v>
      </c>
      <c r="I9">
        <v>6615.97</v>
      </c>
      <c r="J9">
        <v>8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393</v>
      </c>
      <c r="Q9" t="s">
        <v>91</v>
      </c>
      <c r="R9" t="s">
        <v>393</v>
      </c>
      <c r="S9">
        <v>3.000140575543484</v>
      </c>
    </row>
    <row r="10" spans="1:19" x14ac:dyDescent="0.25">
      <c r="A10" t="s">
        <v>39</v>
      </c>
      <c r="B10" t="s">
        <v>401</v>
      </c>
      <c r="C10" t="s">
        <v>401</v>
      </c>
      <c r="D10" t="s">
        <v>392</v>
      </c>
      <c r="E10">
        <v>0</v>
      </c>
      <c r="F10">
        <v>2205.2199999999998</v>
      </c>
      <c r="G10">
        <v>131.99</v>
      </c>
      <c r="H10">
        <v>21.23</v>
      </c>
      <c r="I10">
        <v>6615.97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393</v>
      </c>
      <c r="Q10" t="s">
        <v>91</v>
      </c>
      <c r="R10" t="s">
        <v>393</v>
      </c>
      <c r="S10">
        <v>3.000140575543484</v>
      </c>
    </row>
    <row r="11" spans="1:19" x14ac:dyDescent="0.25">
      <c r="A11" t="s">
        <v>39</v>
      </c>
      <c r="B11" t="s">
        <v>402</v>
      </c>
      <c r="C11" t="s">
        <v>402</v>
      </c>
      <c r="D11" t="s">
        <v>392</v>
      </c>
      <c r="E11">
        <v>0</v>
      </c>
      <c r="F11">
        <v>2205.2199999999998</v>
      </c>
      <c r="G11">
        <v>162.01</v>
      </c>
      <c r="H11">
        <v>162.01</v>
      </c>
      <c r="I11">
        <v>6615.97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393</v>
      </c>
      <c r="Q11" t="s">
        <v>91</v>
      </c>
      <c r="R11" t="s">
        <v>393</v>
      </c>
      <c r="S11">
        <v>3.000140575543484</v>
      </c>
    </row>
    <row r="12" spans="1:19" x14ac:dyDescent="0.25">
      <c r="A12" t="s">
        <v>39</v>
      </c>
      <c r="B12" t="s">
        <v>403</v>
      </c>
      <c r="C12" t="s">
        <v>403</v>
      </c>
      <c r="D12" t="s">
        <v>392</v>
      </c>
      <c r="E12">
        <v>0</v>
      </c>
      <c r="F12">
        <v>2205.2199999999998</v>
      </c>
      <c r="G12">
        <v>162.01</v>
      </c>
      <c r="H12">
        <v>162.01</v>
      </c>
      <c r="I12">
        <v>6615.97</v>
      </c>
      <c r="J12">
        <v>8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393</v>
      </c>
      <c r="Q12" t="s">
        <v>91</v>
      </c>
      <c r="R12" t="s">
        <v>393</v>
      </c>
      <c r="S12">
        <v>3.000140575543484</v>
      </c>
    </row>
    <row r="13" spans="1:19" x14ac:dyDescent="0.25">
      <c r="A13" t="s">
        <v>39</v>
      </c>
      <c r="B13" t="s">
        <v>404</v>
      </c>
      <c r="C13" t="s">
        <v>404</v>
      </c>
      <c r="D13" t="s">
        <v>392</v>
      </c>
      <c r="E13">
        <v>0</v>
      </c>
      <c r="F13">
        <v>2205.2199999999998</v>
      </c>
      <c r="G13">
        <v>162.01</v>
      </c>
      <c r="H13">
        <v>162.01</v>
      </c>
      <c r="I13">
        <v>6615.97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393</v>
      </c>
      <c r="Q13" t="s">
        <v>91</v>
      </c>
      <c r="R13" t="s">
        <v>393</v>
      </c>
      <c r="S13">
        <v>3.000140575543484</v>
      </c>
    </row>
    <row r="14" spans="1:19" x14ac:dyDescent="0.25">
      <c r="A14" t="s">
        <v>39</v>
      </c>
      <c r="B14" t="s">
        <v>405</v>
      </c>
      <c r="C14" t="s">
        <v>405</v>
      </c>
      <c r="D14" t="s">
        <v>392</v>
      </c>
      <c r="E14">
        <v>0</v>
      </c>
      <c r="F14">
        <v>1395.14</v>
      </c>
      <c r="G14">
        <v>77.989999999999995</v>
      </c>
      <c r="H14">
        <v>108.01</v>
      </c>
      <c r="I14">
        <v>4185.6099999999997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393</v>
      </c>
      <c r="Q14" t="s">
        <v>91</v>
      </c>
      <c r="R14" t="s">
        <v>393</v>
      </c>
      <c r="S14">
        <v>3.0001361870493279</v>
      </c>
    </row>
    <row r="15" spans="1:19" x14ac:dyDescent="0.25">
      <c r="A15" t="s">
        <v>39</v>
      </c>
      <c r="B15" t="s">
        <v>406</v>
      </c>
      <c r="C15" t="s">
        <v>406</v>
      </c>
      <c r="D15" t="s">
        <v>392</v>
      </c>
      <c r="E15">
        <v>0</v>
      </c>
      <c r="F15">
        <v>1395.14</v>
      </c>
      <c r="G15">
        <v>77.989999999999995</v>
      </c>
      <c r="H15">
        <v>108.01</v>
      </c>
      <c r="I15">
        <v>4185.6099999999997</v>
      </c>
      <c r="J15">
        <v>8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393</v>
      </c>
      <c r="Q15" t="s">
        <v>91</v>
      </c>
      <c r="R15" t="s">
        <v>393</v>
      </c>
      <c r="S15">
        <v>3.0001361870493279</v>
      </c>
    </row>
    <row r="16" spans="1:19" x14ac:dyDescent="0.25">
      <c r="A16" t="s">
        <v>39</v>
      </c>
      <c r="B16" t="s">
        <v>407</v>
      </c>
      <c r="C16" t="s">
        <v>407</v>
      </c>
      <c r="D16" t="s">
        <v>392</v>
      </c>
      <c r="E16">
        <v>0</v>
      </c>
      <c r="F16">
        <v>1395.14</v>
      </c>
      <c r="G16">
        <v>77.989999999999995</v>
      </c>
      <c r="H16">
        <v>108.01</v>
      </c>
      <c r="I16">
        <v>4185.6099999999997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393</v>
      </c>
      <c r="Q16" t="s">
        <v>91</v>
      </c>
      <c r="R16" t="s">
        <v>393</v>
      </c>
      <c r="S16">
        <v>3.0001361870493279</v>
      </c>
    </row>
    <row r="17" spans="1:19" x14ac:dyDescent="0.25">
      <c r="A17" t="s">
        <v>39</v>
      </c>
      <c r="B17" t="s">
        <v>408</v>
      </c>
      <c r="C17" t="s">
        <v>408</v>
      </c>
      <c r="D17" t="s">
        <v>409</v>
      </c>
      <c r="E17">
        <v>1395.14</v>
      </c>
      <c r="F17">
        <v>1395.14</v>
      </c>
      <c r="G17">
        <v>21.23</v>
      </c>
      <c r="H17">
        <v>108.01</v>
      </c>
      <c r="I17">
        <v>12556.84</v>
      </c>
      <c r="J17">
        <v>1</v>
      </c>
      <c r="K17">
        <v>33.33</v>
      </c>
      <c r="L17">
        <v>4.9875999999999996</v>
      </c>
      <c r="M17">
        <v>1.7058</v>
      </c>
      <c r="N17" t="s">
        <v>410</v>
      </c>
      <c r="O17" t="s">
        <v>411</v>
      </c>
      <c r="P17" t="s">
        <v>412</v>
      </c>
      <c r="Q17" t="s">
        <v>62</v>
      </c>
      <c r="R17" t="s">
        <v>413</v>
      </c>
      <c r="S17">
        <v>9.0004157288874236</v>
      </c>
    </row>
    <row r="18" spans="1:19" x14ac:dyDescent="0.25">
      <c r="A18" t="s">
        <v>39</v>
      </c>
      <c r="B18" t="s">
        <v>414</v>
      </c>
      <c r="C18" t="s">
        <v>414</v>
      </c>
      <c r="D18" t="s">
        <v>409</v>
      </c>
      <c r="E18">
        <v>2205.2199999999998</v>
      </c>
      <c r="F18">
        <v>2205.2199999999998</v>
      </c>
      <c r="G18">
        <v>131.99</v>
      </c>
      <c r="H18">
        <v>21.23</v>
      </c>
      <c r="I18">
        <v>19847.91</v>
      </c>
      <c r="J18">
        <v>1</v>
      </c>
      <c r="K18">
        <v>33.33</v>
      </c>
      <c r="L18">
        <v>4.9875999999999996</v>
      </c>
      <c r="M18">
        <v>1.7058</v>
      </c>
      <c r="N18" t="s">
        <v>410</v>
      </c>
      <c r="O18" t="s">
        <v>411</v>
      </c>
      <c r="P18" t="s">
        <v>412</v>
      </c>
      <c r="Q18" t="s">
        <v>62</v>
      </c>
      <c r="R18" t="s">
        <v>413</v>
      </c>
      <c r="S18">
        <v>9.0004217266304511</v>
      </c>
    </row>
    <row r="19" spans="1:19" x14ac:dyDescent="0.25">
      <c r="A19" t="s">
        <v>39</v>
      </c>
      <c r="B19" t="s">
        <v>415</v>
      </c>
      <c r="C19" t="s">
        <v>415</v>
      </c>
      <c r="D19" t="s">
        <v>409</v>
      </c>
      <c r="E19">
        <v>2205.2199999999998</v>
      </c>
      <c r="F19">
        <v>2205.2199999999998</v>
      </c>
      <c r="G19">
        <v>162.01</v>
      </c>
      <c r="H19">
        <v>162.01</v>
      </c>
      <c r="I19">
        <v>19847.91</v>
      </c>
      <c r="J19">
        <v>1</v>
      </c>
      <c r="K19">
        <v>33.33</v>
      </c>
      <c r="L19">
        <v>4.9875999999999996</v>
      </c>
      <c r="M19">
        <v>1.7058</v>
      </c>
      <c r="N19" t="s">
        <v>410</v>
      </c>
      <c r="O19" t="s">
        <v>411</v>
      </c>
      <c r="P19" t="s">
        <v>412</v>
      </c>
      <c r="Q19" t="s">
        <v>62</v>
      </c>
      <c r="R19" t="s">
        <v>413</v>
      </c>
      <c r="S19">
        <v>9.0004217266304511</v>
      </c>
    </row>
    <row r="20" spans="1:19" x14ac:dyDescent="0.25">
      <c r="A20" t="s">
        <v>39</v>
      </c>
      <c r="B20" t="s">
        <v>416</v>
      </c>
      <c r="C20" t="s">
        <v>416</v>
      </c>
      <c r="D20" t="s">
        <v>409</v>
      </c>
      <c r="E20">
        <v>1395.14</v>
      </c>
      <c r="F20">
        <v>1395.14</v>
      </c>
      <c r="G20">
        <v>77.989999999999995</v>
      </c>
      <c r="H20">
        <v>108.01</v>
      </c>
      <c r="I20">
        <v>12556.84</v>
      </c>
      <c r="J20">
        <v>1</v>
      </c>
      <c r="K20">
        <v>33.33</v>
      </c>
      <c r="L20">
        <v>4.9875999999999996</v>
      </c>
      <c r="M20">
        <v>1.7058</v>
      </c>
      <c r="N20" t="s">
        <v>410</v>
      </c>
      <c r="O20" t="s">
        <v>411</v>
      </c>
      <c r="P20" t="s">
        <v>412</v>
      </c>
      <c r="Q20" t="s">
        <v>62</v>
      </c>
      <c r="R20" t="s">
        <v>413</v>
      </c>
      <c r="S20">
        <v>9.0004157288874236</v>
      </c>
    </row>
    <row r="21" spans="1:19" x14ac:dyDescent="0.25">
      <c r="A21" t="s">
        <v>39</v>
      </c>
      <c r="B21" t="s">
        <v>417</v>
      </c>
      <c r="C21" t="s">
        <v>417</v>
      </c>
      <c r="D21" t="s">
        <v>409</v>
      </c>
      <c r="E21">
        <v>10297</v>
      </c>
      <c r="F21">
        <v>10297</v>
      </c>
      <c r="G21">
        <v>131.99</v>
      </c>
      <c r="H21">
        <v>77.989999999999995</v>
      </c>
      <c r="I21">
        <v>92677.57</v>
      </c>
      <c r="J21">
        <v>1</v>
      </c>
      <c r="K21">
        <v>1.5</v>
      </c>
      <c r="L21">
        <v>2.3414000000000001</v>
      </c>
      <c r="M21">
        <v>10.234999999999999</v>
      </c>
      <c r="N21" t="s">
        <v>410</v>
      </c>
      <c r="O21" t="s">
        <v>418</v>
      </c>
      <c r="P21" t="s">
        <v>419</v>
      </c>
      <c r="Q21" t="s">
        <v>62</v>
      </c>
      <c r="R21" t="s">
        <v>413</v>
      </c>
      <c r="S21">
        <v>9.0004438185879394</v>
      </c>
    </row>
    <row r="22" spans="1:19" x14ac:dyDescent="0.25">
      <c r="A22" t="s">
        <v>39</v>
      </c>
      <c r="B22" t="s">
        <v>420</v>
      </c>
      <c r="C22" t="s">
        <v>420</v>
      </c>
      <c r="D22" t="s">
        <v>409</v>
      </c>
      <c r="E22">
        <v>10297</v>
      </c>
      <c r="F22">
        <v>10297</v>
      </c>
      <c r="G22">
        <v>131.99</v>
      </c>
      <c r="H22">
        <v>77.989999999999995</v>
      </c>
      <c r="I22">
        <v>92677.57</v>
      </c>
      <c r="J22">
        <v>8</v>
      </c>
      <c r="K22">
        <v>5</v>
      </c>
      <c r="L22">
        <v>3.7561</v>
      </c>
      <c r="M22">
        <v>5.1174999999999997</v>
      </c>
      <c r="N22" t="s">
        <v>410</v>
      </c>
      <c r="O22" t="s">
        <v>418</v>
      </c>
      <c r="P22" t="s">
        <v>421</v>
      </c>
      <c r="Q22" t="s">
        <v>61</v>
      </c>
      <c r="R22" t="s">
        <v>422</v>
      </c>
      <c r="S22">
        <v>9.0004438185879394</v>
      </c>
    </row>
    <row r="23" spans="1:19" x14ac:dyDescent="0.25">
      <c r="A23" t="s">
        <v>39</v>
      </c>
      <c r="B23" t="s">
        <v>423</v>
      </c>
      <c r="C23" t="s">
        <v>423</v>
      </c>
      <c r="D23" t="s">
        <v>409</v>
      </c>
      <c r="E23">
        <v>10297</v>
      </c>
      <c r="F23">
        <v>10297</v>
      </c>
      <c r="G23">
        <v>131.99</v>
      </c>
      <c r="H23">
        <v>77.989999999999995</v>
      </c>
      <c r="I23">
        <v>92677.57</v>
      </c>
      <c r="J23">
        <v>1</v>
      </c>
      <c r="K23">
        <v>5</v>
      </c>
      <c r="L23">
        <v>3.7561</v>
      </c>
      <c r="M23">
        <v>5.1174999999999997</v>
      </c>
      <c r="N23" t="s">
        <v>410</v>
      </c>
      <c r="O23" t="s">
        <v>418</v>
      </c>
      <c r="P23" t="s">
        <v>421</v>
      </c>
      <c r="Q23" t="s">
        <v>61</v>
      </c>
      <c r="R23" t="s">
        <v>422</v>
      </c>
      <c r="S23">
        <v>9.0004438185879394</v>
      </c>
    </row>
    <row r="24" spans="1:19" x14ac:dyDescent="0.25">
      <c r="A24" t="s">
        <v>39</v>
      </c>
      <c r="B24" t="s">
        <v>424</v>
      </c>
      <c r="C24" t="s">
        <v>424</v>
      </c>
      <c r="D24" t="s">
        <v>409</v>
      </c>
      <c r="E24">
        <v>1395.14</v>
      </c>
      <c r="F24">
        <v>1395.14</v>
      </c>
      <c r="G24">
        <v>21.23</v>
      </c>
      <c r="H24">
        <v>108.01</v>
      </c>
      <c r="I24">
        <v>12556.84</v>
      </c>
      <c r="J24">
        <v>8</v>
      </c>
      <c r="K24">
        <v>5</v>
      </c>
      <c r="L24">
        <v>4.2664</v>
      </c>
      <c r="M24">
        <v>5.1174999999999997</v>
      </c>
      <c r="N24" t="s">
        <v>410</v>
      </c>
      <c r="O24" t="s">
        <v>418</v>
      </c>
      <c r="P24" t="s">
        <v>422</v>
      </c>
      <c r="Q24" t="s">
        <v>61</v>
      </c>
      <c r="R24" t="s">
        <v>422</v>
      </c>
      <c r="S24">
        <v>9.0004157288874236</v>
      </c>
    </row>
    <row r="25" spans="1:19" x14ac:dyDescent="0.25">
      <c r="A25" t="s">
        <v>39</v>
      </c>
      <c r="B25" t="s">
        <v>425</v>
      </c>
      <c r="C25" t="s">
        <v>425</v>
      </c>
      <c r="D25" t="s">
        <v>409</v>
      </c>
      <c r="E25">
        <v>1395.14</v>
      </c>
      <c r="F25">
        <v>1395.14</v>
      </c>
      <c r="G25">
        <v>21.23</v>
      </c>
      <c r="H25">
        <v>108.01</v>
      </c>
      <c r="I25">
        <v>12556.84</v>
      </c>
      <c r="J25">
        <v>1</v>
      </c>
      <c r="K25">
        <v>5</v>
      </c>
      <c r="L25">
        <v>4.2664</v>
      </c>
      <c r="M25">
        <v>5.1174999999999997</v>
      </c>
      <c r="N25" t="s">
        <v>410</v>
      </c>
      <c r="O25" t="s">
        <v>418</v>
      </c>
      <c r="P25" t="s">
        <v>422</v>
      </c>
      <c r="Q25" t="s">
        <v>61</v>
      </c>
      <c r="R25" t="s">
        <v>422</v>
      </c>
      <c r="S25">
        <v>9.0004157288874236</v>
      </c>
    </row>
    <row r="26" spans="1:19" x14ac:dyDescent="0.25">
      <c r="A26" t="s">
        <v>39</v>
      </c>
      <c r="B26" t="s">
        <v>426</v>
      </c>
      <c r="C26" t="s">
        <v>426</v>
      </c>
      <c r="D26" t="s">
        <v>409</v>
      </c>
      <c r="E26">
        <v>2205.2199999999998</v>
      </c>
      <c r="F26">
        <v>2205.2199999999998</v>
      </c>
      <c r="G26">
        <v>131.99</v>
      </c>
      <c r="H26">
        <v>21.23</v>
      </c>
      <c r="I26">
        <v>19847.91</v>
      </c>
      <c r="J26">
        <v>8</v>
      </c>
      <c r="K26">
        <v>5</v>
      </c>
      <c r="L26">
        <v>4.2664</v>
      </c>
      <c r="M26">
        <v>5.1174999999999997</v>
      </c>
      <c r="N26" t="s">
        <v>410</v>
      </c>
      <c r="O26" t="s">
        <v>418</v>
      </c>
      <c r="P26" t="s">
        <v>422</v>
      </c>
      <c r="Q26" t="s">
        <v>61</v>
      </c>
      <c r="R26" t="s">
        <v>422</v>
      </c>
      <c r="S26">
        <v>9.0004217266304511</v>
      </c>
    </row>
    <row r="27" spans="1:19" x14ac:dyDescent="0.25">
      <c r="A27" t="s">
        <v>39</v>
      </c>
      <c r="B27" t="s">
        <v>427</v>
      </c>
      <c r="C27" t="s">
        <v>427</v>
      </c>
      <c r="D27" t="s">
        <v>409</v>
      </c>
      <c r="E27">
        <v>2205.2199999999998</v>
      </c>
      <c r="F27">
        <v>2205.2199999999998</v>
      </c>
      <c r="G27">
        <v>131.99</v>
      </c>
      <c r="H27">
        <v>21.23</v>
      </c>
      <c r="I27">
        <v>19847.91</v>
      </c>
      <c r="J27">
        <v>1</v>
      </c>
      <c r="K27">
        <v>5</v>
      </c>
      <c r="L27">
        <v>4.2664</v>
      </c>
      <c r="M27">
        <v>5.1174999999999997</v>
      </c>
      <c r="N27" t="s">
        <v>410</v>
      </c>
      <c r="O27" t="s">
        <v>418</v>
      </c>
      <c r="P27" t="s">
        <v>422</v>
      </c>
      <c r="Q27" t="s">
        <v>61</v>
      </c>
      <c r="R27" t="s">
        <v>422</v>
      </c>
      <c r="S27">
        <v>9.0004217266304511</v>
      </c>
    </row>
    <row r="28" spans="1:19" x14ac:dyDescent="0.25">
      <c r="A28" t="s">
        <v>39</v>
      </c>
      <c r="B28" t="s">
        <v>428</v>
      </c>
      <c r="C28" t="s">
        <v>428</v>
      </c>
      <c r="D28" t="s">
        <v>409</v>
      </c>
      <c r="E28">
        <v>2205.2199999999998</v>
      </c>
      <c r="F28">
        <v>2205.2199999999998</v>
      </c>
      <c r="G28">
        <v>162.01</v>
      </c>
      <c r="H28">
        <v>162.01</v>
      </c>
      <c r="I28">
        <v>19847.91</v>
      </c>
      <c r="J28">
        <v>8</v>
      </c>
      <c r="K28">
        <v>5</v>
      </c>
      <c r="L28">
        <v>4.2664</v>
      </c>
      <c r="M28">
        <v>5.1174999999999997</v>
      </c>
      <c r="N28" t="s">
        <v>410</v>
      </c>
      <c r="O28" t="s">
        <v>418</v>
      </c>
      <c r="P28" t="s">
        <v>422</v>
      </c>
      <c r="Q28" t="s">
        <v>61</v>
      </c>
      <c r="R28" t="s">
        <v>422</v>
      </c>
      <c r="S28">
        <v>9.0004217266304511</v>
      </c>
    </row>
    <row r="29" spans="1:19" x14ac:dyDescent="0.25">
      <c r="A29" t="s">
        <v>39</v>
      </c>
      <c r="B29" t="s">
        <v>429</v>
      </c>
      <c r="C29" t="s">
        <v>429</v>
      </c>
      <c r="D29" t="s">
        <v>409</v>
      </c>
      <c r="E29">
        <v>2205.2199999999998</v>
      </c>
      <c r="F29">
        <v>2205.2199999999998</v>
      </c>
      <c r="G29">
        <v>162.01</v>
      </c>
      <c r="H29">
        <v>162.01</v>
      </c>
      <c r="I29">
        <v>19847.91</v>
      </c>
      <c r="J29">
        <v>1</v>
      </c>
      <c r="K29">
        <v>5</v>
      </c>
      <c r="L29">
        <v>4.2664</v>
      </c>
      <c r="M29">
        <v>5.1174999999999997</v>
      </c>
      <c r="N29" t="s">
        <v>410</v>
      </c>
      <c r="O29" t="s">
        <v>418</v>
      </c>
      <c r="P29" t="s">
        <v>422</v>
      </c>
      <c r="Q29" t="s">
        <v>61</v>
      </c>
      <c r="R29" t="s">
        <v>422</v>
      </c>
      <c r="S29">
        <v>9.0004217266304511</v>
      </c>
    </row>
    <row r="30" spans="1:19" x14ac:dyDescent="0.25">
      <c r="A30" t="s">
        <v>39</v>
      </c>
      <c r="B30" t="s">
        <v>430</v>
      </c>
      <c r="C30" t="s">
        <v>430</v>
      </c>
      <c r="D30" t="s">
        <v>409</v>
      </c>
      <c r="E30">
        <v>1395.14</v>
      </c>
      <c r="F30">
        <v>1395.14</v>
      </c>
      <c r="G30">
        <v>77.989999999999995</v>
      </c>
      <c r="H30">
        <v>108.01</v>
      </c>
      <c r="I30">
        <v>12556.84</v>
      </c>
      <c r="J30">
        <v>8</v>
      </c>
      <c r="K30">
        <v>5</v>
      </c>
      <c r="L30">
        <v>4.2664</v>
      </c>
      <c r="M30">
        <v>5.1174999999999997</v>
      </c>
      <c r="N30" t="s">
        <v>410</v>
      </c>
      <c r="O30" t="s">
        <v>418</v>
      </c>
      <c r="P30" t="s">
        <v>422</v>
      </c>
      <c r="Q30" t="s">
        <v>61</v>
      </c>
      <c r="R30" t="s">
        <v>422</v>
      </c>
      <c r="S30">
        <v>9.0004157288874236</v>
      </c>
    </row>
    <row r="31" spans="1:19" x14ac:dyDescent="0.25">
      <c r="A31" t="s">
        <v>39</v>
      </c>
      <c r="B31" t="s">
        <v>431</v>
      </c>
      <c r="C31" t="s">
        <v>431</v>
      </c>
      <c r="D31" t="s">
        <v>409</v>
      </c>
      <c r="E31">
        <v>1395.14</v>
      </c>
      <c r="F31">
        <v>1395.14</v>
      </c>
      <c r="G31">
        <v>77.989999999999995</v>
      </c>
      <c r="H31">
        <v>108.01</v>
      </c>
      <c r="I31">
        <v>12556.84</v>
      </c>
      <c r="J31">
        <v>1</v>
      </c>
      <c r="K31">
        <v>5</v>
      </c>
      <c r="L31">
        <v>4.2664</v>
      </c>
      <c r="M31">
        <v>5.1174999999999997</v>
      </c>
      <c r="N31" t="s">
        <v>410</v>
      </c>
      <c r="O31" t="s">
        <v>418</v>
      </c>
      <c r="P31" t="s">
        <v>422</v>
      </c>
      <c r="Q31" t="s">
        <v>61</v>
      </c>
      <c r="R31" t="s">
        <v>422</v>
      </c>
      <c r="S31">
        <v>9.0004157288874236</v>
      </c>
    </row>
    <row r="32" spans="1:19" x14ac:dyDescent="0.25">
      <c r="A32" t="s">
        <v>40</v>
      </c>
      <c r="B32" t="s">
        <v>391</v>
      </c>
      <c r="C32" t="s">
        <v>391</v>
      </c>
      <c r="D32" t="s">
        <v>392</v>
      </c>
      <c r="E32">
        <v>0</v>
      </c>
      <c r="F32">
        <v>10297</v>
      </c>
      <c r="G32">
        <v>131.99</v>
      </c>
      <c r="H32">
        <v>77.989999999999995</v>
      </c>
      <c r="I32">
        <v>30892.52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393</v>
      </c>
      <c r="Q32" t="s">
        <v>91</v>
      </c>
      <c r="R32" t="s">
        <v>393</v>
      </c>
      <c r="S32">
        <v>3.0001476158104299</v>
      </c>
    </row>
    <row r="33" spans="1:19" x14ac:dyDescent="0.25">
      <c r="A33" t="s">
        <v>40</v>
      </c>
      <c r="B33" t="s">
        <v>394</v>
      </c>
      <c r="C33" t="s">
        <v>394</v>
      </c>
      <c r="D33" t="s">
        <v>392</v>
      </c>
      <c r="E33">
        <v>0</v>
      </c>
      <c r="F33">
        <v>10297</v>
      </c>
      <c r="G33">
        <v>131.99</v>
      </c>
      <c r="H33">
        <v>77.989999999999995</v>
      </c>
      <c r="I33">
        <v>30892.52</v>
      </c>
      <c r="J33">
        <v>8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393</v>
      </c>
      <c r="Q33" t="s">
        <v>91</v>
      </c>
      <c r="R33" t="s">
        <v>393</v>
      </c>
      <c r="S33">
        <v>3.0001476158104299</v>
      </c>
    </row>
    <row r="34" spans="1:19" x14ac:dyDescent="0.25">
      <c r="A34" t="s">
        <v>40</v>
      </c>
      <c r="B34" t="s">
        <v>395</v>
      </c>
      <c r="C34" t="s">
        <v>395</v>
      </c>
      <c r="D34" t="s">
        <v>392</v>
      </c>
      <c r="E34">
        <v>0</v>
      </c>
      <c r="F34">
        <v>10297</v>
      </c>
      <c r="G34">
        <v>131.99</v>
      </c>
      <c r="H34">
        <v>77.989999999999995</v>
      </c>
      <c r="I34">
        <v>30892.52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393</v>
      </c>
      <c r="Q34" t="s">
        <v>91</v>
      </c>
      <c r="R34" t="s">
        <v>393</v>
      </c>
      <c r="S34">
        <v>3.0001476158104299</v>
      </c>
    </row>
    <row r="35" spans="1:19" x14ac:dyDescent="0.25">
      <c r="A35" t="s">
        <v>40</v>
      </c>
      <c r="B35" t="s">
        <v>396</v>
      </c>
      <c r="C35" t="s">
        <v>396</v>
      </c>
      <c r="D35" t="s">
        <v>392</v>
      </c>
      <c r="E35">
        <v>0</v>
      </c>
      <c r="F35">
        <v>1395.14</v>
      </c>
      <c r="G35">
        <v>21.23</v>
      </c>
      <c r="H35">
        <v>108.01</v>
      </c>
      <c r="I35">
        <v>4185.6099999999997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393</v>
      </c>
      <c r="Q35" t="s">
        <v>91</v>
      </c>
      <c r="R35" t="s">
        <v>393</v>
      </c>
      <c r="S35">
        <v>3.0001361870493279</v>
      </c>
    </row>
    <row r="36" spans="1:19" x14ac:dyDescent="0.25">
      <c r="A36" t="s">
        <v>40</v>
      </c>
      <c r="B36" t="s">
        <v>397</v>
      </c>
      <c r="C36" t="s">
        <v>397</v>
      </c>
      <c r="D36" t="s">
        <v>392</v>
      </c>
      <c r="E36">
        <v>0</v>
      </c>
      <c r="F36">
        <v>1395.14</v>
      </c>
      <c r="G36">
        <v>21.23</v>
      </c>
      <c r="H36">
        <v>108.01</v>
      </c>
      <c r="I36">
        <v>4185.6099999999997</v>
      </c>
      <c r="J36">
        <v>8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393</v>
      </c>
      <c r="Q36" t="s">
        <v>91</v>
      </c>
      <c r="R36" t="s">
        <v>393</v>
      </c>
      <c r="S36">
        <v>3.0001361870493279</v>
      </c>
    </row>
    <row r="37" spans="1:19" x14ac:dyDescent="0.25">
      <c r="A37" t="s">
        <v>40</v>
      </c>
      <c r="B37" t="s">
        <v>398</v>
      </c>
      <c r="C37" t="s">
        <v>398</v>
      </c>
      <c r="D37" t="s">
        <v>392</v>
      </c>
      <c r="E37">
        <v>0</v>
      </c>
      <c r="F37">
        <v>1395.14</v>
      </c>
      <c r="G37">
        <v>21.23</v>
      </c>
      <c r="H37">
        <v>108.01</v>
      </c>
      <c r="I37">
        <v>4185.6099999999997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393</v>
      </c>
      <c r="Q37" t="s">
        <v>91</v>
      </c>
      <c r="R37" t="s">
        <v>393</v>
      </c>
      <c r="S37">
        <v>3.0001361870493279</v>
      </c>
    </row>
    <row r="38" spans="1:19" x14ac:dyDescent="0.25">
      <c r="A38" t="s">
        <v>40</v>
      </c>
      <c r="B38" t="s">
        <v>399</v>
      </c>
      <c r="C38" t="s">
        <v>399</v>
      </c>
      <c r="D38" t="s">
        <v>392</v>
      </c>
      <c r="E38">
        <v>0</v>
      </c>
      <c r="F38">
        <v>2205.2199999999998</v>
      </c>
      <c r="G38">
        <v>131.99</v>
      </c>
      <c r="H38">
        <v>21.23</v>
      </c>
      <c r="I38">
        <v>6615.97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393</v>
      </c>
      <c r="Q38" t="s">
        <v>91</v>
      </c>
      <c r="R38" t="s">
        <v>393</v>
      </c>
      <c r="S38">
        <v>3.000140575543484</v>
      </c>
    </row>
    <row r="39" spans="1:19" x14ac:dyDescent="0.25">
      <c r="A39" t="s">
        <v>40</v>
      </c>
      <c r="B39" t="s">
        <v>400</v>
      </c>
      <c r="C39" t="s">
        <v>400</v>
      </c>
      <c r="D39" t="s">
        <v>392</v>
      </c>
      <c r="E39">
        <v>0</v>
      </c>
      <c r="F39">
        <v>2205.2199999999998</v>
      </c>
      <c r="G39">
        <v>131.99</v>
      </c>
      <c r="H39">
        <v>21.23</v>
      </c>
      <c r="I39">
        <v>6615.97</v>
      </c>
      <c r="J39">
        <v>8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393</v>
      </c>
      <c r="Q39" t="s">
        <v>91</v>
      </c>
      <c r="R39" t="s">
        <v>393</v>
      </c>
      <c r="S39">
        <v>3.000140575543484</v>
      </c>
    </row>
    <row r="40" spans="1:19" x14ac:dyDescent="0.25">
      <c r="A40" t="s">
        <v>40</v>
      </c>
      <c r="B40" t="s">
        <v>401</v>
      </c>
      <c r="C40" t="s">
        <v>401</v>
      </c>
      <c r="D40" t="s">
        <v>392</v>
      </c>
      <c r="E40">
        <v>0</v>
      </c>
      <c r="F40">
        <v>2205.2199999999998</v>
      </c>
      <c r="G40">
        <v>131.99</v>
      </c>
      <c r="H40">
        <v>21.23</v>
      </c>
      <c r="I40">
        <v>6615.97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393</v>
      </c>
      <c r="Q40" t="s">
        <v>91</v>
      </c>
      <c r="R40" t="s">
        <v>393</v>
      </c>
      <c r="S40">
        <v>3.000140575543484</v>
      </c>
    </row>
    <row r="41" spans="1:19" x14ac:dyDescent="0.25">
      <c r="A41" t="s">
        <v>40</v>
      </c>
      <c r="B41" t="s">
        <v>402</v>
      </c>
      <c r="C41" t="s">
        <v>402</v>
      </c>
      <c r="D41" t="s">
        <v>392</v>
      </c>
      <c r="E41">
        <v>0</v>
      </c>
      <c r="F41">
        <v>2205.2199999999998</v>
      </c>
      <c r="G41">
        <v>162.01</v>
      </c>
      <c r="H41">
        <v>162.01</v>
      </c>
      <c r="I41">
        <v>6615.97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393</v>
      </c>
      <c r="Q41" t="s">
        <v>91</v>
      </c>
      <c r="R41" t="s">
        <v>393</v>
      </c>
      <c r="S41">
        <v>3.000140575543484</v>
      </c>
    </row>
    <row r="42" spans="1:19" x14ac:dyDescent="0.25">
      <c r="A42" t="s">
        <v>40</v>
      </c>
      <c r="B42" t="s">
        <v>403</v>
      </c>
      <c r="C42" t="s">
        <v>403</v>
      </c>
      <c r="D42" t="s">
        <v>392</v>
      </c>
      <c r="E42">
        <v>0</v>
      </c>
      <c r="F42">
        <v>2205.2199999999998</v>
      </c>
      <c r="G42">
        <v>162.01</v>
      </c>
      <c r="H42">
        <v>162.01</v>
      </c>
      <c r="I42">
        <v>6615.97</v>
      </c>
      <c r="J42">
        <v>8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393</v>
      </c>
      <c r="Q42" t="s">
        <v>91</v>
      </c>
      <c r="R42" t="s">
        <v>393</v>
      </c>
      <c r="S42">
        <v>3.000140575543484</v>
      </c>
    </row>
    <row r="43" spans="1:19" x14ac:dyDescent="0.25">
      <c r="A43" t="s">
        <v>40</v>
      </c>
      <c r="B43" t="s">
        <v>404</v>
      </c>
      <c r="C43" t="s">
        <v>404</v>
      </c>
      <c r="D43" t="s">
        <v>392</v>
      </c>
      <c r="E43">
        <v>0</v>
      </c>
      <c r="F43">
        <v>2205.2199999999998</v>
      </c>
      <c r="G43">
        <v>162.01</v>
      </c>
      <c r="H43">
        <v>162.01</v>
      </c>
      <c r="I43">
        <v>6615.97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393</v>
      </c>
      <c r="Q43" t="s">
        <v>91</v>
      </c>
      <c r="R43" t="s">
        <v>393</v>
      </c>
      <c r="S43">
        <v>3.000140575543484</v>
      </c>
    </row>
    <row r="44" spans="1:19" x14ac:dyDescent="0.25">
      <c r="A44" t="s">
        <v>40</v>
      </c>
      <c r="B44" t="s">
        <v>405</v>
      </c>
      <c r="C44" t="s">
        <v>405</v>
      </c>
      <c r="D44" t="s">
        <v>392</v>
      </c>
      <c r="E44">
        <v>0</v>
      </c>
      <c r="F44">
        <v>1395.14</v>
      </c>
      <c r="G44">
        <v>77.989999999999995</v>
      </c>
      <c r="H44">
        <v>108.01</v>
      </c>
      <c r="I44">
        <v>4185.6099999999997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393</v>
      </c>
      <c r="Q44" t="s">
        <v>91</v>
      </c>
      <c r="R44" t="s">
        <v>393</v>
      </c>
      <c r="S44">
        <v>3.0001361870493279</v>
      </c>
    </row>
    <row r="45" spans="1:19" x14ac:dyDescent="0.25">
      <c r="A45" t="s">
        <v>40</v>
      </c>
      <c r="B45" t="s">
        <v>406</v>
      </c>
      <c r="C45" t="s">
        <v>406</v>
      </c>
      <c r="D45" t="s">
        <v>392</v>
      </c>
      <c r="E45">
        <v>0</v>
      </c>
      <c r="F45">
        <v>1395.14</v>
      </c>
      <c r="G45">
        <v>77.989999999999995</v>
      </c>
      <c r="H45">
        <v>108.01</v>
      </c>
      <c r="I45">
        <v>4185.6099999999997</v>
      </c>
      <c r="J45">
        <v>8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393</v>
      </c>
      <c r="Q45" t="s">
        <v>91</v>
      </c>
      <c r="R45" t="s">
        <v>393</v>
      </c>
      <c r="S45">
        <v>3.0001361870493279</v>
      </c>
    </row>
    <row r="46" spans="1:19" x14ac:dyDescent="0.25">
      <c r="A46" t="s">
        <v>40</v>
      </c>
      <c r="B46" t="s">
        <v>407</v>
      </c>
      <c r="C46" t="s">
        <v>407</v>
      </c>
      <c r="D46" t="s">
        <v>392</v>
      </c>
      <c r="E46">
        <v>0</v>
      </c>
      <c r="F46">
        <v>1395.14</v>
      </c>
      <c r="G46">
        <v>77.989999999999995</v>
      </c>
      <c r="H46">
        <v>108.01</v>
      </c>
      <c r="I46">
        <v>4185.6099999999997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393</v>
      </c>
      <c r="Q46" t="s">
        <v>91</v>
      </c>
      <c r="R46" t="s">
        <v>393</v>
      </c>
      <c r="S46">
        <v>3.0001361870493279</v>
      </c>
    </row>
    <row r="47" spans="1:19" x14ac:dyDescent="0.25">
      <c r="A47" t="s">
        <v>40</v>
      </c>
      <c r="B47" t="s">
        <v>408</v>
      </c>
      <c r="C47" t="s">
        <v>408</v>
      </c>
      <c r="D47" t="s">
        <v>409</v>
      </c>
      <c r="E47">
        <v>1395.14</v>
      </c>
      <c r="F47">
        <v>1395.14</v>
      </c>
      <c r="G47">
        <v>21.23</v>
      </c>
      <c r="H47">
        <v>108.01</v>
      </c>
      <c r="I47">
        <v>12556.84</v>
      </c>
      <c r="J47">
        <v>1</v>
      </c>
      <c r="K47">
        <v>33.33</v>
      </c>
      <c r="L47">
        <v>2.3881999999999999</v>
      </c>
      <c r="M47">
        <v>1.7058</v>
      </c>
      <c r="N47" t="s">
        <v>410</v>
      </c>
      <c r="O47" t="s">
        <v>411</v>
      </c>
      <c r="P47" t="s">
        <v>412</v>
      </c>
      <c r="Q47" t="s">
        <v>62</v>
      </c>
      <c r="R47" t="s">
        <v>413</v>
      </c>
      <c r="S47">
        <v>9.0004157288874236</v>
      </c>
    </row>
    <row r="48" spans="1:19" x14ac:dyDescent="0.25">
      <c r="A48" t="s">
        <v>40</v>
      </c>
      <c r="B48" t="s">
        <v>414</v>
      </c>
      <c r="C48" t="s">
        <v>414</v>
      </c>
      <c r="D48" t="s">
        <v>409</v>
      </c>
      <c r="E48">
        <v>2205.2199999999998</v>
      </c>
      <c r="F48">
        <v>2205.2199999999998</v>
      </c>
      <c r="G48">
        <v>131.99</v>
      </c>
      <c r="H48">
        <v>21.23</v>
      </c>
      <c r="I48">
        <v>19847.91</v>
      </c>
      <c r="J48">
        <v>1</v>
      </c>
      <c r="K48">
        <v>33.33</v>
      </c>
      <c r="L48">
        <v>2.3881999999999999</v>
      </c>
      <c r="M48">
        <v>1.7058</v>
      </c>
      <c r="N48" t="s">
        <v>410</v>
      </c>
      <c r="O48" t="s">
        <v>411</v>
      </c>
      <c r="P48" t="s">
        <v>412</v>
      </c>
      <c r="Q48" t="s">
        <v>62</v>
      </c>
      <c r="R48" t="s">
        <v>413</v>
      </c>
      <c r="S48">
        <v>9.0004217266304511</v>
      </c>
    </row>
    <row r="49" spans="1:19" x14ac:dyDescent="0.25">
      <c r="A49" t="s">
        <v>40</v>
      </c>
      <c r="B49" t="s">
        <v>415</v>
      </c>
      <c r="C49" t="s">
        <v>415</v>
      </c>
      <c r="D49" t="s">
        <v>409</v>
      </c>
      <c r="E49">
        <v>2205.2199999999998</v>
      </c>
      <c r="F49">
        <v>2205.2199999999998</v>
      </c>
      <c r="G49">
        <v>162.01</v>
      </c>
      <c r="H49">
        <v>162.01</v>
      </c>
      <c r="I49">
        <v>19847.91</v>
      </c>
      <c r="J49">
        <v>1</v>
      </c>
      <c r="K49">
        <v>33.33</v>
      </c>
      <c r="L49">
        <v>2.3881999999999999</v>
      </c>
      <c r="M49">
        <v>1.7058</v>
      </c>
      <c r="N49" t="s">
        <v>410</v>
      </c>
      <c r="O49" t="s">
        <v>411</v>
      </c>
      <c r="P49" t="s">
        <v>412</v>
      </c>
      <c r="Q49" t="s">
        <v>62</v>
      </c>
      <c r="R49" t="s">
        <v>413</v>
      </c>
      <c r="S49">
        <v>9.0004217266304511</v>
      </c>
    </row>
    <row r="50" spans="1:19" x14ac:dyDescent="0.25">
      <c r="A50" t="s">
        <v>40</v>
      </c>
      <c r="B50" t="s">
        <v>416</v>
      </c>
      <c r="C50" t="s">
        <v>416</v>
      </c>
      <c r="D50" t="s">
        <v>409</v>
      </c>
      <c r="E50">
        <v>1395.14</v>
      </c>
      <c r="F50">
        <v>1395.14</v>
      </c>
      <c r="G50">
        <v>77.989999999999995</v>
      </c>
      <c r="H50">
        <v>108.01</v>
      </c>
      <c r="I50">
        <v>12556.84</v>
      </c>
      <c r="J50">
        <v>1</v>
      </c>
      <c r="K50">
        <v>33.33</v>
      </c>
      <c r="L50">
        <v>2.3881999999999999</v>
      </c>
      <c r="M50">
        <v>1.7058</v>
      </c>
      <c r="N50" t="s">
        <v>410</v>
      </c>
      <c r="O50" t="s">
        <v>411</v>
      </c>
      <c r="P50" t="s">
        <v>412</v>
      </c>
      <c r="Q50" t="s">
        <v>62</v>
      </c>
      <c r="R50" t="s">
        <v>413</v>
      </c>
      <c r="S50">
        <v>9.0004157288874236</v>
      </c>
    </row>
    <row r="51" spans="1:19" x14ac:dyDescent="0.25">
      <c r="A51" t="s">
        <v>40</v>
      </c>
      <c r="B51" t="s">
        <v>417</v>
      </c>
      <c r="C51" t="s">
        <v>417</v>
      </c>
      <c r="D51" t="s">
        <v>409</v>
      </c>
      <c r="E51">
        <v>10297</v>
      </c>
      <c r="F51">
        <v>10297</v>
      </c>
      <c r="G51">
        <v>131.99</v>
      </c>
      <c r="H51">
        <v>77.989999999999995</v>
      </c>
      <c r="I51">
        <v>92677.57</v>
      </c>
      <c r="J51">
        <v>1</v>
      </c>
      <c r="K51">
        <v>1.5</v>
      </c>
      <c r="L51">
        <v>1.3647</v>
      </c>
      <c r="M51">
        <v>10.234999999999999</v>
      </c>
      <c r="N51" t="s">
        <v>410</v>
      </c>
      <c r="O51" t="s">
        <v>418</v>
      </c>
      <c r="P51" t="s">
        <v>419</v>
      </c>
      <c r="Q51" t="s">
        <v>62</v>
      </c>
      <c r="R51" t="s">
        <v>413</v>
      </c>
      <c r="S51">
        <v>9.0004438185879394</v>
      </c>
    </row>
    <row r="52" spans="1:19" x14ac:dyDescent="0.25">
      <c r="A52" t="s">
        <v>40</v>
      </c>
      <c r="B52" t="s">
        <v>420</v>
      </c>
      <c r="C52" t="s">
        <v>420</v>
      </c>
      <c r="D52" t="s">
        <v>409</v>
      </c>
      <c r="E52">
        <v>10297</v>
      </c>
      <c r="F52">
        <v>10297</v>
      </c>
      <c r="G52">
        <v>131.99</v>
      </c>
      <c r="H52">
        <v>77.989999999999995</v>
      </c>
      <c r="I52">
        <v>92677.57</v>
      </c>
      <c r="J52">
        <v>8</v>
      </c>
      <c r="K52">
        <v>5</v>
      </c>
      <c r="L52">
        <v>2.0470000000000002</v>
      </c>
      <c r="M52">
        <v>5.1174999999999997</v>
      </c>
      <c r="N52" t="s">
        <v>410</v>
      </c>
      <c r="O52" t="s">
        <v>418</v>
      </c>
      <c r="P52" t="s">
        <v>421</v>
      </c>
      <c r="Q52" t="s">
        <v>61</v>
      </c>
      <c r="R52" t="s">
        <v>422</v>
      </c>
      <c r="S52">
        <v>9.0004438185879394</v>
      </c>
    </row>
    <row r="53" spans="1:19" x14ac:dyDescent="0.25">
      <c r="A53" t="s">
        <v>40</v>
      </c>
      <c r="B53" t="s">
        <v>423</v>
      </c>
      <c r="C53" t="s">
        <v>423</v>
      </c>
      <c r="D53" t="s">
        <v>409</v>
      </c>
      <c r="E53">
        <v>10297</v>
      </c>
      <c r="F53">
        <v>10297</v>
      </c>
      <c r="G53">
        <v>131.99</v>
      </c>
      <c r="H53">
        <v>77.989999999999995</v>
      </c>
      <c r="I53">
        <v>92677.57</v>
      </c>
      <c r="J53">
        <v>1</v>
      </c>
      <c r="K53">
        <v>5</v>
      </c>
      <c r="L53">
        <v>2.0470000000000002</v>
      </c>
      <c r="M53">
        <v>5.1174999999999997</v>
      </c>
      <c r="N53" t="s">
        <v>410</v>
      </c>
      <c r="O53" t="s">
        <v>418</v>
      </c>
      <c r="P53" t="s">
        <v>421</v>
      </c>
      <c r="Q53" t="s">
        <v>61</v>
      </c>
      <c r="R53" t="s">
        <v>422</v>
      </c>
      <c r="S53">
        <v>9.0004438185879394</v>
      </c>
    </row>
    <row r="54" spans="1:19" x14ac:dyDescent="0.25">
      <c r="A54" t="s">
        <v>40</v>
      </c>
      <c r="B54" t="s">
        <v>424</v>
      </c>
      <c r="C54" t="s">
        <v>424</v>
      </c>
      <c r="D54" t="s">
        <v>409</v>
      </c>
      <c r="E54">
        <v>1395.14</v>
      </c>
      <c r="F54">
        <v>1395.14</v>
      </c>
      <c r="G54">
        <v>21.23</v>
      </c>
      <c r="H54">
        <v>108.01</v>
      </c>
      <c r="I54">
        <v>12556.84</v>
      </c>
      <c r="J54">
        <v>8</v>
      </c>
      <c r="K54">
        <v>5</v>
      </c>
      <c r="L54">
        <v>2.0470000000000002</v>
      </c>
      <c r="M54">
        <v>5.1174999999999997</v>
      </c>
      <c r="N54" t="s">
        <v>410</v>
      </c>
      <c r="O54" t="s">
        <v>418</v>
      </c>
      <c r="P54" t="s">
        <v>422</v>
      </c>
      <c r="Q54" t="s">
        <v>61</v>
      </c>
      <c r="R54" t="s">
        <v>422</v>
      </c>
      <c r="S54">
        <v>9.0004157288874236</v>
      </c>
    </row>
    <row r="55" spans="1:19" x14ac:dyDescent="0.25">
      <c r="A55" t="s">
        <v>40</v>
      </c>
      <c r="B55" t="s">
        <v>425</v>
      </c>
      <c r="C55" t="s">
        <v>425</v>
      </c>
      <c r="D55" t="s">
        <v>409</v>
      </c>
      <c r="E55">
        <v>1395.14</v>
      </c>
      <c r="F55">
        <v>1395.14</v>
      </c>
      <c r="G55">
        <v>21.23</v>
      </c>
      <c r="H55">
        <v>108.01</v>
      </c>
      <c r="I55">
        <v>12556.84</v>
      </c>
      <c r="J55">
        <v>1</v>
      </c>
      <c r="K55">
        <v>5</v>
      </c>
      <c r="L55">
        <v>2.0470000000000002</v>
      </c>
      <c r="M55">
        <v>5.1174999999999997</v>
      </c>
      <c r="N55" t="s">
        <v>410</v>
      </c>
      <c r="O55" t="s">
        <v>418</v>
      </c>
      <c r="P55" t="s">
        <v>422</v>
      </c>
      <c r="Q55" t="s">
        <v>61</v>
      </c>
      <c r="R55" t="s">
        <v>422</v>
      </c>
      <c r="S55">
        <v>9.0004157288874236</v>
      </c>
    </row>
    <row r="56" spans="1:19" x14ac:dyDescent="0.25">
      <c r="A56" t="s">
        <v>40</v>
      </c>
      <c r="B56" t="s">
        <v>426</v>
      </c>
      <c r="C56" t="s">
        <v>426</v>
      </c>
      <c r="D56" t="s">
        <v>409</v>
      </c>
      <c r="E56">
        <v>2205.2199999999998</v>
      </c>
      <c r="F56">
        <v>2205.2199999999998</v>
      </c>
      <c r="G56">
        <v>131.99</v>
      </c>
      <c r="H56">
        <v>21.23</v>
      </c>
      <c r="I56">
        <v>19847.91</v>
      </c>
      <c r="J56">
        <v>8</v>
      </c>
      <c r="K56">
        <v>5</v>
      </c>
      <c r="L56">
        <v>2.0470000000000002</v>
      </c>
      <c r="M56">
        <v>5.1174999999999997</v>
      </c>
      <c r="N56" t="s">
        <v>410</v>
      </c>
      <c r="O56" t="s">
        <v>418</v>
      </c>
      <c r="P56" t="s">
        <v>422</v>
      </c>
      <c r="Q56" t="s">
        <v>61</v>
      </c>
      <c r="R56" t="s">
        <v>422</v>
      </c>
      <c r="S56">
        <v>9.0004217266304511</v>
      </c>
    </row>
    <row r="57" spans="1:19" x14ac:dyDescent="0.25">
      <c r="A57" t="s">
        <v>40</v>
      </c>
      <c r="B57" t="s">
        <v>427</v>
      </c>
      <c r="C57" t="s">
        <v>427</v>
      </c>
      <c r="D57" t="s">
        <v>409</v>
      </c>
      <c r="E57">
        <v>2205.2199999999998</v>
      </c>
      <c r="F57">
        <v>2205.2199999999998</v>
      </c>
      <c r="G57">
        <v>131.99</v>
      </c>
      <c r="H57">
        <v>21.23</v>
      </c>
      <c r="I57">
        <v>19847.91</v>
      </c>
      <c r="J57">
        <v>1</v>
      </c>
      <c r="K57">
        <v>5</v>
      </c>
      <c r="L57">
        <v>2.0470000000000002</v>
      </c>
      <c r="M57">
        <v>5.1174999999999997</v>
      </c>
      <c r="N57" t="s">
        <v>410</v>
      </c>
      <c r="O57" t="s">
        <v>418</v>
      </c>
      <c r="P57" t="s">
        <v>422</v>
      </c>
      <c r="Q57" t="s">
        <v>61</v>
      </c>
      <c r="R57" t="s">
        <v>422</v>
      </c>
      <c r="S57">
        <v>9.0004217266304511</v>
      </c>
    </row>
    <row r="58" spans="1:19" x14ac:dyDescent="0.25">
      <c r="A58" t="s">
        <v>40</v>
      </c>
      <c r="B58" t="s">
        <v>428</v>
      </c>
      <c r="C58" t="s">
        <v>428</v>
      </c>
      <c r="D58" t="s">
        <v>409</v>
      </c>
      <c r="E58">
        <v>2205.2199999999998</v>
      </c>
      <c r="F58">
        <v>2205.2199999999998</v>
      </c>
      <c r="G58">
        <v>162.01</v>
      </c>
      <c r="H58">
        <v>162.01</v>
      </c>
      <c r="I58">
        <v>19847.91</v>
      </c>
      <c r="J58">
        <v>8</v>
      </c>
      <c r="K58">
        <v>5</v>
      </c>
      <c r="L58">
        <v>2.0470000000000002</v>
      </c>
      <c r="M58">
        <v>5.1174999999999997</v>
      </c>
      <c r="N58" t="s">
        <v>410</v>
      </c>
      <c r="O58" t="s">
        <v>418</v>
      </c>
      <c r="P58" t="s">
        <v>422</v>
      </c>
      <c r="Q58" t="s">
        <v>61</v>
      </c>
      <c r="R58" t="s">
        <v>422</v>
      </c>
      <c r="S58">
        <v>9.0004217266304511</v>
      </c>
    </row>
    <row r="59" spans="1:19" x14ac:dyDescent="0.25">
      <c r="A59" t="s">
        <v>40</v>
      </c>
      <c r="B59" t="s">
        <v>429</v>
      </c>
      <c r="C59" t="s">
        <v>429</v>
      </c>
      <c r="D59" t="s">
        <v>409</v>
      </c>
      <c r="E59">
        <v>2205.2199999999998</v>
      </c>
      <c r="F59">
        <v>2205.2199999999998</v>
      </c>
      <c r="G59">
        <v>162.01</v>
      </c>
      <c r="H59">
        <v>162.01</v>
      </c>
      <c r="I59">
        <v>19847.91</v>
      </c>
      <c r="J59">
        <v>1</v>
      </c>
      <c r="K59">
        <v>5</v>
      </c>
      <c r="L59">
        <v>2.0470000000000002</v>
      </c>
      <c r="M59">
        <v>5.1174999999999997</v>
      </c>
      <c r="N59" t="s">
        <v>410</v>
      </c>
      <c r="O59" t="s">
        <v>418</v>
      </c>
      <c r="P59" t="s">
        <v>422</v>
      </c>
      <c r="Q59" t="s">
        <v>61</v>
      </c>
      <c r="R59" t="s">
        <v>422</v>
      </c>
      <c r="S59">
        <v>9.0004217266304511</v>
      </c>
    </row>
    <row r="60" spans="1:19" x14ac:dyDescent="0.25">
      <c r="A60" t="s">
        <v>40</v>
      </c>
      <c r="B60" t="s">
        <v>430</v>
      </c>
      <c r="C60" t="s">
        <v>430</v>
      </c>
      <c r="D60" t="s">
        <v>409</v>
      </c>
      <c r="E60">
        <v>1395.14</v>
      </c>
      <c r="F60">
        <v>1395.14</v>
      </c>
      <c r="G60">
        <v>77.989999999999995</v>
      </c>
      <c r="H60">
        <v>108.01</v>
      </c>
      <c r="I60">
        <v>12556.84</v>
      </c>
      <c r="J60">
        <v>8</v>
      </c>
      <c r="K60">
        <v>5</v>
      </c>
      <c r="L60">
        <v>2.0470000000000002</v>
      </c>
      <c r="M60">
        <v>5.1174999999999997</v>
      </c>
      <c r="N60" t="s">
        <v>410</v>
      </c>
      <c r="O60" t="s">
        <v>418</v>
      </c>
      <c r="P60" t="s">
        <v>422</v>
      </c>
      <c r="Q60" t="s">
        <v>61</v>
      </c>
      <c r="R60" t="s">
        <v>422</v>
      </c>
      <c r="S60">
        <v>9.0004157288874236</v>
      </c>
    </row>
    <row r="61" spans="1:19" x14ac:dyDescent="0.25">
      <c r="A61" t="s">
        <v>40</v>
      </c>
      <c r="B61" t="s">
        <v>431</v>
      </c>
      <c r="C61" t="s">
        <v>431</v>
      </c>
      <c r="D61" t="s">
        <v>409</v>
      </c>
      <c r="E61">
        <v>1395.14</v>
      </c>
      <c r="F61">
        <v>1395.14</v>
      </c>
      <c r="G61">
        <v>77.989999999999995</v>
      </c>
      <c r="H61">
        <v>108.01</v>
      </c>
      <c r="I61">
        <v>12556.84</v>
      </c>
      <c r="J61">
        <v>1</v>
      </c>
      <c r="K61">
        <v>5</v>
      </c>
      <c r="L61">
        <v>2.0470000000000002</v>
      </c>
      <c r="M61">
        <v>5.1174999999999997</v>
      </c>
      <c r="N61" t="s">
        <v>410</v>
      </c>
      <c r="O61" t="s">
        <v>418</v>
      </c>
      <c r="P61" t="s">
        <v>422</v>
      </c>
      <c r="Q61" t="s">
        <v>61</v>
      </c>
      <c r="R61" t="s">
        <v>422</v>
      </c>
      <c r="S61">
        <v>9.0004157288874236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2026-05-21T08:04:08Z</dcterms:modified>
</cp:coreProperties>
</file>