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06BB7B6-75A2-4182-8B71-FF54FB77373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26" i="6" l="1" a="1"/>
  <c r="E26" i="6" s="1"/>
  <c r="F26" i="6" s="1"/>
  <c r="B12" i="6"/>
  <c r="E20" i="6" a="1"/>
  <c r="E20" i="6" s="1"/>
  <c r="F20" i="6" s="1"/>
  <c r="E22" i="6" a="1"/>
  <c r="E22" i="6" s="1"/>
  <c r="F22" i="6" s="1"/>
  <c r="B21" i="6"/>
  <c r="E17" i="6" a="1"/>
  <c r="E17" i="6" s="1"/>
  <c r="F17" i="6" s="1"/>
  <c r="B24" i="6"/>
  <c r="E24" i="6" a="1"/>
  <c r="E24" i="6" s="1"/>
  <c r="F24" i="6" s="1"/>
  <c r="B27" i="6"/>
  <c r="B23" i="6"/>
  <c r="B19" i="6"/>
  <c r="B15" i="6"/>
  <c r="B11" i="6"/>
  <c r="B14" i="6"/>
  <c r="G7" i="2"/>
  <c r="B29" i="6"/>
  <c r="B17" i="6"/>
  <c r="E21" i="6" a="1"/>
  <c r="E21" i="6" s="1"/>
  <c r="F21" i="6" s="1"/>
  <c r="H23" i="2"/>
  <c r="B18" i="6"/>
  <c r="E18" i="6" a="1"/>
  <c r="E18" i="6" s="1"/>
  <c r="F18" i="6" s="1"/>
  <c r="B13" i="6"/>
  <c r="E25" i="6" a="1"/>
  <c r="E25" i="6" s="1"/>
  <c r="F25" i="6" s="1"/>
  <c r="B20" i="6"/>
  <c r="E28" i="6" a="1"/>
  <c r="E28" i="6" s="1"/>
  <c r="F28" i="6" s="1"/>
  <c r="E16" i="6" a="1"/>
  <c r="E16" i="6" s="1"/>
  <c r="F16" i="6" s="1"/>
  <c r="B26" i="6"/>
  <c r="B22" i="6"/>
  <c r="E14" i="6" a="1"/>
  <c r="E14" i="6" s="1"/>
  <c r="F14" i="6" s="1"/>
  <c r="B25" i="6"/>
  <c r="E29" i="6" a="1"/>
  <c r="E29" i="6" s="1"/>
  <c r="F29" i="6" s="1"/>
  <c r="E13" i="6" a="1"/>
  <c r="E13" i="6" s="1"/>
  <c r="F13" i="6" s="1"/>
  <c r="B28" i="6"/>
  <c r="B16" i="6"/>
  <c r="E12" i="6" a="1"/>
  <c r="E12" i="6" s="1"/>
  <c r="F12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2" i="2" l="1"/>
  <c r="G8" i="2"/>
  <c r="G6" i="2"/>
  <c r="G20" i="2"/>
  <c r="G9" i="2"/>
  <c r="G21" i="2"/>
  <c r="G11" i="2"/>
  <c r="G17" i="2"/>
  <c r="G18" i="2"/>
  <c r="G22" i="2"/>
  <c r="G14" i="2"/>
  <c r="G15" i="2"/>
  <c r="G19" i="2"/>
  <c r="G4" i="2"/>
  <c r="G13" i="2"/>
  <c r="G16" i="2"/>
  <c r="G3" i="2"/>
  <c r="G5" i="2"/>
  <c r="G10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10" i="20" a="1"/>
  <c r="A10" i="20" s="1"/>
  <c r="A8" i="20" a="1"/>
  <c r="A8" i="20" s="1"/>
  <c r="A11" i="20" a="1"/>
  <c r="A11" i="20" s="1"/>
  <c r="A13" i="20" a="1"/>
  <c r="A13" i="20" s="1"/>
  <c r="A14" i="20" a="1"/>
  <c r="A14" i="20" s="1"/>
  <c r="A7" i="20" a="1"/>
  <c r="A7" i="20" s="1"/>
  <c r="A12" i="20" a="1"/>
  <c r="A12" i="20" s="1"/>
  <c r="A9" i="20" a="1"/>
  <c r="A9" i="20" s="1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D6" i="5"/>
  <c r="B6" i="5"/>
  <c r="E6" i="5" s="1"/>
  <c r="B5" i="5"/>
  <c r="D5" i="5"/>
  <c r="E5" i="5" s="1"/>
  <c r="C5" i="5"/>
  <c r="B4" i="5"/>
  <c r="D4" i="5"/>
  <c r="E4" i="5" s="1"/>
  <c r="C4" i="5"/>
  <c r="O11" i="20" a="1"/>
  <c r="O11" i="20" s="1"/>
  <c r="P11" i="20" a="1"/>
  <c r="P11" i="20" s="1"/>
  <c r="Q11" i="20" a="1"/>
  <c r="Q11" i="20" s="1"/>
  <c r="R11" i="20" a="1"/>
  <c r="R11" i="20" s="1"/>
  <c r="J11" i="20" a="1"/>
  <c r="J11" i="20" s="1"/>
  <c r="K11" i="20" a="1"/>
  <c r="K11" i="20" s="1"/>
  <c r="D11" i="20" a="1"/>
  <c r="D11" i="20" s="1"/>
  <c r="L11" i="20" a="1"/>
  <c r="L11" i="20" s="1"/>
  <c r="G11" i="20" a="1"/>
  <c r="G11" i="20" s="1"/>
  <c r="I11" i="20" a="1"/>
  <c r="I11" i="20" s="1"/>
  <c r="H11" i="20" a="1"/>
  <c r="H11" i="20" s="1"/>
  <c r="F11" i="20" a="1"/>
  <c r="F11" i="20" s="1"/>
  <c r="E11" i="20" a="1"/>
  <c r="E11" i="20" s="1"/>
  <c r="C11" i="20" a="1"/>
  <c r="C11" i="20" s="1"/>
  <c r="M11" i="20" a="1"/>
  <c r="M11" i="20" s="1"/>
  <c r="N11" i="20" a="1"/>
  <c r="N11" i="20" s="1"/>
  <c r="D13" i="20" a="1"/>
  <c r="D13" i="20" s="1"/>
  <c r="E13" i="20" a="1"/>
  <c r="E13" i="20" s="1"/>
  <c r="P13" i="20" a="1"/>
  <c r="P13" i="20" s="1"/>
  <c r="O13" i="20" a="1"/>
  <c r="O13" i="20" s="1"/>
  <c r="L13" i="20" a="1"/>
  <c r="L13" i="20" s="1"/>
  <c r="K13" i="20" a="1"/>
  <c r="K13" i="20" s="1"/>
  <c r="F13" i="20" a="1"/>
  <c r="F13" i="20" s="1"/>
  <c r="J13" i="20" a="1"/>
  <c r="J13" i="20" s="1"/>
  <c r="G13" i="20" a="1"/>
  <c r="G13" i="20" s="1"/>
  <c r="H13" i="20" a="1"/>
  <c r="H13" i="20" s="1"/>
  <c r="M13" i="20" a="1"/>
  <c r="M13" i="20" s="1"/>
  <c r="N13" i="20" a="1"/>
  <c r="N13" i="20" s="1"/>
  <c r="C13" i="20" a="1"/>
  <c r="C13" i="20" s="1"/>
  <c r="R13" i="20" a="1"/>
  <c r="R13" i="20" s="1"/>
  <c r="Q13" i="20" a="1"/>
  <c r="Q13" i="20" s="1"/>
  <c r="I13" i="20" a="1"/>
  <c r="I13" i="20" s="1"/>
  <c r="R12" i="20" a="1"/>
  <c r="R12" i="20" s="1"/>
  <c r="Q12" i="20" a="1"/>
  <c r="Q12" i="20" s="1"/>
  <c r="C12" i="20" a="1"/>
  <c r="C12" i="20" s="1"/>
  <c r="P12" i="20" a="1"/>
  <c r="P12" i="20" s="1"/>
  <c r="F12" i="20" a="1"/>
  <c r="F12" i="20" s="1"/>
  <c r="O12" i="20" a="1"/>
  <c r="O12" i="20" s="1"/>
  <c r="G12" i="20" a="1"/>
  <c r="G12" i="20" s="1"/>
  <c r="L12" i="20" a="1"/>
  <c r="L12" i="20" s="1"/>
  <c r="I12" i="20" a="1"/>
  <c r="I12" i="20" s="1"/>
  <c r="D12" i="20" a="1"/>
  <c r="D12" i="20" s="1"/>
  <c r="E12" i="20" a="1"/>
  <c r="E12" i="20" s="1"/>
  <c r="J12" i="20" a="1"/>
  <c r="J12" i="20" s="1"/>
  <c r="K12" i="20" a="1"/>
  <c r="K12" i="20" s="1"/>
  <c r="H12" i="20" a="1"/>
  <c r="H12" i="20" s="1"/>
  <c r="N12" i="20" a="1"/>
  <c r="N12" i="20" s="1"/>
  <c r="M12" i="20" a="1"/>
  <c r="M12" i="20" s="1"/>
  <c r="K14" i="20" a="1"/>
  <c r="K14" i="20" s="1"/>
  <c r="L14" i="20" a="1"/>
  <c r="L14" i="20" s="1"/>
  <c r="M14" i="20" a="1"/>
  <c r="M14" i="20" s="1"/>
  <c r="N14" i="20" a="1"/>
  <c r="N14" i="20" s="1"/>
  <c r="H14" i="20" a="1"/>
  <c r="H14" i="20" s="1"/>
  <c r="I14" i="20" a="1"/>
  <c r="I14" i="20" s="1"/>
  <c r="E14" i="20" a="1"/>
  <c r="E14" i="20" s="1"/>
  <c r="F14" i="20" a="1"/>
  <c r="F14" i="20" s="1"/>
  <c r="O14" i="20" a="1"/>
  <c r="O14" i="20" s="1"/>
  <c r="G14" i="20" a="1"/>
  <c r="G14" i="20" s="1"/>
  <c r="P14" i="20" a="1"/>
  <c r="P14" i="20" s="1"/>
  <c r="J14" i="20" a="1"/>
  <c r="J14" i="20" s="1"/>
  <c r="Q14" i="20" a="1"/>
  <c r="Q14" i="20" s="1"/>
  <c r="C14" i="20" a="1"/>
  <c r="C14" i="20" s="1"/>
  <c r="D14" i="20" a="1"/>
  <c r="D14" i="20" s="1"/>
  <c r="R14" i="20" a="1"/>
  <c r="R14" i="20" s="1"/>
  <c r="N3" i="20" a="1"/>
  <c r="N3" i="20" s="1"/>
  <c r="O3" i="20" a="1"/>
  <c r="O3" i="20" s="1"/>
  <c r="Q3" i="20" a="1"/>
  <c r="Q3" i="20" s="1"/>
  <c r="P3" i="20" a="1"/>
  <c r="P3" i="20" s="1"/>
  <c r="I3" i="20" a="1"/>
  <c r="I3" i="20" s="1"/>
  <c r="J3" i="20" a="1"/>
  <c r="J3" i="20" s="1"/>
  <c r="L3" i="20" a="1"/>
  <c r="L3" i="20" s="1"/>
  <c r="R3" i="20" a="1"/>
  <c r="R3" i="20" s="1"/>
  <c r="K3" i="20" a="1"/>
  <c r="K3" i="20" s="1"/>
  <c r="M3" i="20" a="1"/>
  <c r="M3" i="20" s="1"/>
  <c r="C3" i="20" a="1"/>
  <c r="C3" i="20" s="1"/>
  <c r="G3" i="20" a="1"/>
  <c r="G3" i="20" s="1"/>
  <c r="D3" i="20" a="1"/>
  <c r="D3" i="20" s="1"/>
  <c r="F3" i="20" a="1"/>
  <c r="F3" i="20" s="1"/>
  <c r="E3" i="20" a="1"/>
  <c r="E3" i="20" s="1"/>
  <c r="H3" i="20" a="1"/>
  <c r="H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M6" i="20" a="1"/>
  <c r="M6" i="20" s="1"/>
  <c r="I6" i="20" a="1"/>
  <c r="I6" i="20" s="1"/>
  <c r="J6" i="20" a="1"/>
  <c r="J6" i="20" s="1"/>
  <c r="K6" i="20" a="1"/>
  <c r="K6" i="20" s="1"/>
  <c r="L6" i="20" a="1"/>
  <c r="L6" i="20" s="1"/>
  <c r="N6" i="20" a="1"/>
  <c r="N6" i="20" s="1"/>
  <c r="E6" i="20" a="1"/>
  <c r="E6" i="20" s="1"/>
  <c r="F6" i="20" a="1"/>
  <c r="F6" i="20" s="1"/>
  <c r="Q10" i="20" a="1"/>
  <c r="Q10" i="20" s="1"/>
  <c r="R10" i="20" a="1"/>
  <c r="R10" i="20" s="1"/>
  <c r="D6" i="20" a="1"/>
  <c r="D6" i="20" s="1"/>
  <c r="G6" i="20" a="1"/>
  <c r="G6" i="20" s="1"/>
  <c r="H6" i="20" a="1"/>
  <c r="H6" i="20" s="1"/>
  <c r="M10" i="20" a="1"/>
  <c r="M10" i="20" s="1"/>
  <c r="K10" i="20" a="1"/>
  <c r="K10" i="20" s="1"/>
  <c r="P9" i="20" a="1"/>
  <c r="P9" i="20" s="1"/>
  <c r="J10" i="20" a="1"/>
  <c r="J10" i="20" s="1"/>
  <c r="N10" i="20" a="1"/>
  <c r="N10" i="20" s="1"/>
  <c r="O10" i="20" a="1"/>
  <c r="O10" i="20" s="1"/>
  <c r="P10" i="20" a="1"/>
  <c r="P10" i="20" s="1"/>
  <c r="H9" i="20" a="1"/>
  <c r="H9" i="20" s="1"/>
  <c r="L9" i="20" a="1"/>
  <c r="L9" i="20" s="1"/>
  <c r="R9" i="20" a="1"/>
  <c r="R9" i="20" s="1"/>
  <c r="D9" i="20" a="1"/>
  <c r="D9" i="20" s="1"/>
  <c r="F9" i="20" a="1"/>
  <c r="F9" i="20" s="1"/>
  <c r="C10" i="20" a="1"/>
  <c r="C10" i="20" s="1"/>
  <c r="D10" i="20" a="1"/>
  <c r="D10" i="20" s="1"/>
  <c r="G9" i="20" a="1"/>
  <c r="G9" i="20" s="1"/>
  <c r="E9" i="20" a="1"/>
  <c r="E9" i="20" s="1"/>
  <c r="N9" i="20" a="1"/>
  <c r="N9" i="20" s="1"/>
  <c r="M9" i="20" a="1"/>
  <c r="M9" i="20" s="1"/>
  <c r="C9" i="20" a="1"/>
  <c r="C9" i="20" s="1"/>
  <c r="Q9" i="20" a="1"/>
  <c r="Q9" i="20" s="1"/>
  <c r="O9" i="20" a="1"/>
  <c r="O9" i="20" s="1"/>
  <c r="I9" i="20" a="1"/>
  <c r="I9" i="20" s="1"/>
  <c r="K9" i="20" a="1"/>
  <c r="K9" i="20" s="1"/>
  <c r="J9" i="20" a="1"/>
  <c r="J9" i="20" s="1"/>
  <c r="E10" i="20" a="1"/>
  <c r="E10" i="20" s="1"/>
  <c r="L10" i="20" a="1"/>
  <c r="L10" i="20" s="1"/>
  <c r="F10" i="20" a="1"/>
  <c r="F10" i="20" s="1"/>
  <c r="G10" i="20" a="1"/>
  <c r="G10" i="20" s="1"/>
  <c r="H10" i="20" a="1"/>
  <c r="H10" i="20" s="1"/>
  <c r="I10" i="20" a="1"/>
  <c r="I10" i="20" s="1"/>
  <c r="M5" i="20" a="1"/>
  <c r="M5" i="20" s="1"/>
  <c r="I5" i="20" a="1"/>
  <c r="I5" i="20" s="1"/>
  <c r="J5" i="20" a="1"/>
  <c r="J5" i="20" s="1"/>
  <c r="K5" i="20" a="1"/>
  <c r="K5" i="20" s="1"/>
  <c r="L5" i="20" a="1"/>
  <c r="L5" i="20" s="1"/>
  <c r="Q5" i="20" a="1"/>
  <c r="Q5" i="20" s="1"/>
  <c r="R5" i="20" a="1"/>
  <c r="R5" i="20" s="1"/>
  <c r="E5" i="20" a="1"/>
  <c r="E5" i="20" s="1"/>
  <c r="F5" i="20" a="1"/>
  <c r="F5" i="20" s="1"/>
  <c r="N5" i="20" a="1"/>
  <c r="N5" i="20" s="1"/>
  <c r="G5" i="20" a="1"/>
  <c r="G5" i="20" s="1"/>
  <c r="C5" i="20" a="1"/>
  <c r="C5" i="20" s="1"/>
  <c r="H5" i="20" a="1"/>
  <c r="H5" i="20" s="1"/>
  <c r="D5" i="20" a="1"/>
  <c r="D5" i="20" s="1"/>
  <c r="O5" i="20" a="1"/>
  <c r="O5" i="20" s="1"/>
  <c r="P5" i="20" a="1"/>
  <c r="P5" i="20" s="1"/>
  <c r="C8" i="20" a="1"/>
  <c r="C8" i="20" s="1"/>
  <c r="D8" i="20" a="1"/>
  <c r="D8" i="20" s="1"/>
  <c r="E8" i="20" a="1"/>
  <c r="E8" i="20" s="1"/>
  <c r="F8" i="20" a="1"/>
  <c r="F8" i="20" s="1"/>
  <c r="I8" i="20" a="1"/>
  <c r="I8" i="20" s="1"/>
  <c r="R8" i="20" a="1"/>
  <c r="R8" i="20" s="1"/>
  <c r="R7" i="20" a="1"/>
  <c r="R7" i="20" s="1"/>
  <c r="K8" i="20" a="1"/>
  <c r="K8" i="20" s="1"/>
  <c r="L8" i="20" a="1"/>
  <c r="L8" i="20" s="1"/>
  <c r="J8" i="20" a="1"/>
  <c r="J8" i="20" s="1"/>
  <c r="M8" i="20" a="1"/>
  <c r="M8" i="20" s="1"/>
  <c r="N8" i="20" a="1"/>
  <c r="N8" i="20" s="1"/>
  <c r="Q7" i="20" a="1"/>
  <c r="Q7" i="20" s="1"/>
  <c r="P8" i="20" a="1"/>
  <c r="P8" i="20" s="1"/>
  <c r="O8" i="20" a="1"/>
  <c r="O8" i="20" s="1"/>
  <c r="Q8" i="20" a="1"/>
  <c r="Q8" i="20" s="1"/>
  <c r="G8" i="20" a="1"/>
  <c r="G8" i="20" s="1"/>
  <c r="H8" i="20" a="1"/>
  <c r="H8" i="20" s="1"/>
  <c r="P7" i="20" a="1"/>
  <c r="P7" i="20" s="1"/>
  <c r="F7" i="20" a="1"/>
  <c r="F7" i="20" s="1"/>
  <c r="C7" i="20" a="1"/>
  <c r="C7" i="20" s="1"/>
  <c r="D7" i="20" a="1"/>
  <c r="D7" i="20" s="1"/>
  <c r="E7" i="20" a="1"/>
  <c r="E7" i="20" s="1"/>
  <c r="O7" i="20" a="1"/>
  <c r="O7" i="20" s="1"/>
  <c r="J7" i="20" a="1"/>
  <c r="J7" i="20" s="1"/>
  <c r="K7" i="20" a="1"/>
  <c r="K7" i="20" s="1"/>
  <c r="N7" i="20" a="1"/>
  <c r="N7" i="20" s="1"/>
  <c r="G7" i="20" a="1"/>
  <c r="G7" i="20" s="1"/>
  <c r="H7" i="20" a="1"/>
  <c r="H7" i="20" s="1"/>
  <c r="I7" i="20" a="1"/>
  <c r="I7" i="20" s="1"/>
  <c r="M7" i="20" a="1"/>
  <c r="M7" i="20" s="1"/>
  <c r="L7" i="20" a="1"/>
  <c r="L7" i="20" s="1"/>
  <c r="F4" i="20" a="1"/>
  <c r="F4" i="20" s="1"/>
  <c r="C4" i="20" a="1"/>
  <c r="C4" i="20" s="1"/>
  <c r="D4" i="20" a="1"/>
  <c r="D4" i="20" s="1"/>
  <c r="E4" i="20" a="1"/>
  <c r="E4" i="20" s="1"/>
  <c r="J4" i="20" a="1"/>
  <c r="J4" i="20" s="1"/>
  <c r="K4" i="20" a="1"/>
  <c r="K4" i="20" s="1"/>
  <c r="L4" i="20" a="1"/>
  <c r="L4" i="20" s="1"/>
  <c r="M4" i="20" a="1"/>
  <c r="M4" i="20" s="1"/>
  <c r="G4" i="20" a="1"/>
  <c r="G4" i="20" s="1"/>
  <c r="N4" i="20" a="1"/>
  <c r="N4" i="20" s="1"/>
  <c r="H4" i="20" a="1"/>
  <c r="H4" i="20" s="1"/>
  <c r="I4" i="20" a="1"/>
  <c r="I4" i="20" s="1"/>
  <c r="P4" i="20" a="1"/>
  <c r="P4" i="20" s="1"/>
  <c r="Q4" i="20" a="1"/>
  <c r="Q4" i="20" s="1"/>
  <c r="O4" i="20" a="1"/>
  <c r="O4" i="20" s="1"/>
  <c r="R4" i="20" a="1"/>
  <c r="R4" i="20" s="1"/>
  <c r="B10" i="1"/>
  <c r="B15" i="1"/>
  <c r="B9" i="1"/>
  <c r="A2" i="1"/>
  <c r="B14" i="1"/>
  <c r="B7" i="1"/>
  <c r="C23" i="2"/>
  <c r="B3" i="5"/>
  <c r="C3" i="5"/>
  <c r="D3" i="5"/>
  <c r="A1" i="10" l="1"/>
  <c r="A10" i="9"/>
  <c r="A36" i="4"/>
  <c r="A1" i="2"/>
  <c r="E14" i="3"/>
  <c r="A1" i="43"/>
  <c r="E3" i="5"/>
  <c r="A30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<sst xmlns="http://schemas.openxmlformats.org/spreadsheetml/2006/main" count="12932" uniqueCount="498">
  <si>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</si>
  <si>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</si>
  <si>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</si>
  <si>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</si>
  <si>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</si>
  <si>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</si>
  <si>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</si>
  <si>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</si>
  <si>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</si>
  <si>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</si>
  <si>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</si>
  <si>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</si>
  <si>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</si>
  <si>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</si>
  <si>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</si>
  <si>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</si>
  <si>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</si>
  <si>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</si>
  <si>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</si>
  <si>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</si>
  <si>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</si>
  <si>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</si>
  <si>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</si>
  <si>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</si>
  <si>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</si>
  <si>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</si>
  <si>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</si>
  <si>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</si>
  <si>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</si>
  <si>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</si>
  <si>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</si>
  <si>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</si>
  <si>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</si>
  <si>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</si>
  <si>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</si>
  <si>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</si>
  <si>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</si>
  <si>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</si>
  <si>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</si>
  <si>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</si>
  <si>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</si>
  <si>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</si>
  <si>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</si>
  <si>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</si>
  <si>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</si>
  <si>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</si>
  <si>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</si>
  <si>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</si>
  <si>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</si>
  <si>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</si>
  <si>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</si>
  <si>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</si>
  <si>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</si>
  <si>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</si>
  <si>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</si>
  <si>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</si>
  <si>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</si>
  <si>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</si>
  <si>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</si>
  <si>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</si>
  <si>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</si>
  <si>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</si>
  <si>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</si>
  <si>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</si>
  <si>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</si>
  <si>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</si>
  <si>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</si>
  <si>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</si>
  <si>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</si>
  <si>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</si>
  <si>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</si>
  <si>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</si>
  <si>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</si>
  <si>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</si>
  <si>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</si>
  <si>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</si>
  <si>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</si>
  <si>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</si>
  <si>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</si>
  <si>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</si>
  <si>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</si>
  <si>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</si>
  <si>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</si>
  <si>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</si>
  <si>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</si>
  <si>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</si>
  <si>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</si>
  <si>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</si>
  <si>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</si>
  <si>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</si>
  <si>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</si>
  <si>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</si>
  <si>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</si>
  <si>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</si>
  <si>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</si>
  <si>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</si>
  <si>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</si>
  <si>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</si>
  <si>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</si>
  <si>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</si>
  <si>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</si>
  <si>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</si>
  <si>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</si>
  <si>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</si>
  <si>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</si>
  <si>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</si>
  <si>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</si>
  <si>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</si>
  <si>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</si>
  <si>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</si>
  <si>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</si>
  <si>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</si>
  <si>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</si>
  <si>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</si>
  <si>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</si>
  <si>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</si>
  <si>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</si>
  <si>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</si>
  <si>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</si>
  <si>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</si>
  <si>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</si>
  <si>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</si>
  <si>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</si>
  <si>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</si>
  <si>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</si>
  <si>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</si>
  <si>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</si>
  <si>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</si>
  <si>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</si>
  <si>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</si>
  <si>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</si>
  <si>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</si>
  <si>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</si>
  <si>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</si>
  <si>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</si>
  <si>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</si>
  <si>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</si>
  <si>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</si>
  <si>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</si>
  <si>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</si>
  <si>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</si>
  <si>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</si>
  <si>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</si>
  <si>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</si>
  <si>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</si>
  <si>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</si>
  <si>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</si>
  <si>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</si>
  <si>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</si>
  <si>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</si>
  <si>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</si>
  <si>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</si>
  <si>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</si>
  <si>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</si>
  <si>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</si>
  <si>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</si>
  <si>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</si>
  <si>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</si>
  <si>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</si>
  <si>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</si>
  <si>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</si>
  <si>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</si>
  <si>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</si>
  <si>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</si>
  <si>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</si>
  <si>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</si>
  <si>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</si>
  <si>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</si>
  <si>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</si>
  <si>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</si>
  <si>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</si>
  <si>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</si>
  <si>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</si>
  <si>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</si>
  <si>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</si>
  <si>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</si>
  <si>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</si>
  <si>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</si>
  <si>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</si>
  <si>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</si>
  <si>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</si>
  <si>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</si>
  <si>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</si>
  <si>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</si>
  <si>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</si>
  <si>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</si>
  <si>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</si>
  <si>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</si>
  <si>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</si>
  <si>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</si>
  <si>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</si>
  <si>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</si>
  <si>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</si>
  <si>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</si>
  <si>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</si>
  <si>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</si>
  <si>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</si>
  <si>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</si>
  <si>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</si>
  <si>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</si>
  <si>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</si>
  <si>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</si>
  <si>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</si>
  <si>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</si>
  <si>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</si>
  <si>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</si>
  <si>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</si>
  <si>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</si>
  <si>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</si>
  <si>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</si>
  <si>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</si>
  <si>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</si>
  <si>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</si>
  <si>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</si>
  <si>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</si>
  <si>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</si>
  <si>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</si>
  <si>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</si>
  <si>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</si>
  <si>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</si>
  <si>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</si>
  <si>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</si>
  <si>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</si>
  <si>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</si>
  <si>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</si>
  <si>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</si>
  <si>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</si>
  <si>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</si>
  <si>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</si>
  <si>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</si>
  <si>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</si>
  <si>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</si>
  <si>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</si>
  <si>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</si>
  <si>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</si>
  <si>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</si>
  <si>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</si>
  <si>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</si>
  <si>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</si>
  <si>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</si>
  <si>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</si>
  <si>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</si>
  <si>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</si>
  <si>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</si>
  <si>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</si>
  <si>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</si>
  <si>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</si>
  <si>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</si>
  <si>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</si>
  <si>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</si>
  <si>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</si>
  <si>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</si>
  <si>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</si>
  <si>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</si>
  <si>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</si>
  <si>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</si>
  <si>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</si>
  <si>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</si>
  <si>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</si>
  <si>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</si>
  <si>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</si>
  <si>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</si>
  <si>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</si>
  <si>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</si>
  <si>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</si>
  <si>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</si>
  <si>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</si>
  <si>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</si>
  <si>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</si>
  <si>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</si>
  <si>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</si>
  <si>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</si>
  <si>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</si>
  <si>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</si>
  <si>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</si>
  <si>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</si>
  <si>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</si>
  <si>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</si>
  <si>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</si>
  <si>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</si>
  <si>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</si>
  <si>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</si>
  <si>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</si>
  <si>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</si>
  <si>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</si>
  <si>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</si>
  <si>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</si>
  <si>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</si>
  <si>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</si>
  <si>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</si>
  <si>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</si>
  <si>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</si>
  <si>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</si>
  <si>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</si>
  <si>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</si>
  <si>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</si>
  <si>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</si>
  <si>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</si>
  <si>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</si>
  <si>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</si>
  <si>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</si>
  <si>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</si>
  <si>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</si>
  <si>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</si>
  <si>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</si>
  <si>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</si>
  <si>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</si>
  <si>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</si>
  <si>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</si>
  <si>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</si>
  <si>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</si>
  <si>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</si>
  <si>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</si>
  <si>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</si>
  <si>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</si>
  <si>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</si>
  <si>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</si>
  <si>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</si>
  <si>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</si>
  <si>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</si>
  <si>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</si>
  <si>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</si>
  <si>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</si>
  <si>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</si>
  <si>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</si>
  <si>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</si>
  <si>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</si>
  <si>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</si>
  <si>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</si>
  <si>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</si>
  <si>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</si>
  <si>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</si>
  <si>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</si>
  <si>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</si>
  <si>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</si>
  <si>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</si>
  <si>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</si>
  <si>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</si>
  <si>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</si>
  <si>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</si>
  <si>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</si>
  <si>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</si>
  <si>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</si>
  <si>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</si>
  <si>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</si>
  <si>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</si>
  <si>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</si>
  <si>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</si>
  <si>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</si>
  <si>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</si>
  <si>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</si>
  <si>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</si>
  <si>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</si>
  <si>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EL4 CORE SPC (G.C3) - WALL 090:A - SUB:A</t>
  </si>
  <si>
    <t>EL4 CORE SPC (G.C3) - WALL 270:A - SUB:A</t>
  </si>
  <si>
    <t>EL1 WEST PERIM SPC (G.W1) - WALL 000:A - SUB:A</t>
  </si>
  <si>
    <t>EL1 WEST PERIM SPC (G.W1) - WALL 180:A - SUB:A</t>
  </si>
  <si>
    <t>EL1 WEST PERIM SPC (G.W1) - WALL 270:A - SUB:A</t>
  </si>
  <si>
    <t>EL1 EAST PERIM SPC (G.E2) - WALL 0:A - SUB:A</t>
  </si>
  <si>
    <t>EL1 EAST PERIM SPC (G.E2) - WALL 180:A - SUB:A</t>
  </si>
  <si>
    <t>EL2 NORTH PERIM SPC (G.N3) - WALL 000:A - SUB:A</t>
  </si>
  <si>
    <t>EL2 SOUTH PERIM SPC (G.S2) - WALL 180:A - SUB:A</t>
  </si>
  <si>
    <t>EL3 NORTH PERIM SPC (G.N3) - WALL 000:A - SUB:A</t>
  </si>
  <si>
    <t>EL3 NORTH PERIM SPC (G.N3) - WALL 090:A - SUB:A</t>
  </si>
  <si>
    <t>EL3 SOUTH PERIM SPC (G.S2) - WALL 090:A - SUB:A</t>
  </si>
  <si>
    <t>EL3 SOUTH PERIM SPC (G.S2) - WALL 180:A - SUB:A</t>
  </si>
  <si>
    <t>EL3 WEST PERIM SPC (G.W1) - WALL 090:A - SUB:A</t>
  </si>
  <si>
    <t>EL4 NORTH PERIM SPC (G.N1) - WALL 000:A - SUB:A</t>
  </si>
  <si>
    <t>EL4 NORTH PERIM SPC (G.N1) - WALL 090:A - SUB:A</t>
  </si>
  <si>
    <t>EL4 NORTH PERIM SPC (G.N1) - WALL 270:A - SUB:A</t>
  </si>
  <si>
    <t>EL4 SOUTH PERIM SPC (G.S2) - WALL 090:A - SUB:A</t>
  </si>
  <si>
    <t>EL4 SOUTH PERIM SPC (G.S2) - WALL 180:A - SUB:A</t>
  </si>
  <si>
    <t>EL4 SOUTH PERIM SPC (G.S2) - WALL 270:A - SUB:A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</si>
  <si>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</si>
  <si>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</si>
  <si>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</si>
  <si>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</si>
  <si>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</si>
  <si>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</si>
  <si>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</si>
  <si>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</si>
  <si>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</si>
  <si>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</si>
  <si>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</si>
  <si>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</si>
  <si>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</si>
  <si>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</si>
  <si>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</si>
  <si>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</si>
  <si>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</si>
  <si>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</si>
  <si>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</si>
  <si>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</si>
  <si>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</si>
  <si>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</si>
  <si>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</si>
  <si>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</si>
  <si>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</si>
  <si>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</si>
  <si>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EL4 CORE SPC (G.C3)</t>
  </si>
  <si>
    <t>Yes</t>
  </si>
  <si>
    <t>0.0</t>
  </si>
  <si>
    <t>0.15</t>
  </si>
  <si>
    <t>Corridor</t>
  </si>
  <si>
    <t>Health</t>
  </si>
  <si>
    <t>DINING EL1 WEST PERIM SPC (G.W1)</t>
  </si>
  <si>
    <t>0.5</t>
  </si>
  <si>
    <t>Dining_fast</t>
  </si>
  <si>
    <t>Office</t>
  </si>
  <si>
    <t>EL2 CORE PLNM (G.4)</t>
  </si>
  <si>
    <t>No</t>
  </si>
  <si>
    <t>Plenum</t>
  </si>
  <si>
    <t>EL2 NORTH PLNM (G.4)</t>
  </si>
  <si>
    <t>EL2 SOUTH PLNM (G.4)</t>
  </si>
  <si>
    <t>EL3 NORTH PLNM (G.4)</t>
  </si>
  <si>
    <t>EL3 SOUTH PLNM (G.4)</t>
  </si>
  <si>
    <t>EL3 WEST PLNM (G.4)</t>
  </si>
  <si>
    <t>EL4 CORE PLNM (G.4)</t>
  </si>
  <si>
    <t>EL4 NORTH PLNM (G.4)</t>
  </si>
  <si>
    <t>EL4 SOUTH PLNM (G.4)</t>
  </si>
  <si>
    <t>KITCHEN EL1 EAST PERIM SPC (G.E2)</t>
  </si>
  <si>
    <t>Kitchen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</si>
  <si>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</si>
  <si>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</si>
  <si>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</si>
  <si>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</si>
  <si>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</si>
  <si>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</si>
  <si>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</si>
  <si>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Health_patient</t>
  </si>
  <si>
    <t>PATIENTROOM EL4 SOUTH PERIM SPC (G.S2)</t>
  </si>
  <si>
    <t>Roof Membrane+Roof Continuous Insulation+Metal Decking</t>
  </si>
  <si>
    <t>Stucco+Wall Continuous Insulation+Gypsum 5/8in</t>
  </si>
  <si>
    <t>Theoretical Glazing</t>
  </si>
  <si>
    <t>Dining EL1 West Perim Spc (G.W1)</t>
  </si>
  <si>
    <t>Kitchen EL1 East Perim Spc (G.E2)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</si>
  <si>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</si>
  <si>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</si>
  <si>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</si>
  <si>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</si>
  <si>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</si>
  <si>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</si>
  <si>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</si>
  <si>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PatientRoom EL4 South Perim Spc (G.S2)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</si>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</sst>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04-4F25-AFA4-CA8507795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2142079"/>
        <c:axId val="1492141599"/>
      </c:lineChart>
      <c:catAx>
        <c:axId val="1492142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141599"/>
        <c:crosses val="autoZero"/>
        <c:auto val="1"/>
        <c:lblAlgn val="ctr"/>
        <c:lblOffset val="100"/>
        <c:noMultiLvlLbl val="0"/>
      </c:catAx>
      <c:valAx>
        <c:axId val="14921415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2142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97-4B0D-B4B7-8A5A8701411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97-4B0D-B4B7-8A5A8701411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97-4B0D-B4B7-8A5A87014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496031"/>
        <c:axId val="485495071"/>
      </c:lineChart>
      <c:catAx>
        <c:axId val="48549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495071"/>
        <c:crosses val="autoZero"/>
        <c:auto val="1"/>
        <c:lblAlgn val="ctr"/>
        <c:lblOffset val="100"/>
        <c:noMultiLvlLbl val="0"/>
      </c:catAx>
      <c:valAx>
        <c:axId val="485495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496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BC-4489-8B28-BC37883829B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BC-4489-8B28-BC37883829B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BC-4489-8B28-BC3788382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732335"/>
        <c:axId val="501736655"/>
      </c:lineChart>
      <c:catAx>
        <c:axId val="50173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6655"/>
        <c:crosses val="autoZero"/>
        <c:auto val="1"/>
        <c:lblAlgn val="ctr"/>
        <c:lblOffset val="100"/>
        <c:noMultiLvlLbl val="0"/>
      </c:catAx>
      <c:valAx>
        <c:axId val="501736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C-4F72-9B08-337D46DC3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730415"/>
        <c:axId val="501733775"/>
      </c:lineChart>
      <c:catAx>
        <c:axId val="50173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3775"/>
        <c:crosses val="autoZero"/>
        <c:auto val="1"/>
        <c:lblAlgn val="ctr"/>
        <c:lblOffset val="100"/>
        <c:noMultiLvlLbl val="0"/>
      </c:catAx>
      <c:valAx>
        <c:axId val="501733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0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37-4701-A862-995640D2E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728495"/>
        <c:axId val="501730895"/>
      </c:lineChart>
      <c:catAx>
        <c:axId val="50172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0895"/>
        <c:crosses val="autoZero"/>
        <c:auto val="1"/>
        <c:lblAlgn val="ctr"/>
        <c:lblOffset val="100"/>
        <c:noMultiLvlLbl val="0"/>
      </c:catAx>
      <c:valAx>
        <c:axId val="50173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28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CB-448A-A749-7B0E7D02452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CB-448A-A749-7B0E7D02452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CB-448A-A749-7B0E7D024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735215"/>
        <c:axId val="501738095"/>
      </c:lineChart>
      <c:catAx>
        <c:axId val="501735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8095"/>
        <c:crosses val="autoZero"/>
        <c:auto val="1"/>
        <c:lblAlgn val="ctr"/>
        <c:lblOffset val="100"/>
        <c:noMultiLvlLbl val="0"/>
      </c:catAx>
      <c:valAx>
        <c:axId val="5017380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735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94-4DC0-8AEB-48E18ADDBD0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94-4DC0-8AEB-48E18ADDBD0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94-4DC0-8AEB-48E18ADDB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75199"/>
        <c:axId val="558262239"/>
      </c:lineChart>
      <c:catAx>
        <c:axId val="55827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2239"/>
        <c:crosses val="autoZero"/>
        <c:auto val="1"/>
        <c:lblAlgn val="ctr"/>
        <c:lblOffset val="100"/>
        <c:noMultiLvlLbl val="0"/>
      </c:catAx>
      <c:valAx>
        <c:axId val="558262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5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5E-4F5A-AD2F-13149F8F822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5E-4F5A-AD2F-13149F8F822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5E-4F5A-AD2F-13149F8F8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62719"/>
        <c:axId val="558268959"/>
      </c:lineChart>
      <c:catAx>
        <c:axId val="558262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8959"/>
        <c:crosses val="autoZero"/>
        <c:auto val="1"/>
        <c:lblAlgn val="ctr"/>
        <c:lblOffset val="100"/>
        <c:noMultiLvlLbl val="0"/>
      </c:catAx>
      <c:valAx>
        <c:axId val="558268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2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A3-4B52-A186-908FA968A06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A3-4B52-A186-908FA968A06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A3-4B52-A186-908FA968A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69439"/>
        <c:axId val="558271839"/>
      </c:lineChart>
      <c:catAx>
        <c:axId val="558269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1839"/>
        <c:crosses val="autoZero"/>
        <c:auto val="1"/>
        <c:lblAlgn val="ctr"/>
        <c:lblOffset val="100"/>
        <c:noMultiLvlLbl val="0"/>
      </c:catAx>
      <c:valAx>
        <c:axId val="558271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69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12-4061-BF1D-D7103891E65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12-4061-BF1D-D7103891E65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12-4061-BF1D-D7103891E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270399"/>
        <c:axId val="558270879"/>
      </c:lineChart>
      <c:catAx>
        <c:axId val="558270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0879"/>
        <c:crosses val="autoZero"/>
        <c:auto val="1"/>
        <c:lblAlgn val="ctr"/>
        <c:lblOffset val="100"/>
        <c:noMultiLvlLbl val="0"/>
      </c:catAx>
      <c:valAx>
        <c:axId val="558270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0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F4-4678-AD8C-E26B177EB87E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F4-4678-AD8C-E26B177EB87E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F4-4678-AD8C-E26B177EB87E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F4-4678-AD8C-E26B177EB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05232"/>
        <c:axId val="651315312"/>
      </c:lineChart>
      <c:catAx>
        <c:axId val="651305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5312"/>
        <c:crosses val="autoZero"/>
        <c:auto val="1"/>
        <c:lblAlgn val="ctr"/>
        <c:lblOffset val="100"/>
        <c:noMultiLvlLbl val="0"/>
      </c:catAx>
      <c:valAx>
        <c:axId val="651315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5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7E-4E50-AD21-919CC821347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7E-4E50-AD21-919CC82134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7E-4E50-AD21-919CC821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07152"/>
        <c:axId val="651305712"/>
      </c:lineChart>
      <c:catAx>
        <c:axId val="651307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5712"/>
        <c:crosses val="autoZero"/>
        <c:auto val="1"/>
        <c:lblAlgn val="ctr"/>
        <c:lblOffset val="100"/>
        <c:noMultiLvlLbl val="0"/>
      </c:catAx>
      <c:valAx>
        <c:axId val="651305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7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E-43E6-9397-B7F6518B1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09552"/>
        <c:axId val="651300912"/>
      </c:lineChart>
      <c:catAx>
        <c:axId val="651309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0912"/>
        <c:crosses val="autoZero"/>
        <c:auto val="1"/>
        <c:lblAlgn val="ctr"/>
        <c:lblOffset val="100"/>
        <c:noMultiLvlLbl val="0"/>
      </c:catAx>
      <c:valAx>
        <c:axId val="65130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09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27-442F-B752-423762467CC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27-442F-B752-423762467CC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27-442F-B752-423762467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11472"/>
        <c:axId val="651312912"/>
      </c:lineChart>
      <c:catAx>
        <c:axId val="65131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2912"/>
        <c:crosses val="autoZero"/>
        <c:auto val="1"/>
        <c:lblAlgn val="ctr"/>
        <c:lblOffset val="100"/>
        <c:noMultiLvlLbl val="0"/>
      </c:catAx>
      <c:valAx>
        <c:axId val="651312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BA-4BAC-93AD-733FB44B16E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BA-4BAC-93AD-733FB44B16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BA-4BAC-93AD-733FB44B1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314352"/>
        <c:axId val="558274719"/>
      </c:lineChart>
      <c:catAx>
        <c:axId val="651314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8274719"/>
        <c:crosses val="autoZero"/>
        <c:auto val="1"/>
        <c:lblAlgn val="ctr"/>
        <c:lblOffset val="100"/>
        <c:noMultiLvlLbl val="0"/>
      </c:catAx>
      <c:valAx>
        <c:axId val="5582747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314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A3-4E49-9B2A-6D2FE240623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A3-4E49-9B2A-6D2FE240623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A3-4E49-9B2A-6D2FE2406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524303"/>
        <c:axId val="420526223"/>
      </c:lineChart>
      <c:catAx>
        <c:axId val="420524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6223"/>
        <c:crosses val="autoZero"/>
        <c:auto val="1"/>
        <c:lblAlgn val="ctr"/>
        <c:lblOffset val="100"/>
        <c:noMultiLvlLbl val="0"/>
      </c:catAx>
      <c:valAx>
        <c:axId val="4205262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4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1F-44D8-A8BD-319E6180A43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1F-44D8-A8BD-319E6180A43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1F-44D8-A8BD-319E6180A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528143"/>
        <c:axId val="420528623"/>
      </c:lineChart>
      <c:catAx>
        <c:axId val="420528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8623"/>
        <c:crosses val="autoZero"/>
        <c:auto val="1"/>
        <c:lblAlgn val="ctr"/>
        <c:lblOffset val="100"/>
        <c:noMultiLvlLbl val="0"/>
      </c:catAx>
      <c:valAx>
        <c:axId val="42052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8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AA-419E-876C-12A5D747B18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AA-419E-876C-12A5D747B18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AA-419E-876C-12A5D747B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519023"/>
        <c:axId val="420519503"/>
      </c:lineChart>
      <c:catAx>
        <c:axId val="42051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19503"/>
        <c:crosses val="autoZero"/>
        <c:auto val="1"/>
        <c:lblAlgn val="ctr"/>
        <c:lblOffset val="100"/>
        <c:noMultiLvlLbl val="0"/>
      </c:catAx>
      <c:valAx>
        <c:axId val="42051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19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D-4469-AC75-50666CF7ECF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D-4469-AC75-50666CF7ECF7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D-4469-AC75-50666CF7ECF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D-4469-AC75-50666CF7E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523343"/>
        <c:axId val="420523823"/>
      </c:lineChart>
      <c:catAx>
        <c:axId val="42052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3823"/>
        <c:crosses val="autoZero"/>
        <c:auto val="1"/>
        <c:lblAlgn val="ctr"/>
        <c:lblOffset val="100"/>
        <c:noMultiLvlLbl val="0"/>
      </c:catAx>
      <c:valAx>
        <c:axId val="420523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0523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48-4C5A-8349-C024300219A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48-4C5A-8349-C024300219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48-4C5A-8349-C0243002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0191"/>
        <c:axId val="424076911"/>
      </c:lineChart>
      <c:catAx>
        <c:axId val="424070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6911"/>
        <c:crosses val="autoZero"/>
        <c:auto val="1"/>
        <c:lblAlgn val="ctr"/>
        <c:lblOffset val="100"/>
        <c:noMultiLvlLbl val="0"/>
      </c:catAx>
      <c:valAx>
        <c:axId val="424076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01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7-4097-8EE9-AC8F23350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4991"/>
        <c:axId val="424082191"/>
      </c:lineChart>
      <c:catAx>
        <c:axId val="424074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82191"/>
        <c:crosses val="autoZero"/>
        <c:auto val="1"/>
        <c:lblAlgn val="ctr"/>
        <c:lblOffset val="100"/>
        <c:noMultiLvlLbl val="0"/>
      </c:catAx>
      <c:valAx>
        <c:axId val="424082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4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E-4EA3-A13F-4007C3B25C5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E-4EA3-A13F-4007C3B25C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E-4EA3-A13F-4007C3B25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8831"/>
        <c:axId val="424071631"/>
      </c:lineChart>
      <c:catAx>
        <c:axId val="424078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1631"/>
        <c:crosses val="autoZero"/>
        <c:auto val="1"/>
        <c:lblAlgn val="ctr"/>
        <c:lblOffset val="100"/>
        <c:noMultiLvlLbl val="0"/>
      </c:catAx>
      <c:valAx>
        <c:axId val="424071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8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9-421F-925F-57E23E152E4B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E9-421F-925F-57E23E152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072591"/>
        <c:axId val="424081711"/>
      </c:lineChart>
      <c:catAx>
        <c:axId val="424072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81711"/>
        <c:crosses val="autoZero"/>
        <c:auto val="1"/>
        <c:lblAlgn val="ctr"/>
        <c:lblOffset val="100"/>
        <c:noMultiLvlLbl val="0"/>
      </c:catAx>
      <c:valAx>
        <c:axId val="424081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4072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DD-493A-B4CE-1723563BD31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DD-493A-B4CE-1723563BD3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DD-493A-B4CE-1723563BD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6410335"/>
        <c:axId val="876401215"/>
      </c:lineChart>
      <c:catAx>
        <c:axId val="876410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1215"/>
        <c:crosses val="autoZero"/>
        <c:auto val="1"/>
        <c:lblAlgn val="ctr"/>
        <c:lblOffset val="100"/>
        <c:noMultiLvlLbl val="0"/>
      </c:catAx>
      <c:valAx>
        <c:axId val="876401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10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E30-98D5-F571AB59CF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6409375"/>
        <c:axId val="876406495"/>
      </c:lineChart>
      <c:catAx>
        <c:axId val="876409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6495"/>
        <c:crosses val="autoZero"/>
        <c:auto val="1"/>
        <c:lblAlgn val="ctr"/>
        <c:lblOffset val="100"/>
        <c:noMultiLvlLbl val="0"/>
      </c:catAx>
      <c:valAx>
        <c:axId val="876406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9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32.296064142395259</c:v>
                </c:pt>
                <c:pt idx="1">
                  <c:v>36.96334329836656</c:v>
                </c:pt>
                <c:pt idx="2">
                  <c:v>35.536792436951401</c:v>
                </c:pt>
                <c:pt idx="3">
                  <c:v>38.197721113166253</c:v>
                </c:pt>
                <c:pt idx="4">
                  <c:v>36.616729957042978</c:v>
                </c:pt>
                <c:pt idx="5">
                  <c:v>40.607186156030785</c:v>
                </c:pt>
                <c:pt idx="6">
                  <c:v>40.656769792734082</c:v>
                </c:pt>
                <c:pt idx="7">
                  <c:v>41.099472240419324</c:v>
                </c:pt>
                <c:pt idx="8">
                  <c:v>43.050064917978034</c:v>
                </c:pt>
                <c:pt idx="9">
                  <c:v>43.658437612331596</c:v>
                </c:pt>
                <c:pt idx="10">
                  <c:v>44.321023109333666</c:v>
                </c:pt>
                <c:pt idx="11">
                  <c:v>41.933462530469619</c:v>
                </c:pt>
                <c:pt idx="12">
                  <c:v>45.753164866000326</c:v>
                </c:pt>
                <c:pt idx="13">
                  <c:v>49.727144013922491</c:v>
                </c:pt>
                <c:pt idx="14">
                  <c:v>55.817334924938947</c:v>
                </c:pt>
                <c:pt idx="15">
                  <c:v>43.66080252319373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4D-4C2C-A20E-1DD3C93A1D0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25.775473786252117</c:v>
                </c:pt>
                <c:pt idx="1">
                  <c:v>28.559818113007438</c:v>
                </c:pt>
                <c:pt idx="2">
                  <c:v>27.39695572928861</c:v>
                </c:pt>
                <c:pt idx="3">
                  <c:v>29.262989553296649</c:v>
                </c:pt>
                <c:pt idx="4">
                  <c:v>28.011719065721053</c:v>
                </c:pt>
                <c:pt idx="5">
                  <c:v>30.546745027079567</c:v>
                </c:pt>
                <c:pt idx="6">
                  <c:v>30.499111012825445</c:v>
                </c:pt>
                <c:pt idx="7">
                  <c:v>31.348879596190343</c:v>
                </c:pt>
                <c:pt idx="8">
                  <c:v>31.772612095791633</c:v>
                </c:pt>
                <c:pt idx="9">
                  <c:v>33.507065152452675</c:v>
                </c:pt>
                <c:pt idx="10">
                  <c:v>33.646236265443953</c:v>
                </c:pt>
                <c:pt idx="11">
                  <c:v>32.07632441090955</c:v>
                </c:pt>
                <c:pt idx="12">
                  <c:v>34.697484722069227</c:v>
                </c:pt>
                <c:pt idx="13">
                  <c:v>37.364005793373344</c:v>
                </c:pt>
                <c:pt idx="14">
                  <c:v>42.313442762607842</c:v>
                </c:pt>
                <c:pt idx="15">
                  <c:v>33.354870114882573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4D-4C2C-A20E-1DD3C93A1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03615"/>
        <c:axId val="876414175"/>
      </c:barChart>
      <c:catAx>
        <c:axId val="876403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14175"/>
        <c:crosses val="autoZero"/>
        <c:auto val="1"/>
        <c:lblAlgn val="ctr"/>
        <c:lblOffset val="100"/>
        <c:noMultiLvlLbl val="0"/>
      </c:catAx>
      <c:valAx>
        <c:axId val="876414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3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20.135197376150479</c:v>
                </c:pt>
                <c:pt idx="1">
                  <c:v>16.690219174625941</c:v>
                </c:pt>
                <c:pt idx="2">
                  <c:v>14.210634383047566</c:v>
                </c:pt>
                <c:pt idx="3">
                  <c:v>13.452558548250362</c:v>
                </c:pt>
                <c:pt idx="4">
                  <c:v>13.988716887123376</c:v>
                </c:pt>
                <c:pt idx="5">
                  <c:v>11.386110235742834</c:v>
                </c:pt>
                <c:pt idx="6">
                  <c:v>10.992631796993958</c:v>
                </c:pt>
                <c:pt idx="7">
                  <c:v>11.815074669423257</c:v>
                </c:pt>
                <c:pt idx="8">
                  <c:v>11.38701580445715</c:v>
                </c:pt>
                <c:pt idx="9">
                  <c:v>12.605070718183983</c:v>
                </c:pt>
                <c:pt idx="10">
                  <c:v>17.145828892841422</c:v>
                </c:pt>
                <c:pt idx="11">
                  <c:v>16.335765348048184</c:v>
                </c:pt>
                <c:pt idx="12">
                  <c:v>15.050161907487006</c:v>
                </c:pt>
                <c:pt idx="13">
                  <c:v>13.067988145948878</c:v>
                </c:pt>
                <c:pt idx="14">
                  <c:v>11.16982746366268</c:v>
                </c:pt>
                <c:pt idx="15">
                  <c:v>20.115387852213985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E3-4160-8644-C937B4F68E8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19.587193985183934</c:v>
                </c:pt>
                <c:pt idx="1">
                  <c:v>15.747522976264731</c:v>
                </c:pt>
                <c:pt idx="2">
                  <c:v>14.197767774785692</c:v>
                </c:pt>
                <c:pt idx="3">
                  <c:v>13.333772063655113</c:v>
                </c:pt>
                <c:pt idx="4">
                  <c:v>14.275147404889037</c:v>
                </c:pt>
                <c:pt idx="5">
                  <c:v>11.261813013892329</c:v>
                </c:pt>
                <c:pt idx="6">
                  <c:v>11.324493900576421</c:v>
                </c:pt>
                <c:pt idx="7">
                  <c:v>11.918745289051232</c:v>
                </c:pt>
                <c:pt idx="8">
                  <c:v>11.480607014341281</c:v>
                </c:pt>
                <c:pt idx="9">
                  <c:v>12.448696465998927</c:v>
                </c:pt>
                <c:pt idx="10">
                  <c:v>15.334994764732945</c:v>
                </c:pt>
                <c:pt idx="11">
                  <c:v>15.219184624863075</c:v>
                </c:pt>
                <c:pt idx="12">
                  <c:v>14.279767405159006</c:v>
                </c:pt>
                <c:pt idx="13">
                  <c:v>13.27798726437757</c:v>
                </c:pt>
                <c:pt idx="14">
                  <c:v>11.345907750978268</c:v>
                </c:pt>
                <c:pt idx="15">
                  <c:v>18.710298836009237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E3-4160-8644-C937B4F68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05535"/>
        <c:axId val="876402175"/>
      </c:barChart>
      <c:catAx>
        <c:axId val="876405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2175"/>
        <c:crosses val="autoZero"/>
        <c:auto val="1"/>
        <c:lblAlgn val="ctr"/>
        <c:lblOffset val="100"/>
        <c:noMultiLvlLbl val="0"/>
      </c:catAx>
      <c:valAx>
        <c:axId val="876402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05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35.606920184800003</c:v>
                </c:pt>
                <c:pt idx="1">
                  <c:v>40.261095758142162</c:v>
                </c:pt>
                <c:pt idx="2">
                  <c:v>38.896156732380106</c:v>
                </c:pt>
                <c:pt idx="3">
                  <c:v>41.318105424929868</c:v>
                </c:pt>
                <c:pt idx="4">
                  <c:v>39.893136559062192</c:v>
                </c:pt>
                <c:pt idx="5">
                  <c:v>42.932429308896417</c:v>
                </c:pt>
                <c:pt idx="6">
                  <c:v>42.749620916004254</c:v>
                </c:pt>
                <c:pt idx="7">
                  <c:v>43.87815867916953</c:v>
                </c:pt>
                <c:pt idx="8">
                  <c:v>45.299587261311231</c:v>
                </c:pt>
                <c:pt idx="9">
                  <c:v>46.508817629559729</c:v>
                </c:pt>
                <c:pt idx="10">
                  <c:v>47.406926317469988</c:v>
                </c:pt>
                <c:pt idx="11">
                  <c:v>44.884234688614512</c:v>
                </c:pt>
                <c:pt idx="12">
                  <c:v>48.45140200668294</c:v>
                </c:pt>
                <c:pt idx="13">
                  <c:v>52.039469397393511</c:v>
                </c:pt>
                <c:pt idx="14">
                  <c:v>57.316816730990261</c:v>
                </c:pt>
                <c:pt idx="15">
                  <c:v>47.108641248638264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0-40E5-A6B2-60F808FBC0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27.86979275075079</c:v>
                </c:pt>
                <c:pt idx="1">
                  <c:v>30.771473552277428</c:v>
                </c:pt>
                <c:pt idx="2">
                  <c:v>29.600171581440602</c:v>
                </c:pt>
                <c:pt idx="3">
                  <c:v>31.475128273625067</c:v>
                </c:pt>
                <c:pt idx="4">
                  <c:v>30.210605052886777</c:v>
                </c:pt>
                <c:pt idx="5">
                  <c:v>32.189721811757359</c:v>
                </c:pt>
                <c:pt idx="6">
                  <c:v>32.340767140354316</c:v>
                </c:pt>
                <c:pt idx="7">
                  <c:v>33.306329198725003</c:v>
                </c:pt>
                <c:pt idx="8">
                  <c:v>33.673323668823151</c:v>
                </c:pt>
                <c:pt idx="9">
                  <c:v>35.523578199624744</c:v>
                </c:pt>
                <c:pt idx="10">
                  <c:v>35.598351611634001</c:v>
                </c:pt>
                <c:pt idx="11">
                  <c:v>34.043786430434437</c:v>
                </c:pt>
                <c:pt idx="12">
                  <c:v>36.510169649982856</c:v>
                </c:pt>
                <c:pt idx="13">
                  <c:v>39.275480368873431</c:v>
                </c:pt>
                <c:pt idx="14">
                  <c:v>43.085160455144099</c:v>
                </c:pt>
                <c:pt idx="15">
                  <c:v>35.813840969535129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20-40E5-A6B2-60F808FBC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17535"/>
        <c:axId val="876420415"/>
      </c:barChart>
      <c:catAx>
        <c:axId val="876417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0415"/>
        <c:crosses val="autoZero"/>
        <c:auto val="1"/>
        <c:lblAlgn val="ctr"/>
        <c:lblOffset val="100"/>
        <c:noMultiLvlLbl val="0"/>
      </c:catAx>
      <c:valAx>
        <c:axId val="876420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17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17.832616272006575</c:v>
                </c:pt>
                <c:pt idx="1">
                  <c:v>15.151962229418849</c:v>
                </c:pt>
                <c:pt idx="2">
                  <c:v>13.24152770808624</c:v>
                </c:pt>
                <c:pt idx="3">
                  <c:v>12.555504246290692</c:v>
                </c:pt>
                <c:pt idx="4">
                  <c:v>13.073205414947616</c:v>
                </c:pt>
                <c:pt idx="5">
                  <c:v>11.114908070777011</c:v>
                </c:pt>
                <c:pt idx="6">
                  <c:v>10.722542011705732</c:v>
                </c:pt>
                <c:pt idx="7">
                  <c:v>11.139465081193716</c:v>
                </c:pt>
                <c:pt idx="8">
                  <c:v>11.041053892670609</c:v>
                </c:pt>
                <c:pt idx="9">
                  <c:v>11.473619770128197</c:v>
                </c:pt>
                <c:pt idx="10">
                  <c:v>15.155717323242868</c:v>
                </c:pt>
                <c:pt idx="11">
                  <c:v>14.563838844764955</c:v>
                </c:pt>
                <c:pt idx="12">
                  <c:v>13.43569003952739</c:v>
                </c:pt>
                <c:pt idx="13">
                  <c:v>12.146456491622821</c:v>
                </c:pt>
                <c:pt idx="14">
                  <c:v>10.365234660450893</c:v>
                </c:pt>
                <c:pt idx="15">
                  <c:v>18.036455890021227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46-4CF9-A558-E45CF876574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16.658038155539508</c:v>
                </c:pt>
                <c:pt idx="1">
                  <c:v>13.926278974157627</c:v>
                </c:pt>
                <c:pt idx="2">
                  <c:v>12.977748406880655</c:v>
                </c:pt>
                <c:pt idx="3">
                  <c:v>12.114095991950203</c:v>
                </c:pt>
                <c:pt idx="4">
                  <c:v>13.019964507172473</c:v>
                </c:pt>
                <c:pt idx="5">
                  <c:v>10.882998322348133</c:v>
                </c:pt>
                <c:pt idx="6">
                  <c:v>10.726991030470202</c:v>
                </c:pt>
                <c:pt idx="7">
                  <c:v>11.06984627829423</c:v>
                </c:pt>
                <c:pt idx="8">
                  <c:v>10.772717584381288</c:v>
                </c:pt>
                <c:pt idx="9">
                  <c:v>11.291881428158854</c:v>
                </c:pt>
                <c:pt idx="10">
                  <c:v>13.490970226720476</c:v>
                </c:pt>
                <c:pt idx="11">
                  <c:v>13.481329769496599</c:v>
                </c:pt>
                <c:pt idx="12">
                  <c:v>12.640852014507097</c:v>
                </c:pt>
                <c:pt idx="13">
                  <c:v>11.996741519125679</c:v>
                </c:pt>
                <c:pt idx="14">
                  <c:v>10.560805172907129</c:v>
                </c:pt>
                <c:pt idx="15">
                  <c:v>16.562352338888676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46-4CF9-A558-E45CF8765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20895"/>
        <c:axId val="876421375"/>
      </c:barChart>
      <c:catAx>
        <c:axId val="876420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1375"/>
        <c:crosses val="autoZero"/>
        <c:auto val="1"/>
        <c:lblAlgn val="ctr"/>
        <c:lblOffset val="100"/>
        <c:noMultiLvlLbl val="0"/>
      </c:catAx>
      <c:valAx>
        <c:axId val="876421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0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36.153613050854993</c:v>
                </c:pt>
                <c:pt idx="1">
                  <c:v>40.641736918789945</c:v>
                </c:pt>
                <c:pt idx="2">
                  <c:v>39.074277132356848</c:v>
                </c:pt>
                <c:pt idx="3">
                  <c:v>41.484863887222858</c:v>
                </c:pt>
                <c:pt idx="4">
                  <c:v>40.078792977226293</c:v>
                </c:pt>
                <c:pt idx="5">
                  <c:v>42.900220959432886</c:v>
                </c:pt>
                <c:pt idx="6">
                  <c:v>42.741310148285621</c:v>
                </c:pt>
                <c:pt idx="7">
                  <c:v>43.903220801616627</c:v>
                </c:pt>
                <c:pt idx="8">
                  <c:v>45.311950923975054</c:v>
                </c:pt>
                <c:pt idx="9">
                  <c:v>46.636200184346727</c:v>
                </c:pt>
                <c:pt idx="10">
                  <c:v>47.762042739043721</c:v>
                </c:pt>
                <c:pt idx="11">
                  <c:v>45.240028203615971</c:v>
                </c:pt>
                <c:pt idx="12">
                  <c:v>48.71770370171626</c:v>
                </c:pt>
                <c:pt idx="13">
                  <c:v>52.209774976006756</c:v>
                </c:pt>
                <c:pt idx="14">
                  <c:v>57.352694516876419</c:v>
                </c:pt>
                <c:pt idx="15">
                  <c:v>47.878177510465946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D6-4142-92B9-92E1DC7AE8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28.568425182009477</c:v>
                </c:pt>
                <c:pt idx="1">
                  <c:v>31.222486934329936</c:v>
                </c:pt>
                <c:pt idx="2">
                  <c:v>29.874421250101442</c:v>
                </c:pt>
                <c:pt idx="3">
                  <c:v>31.691584360291692</c:v>
                </c:pt>
                <c:pt idx="4">
                  <c:v>30.508098707323153</c:v>
                </c:pt>
                <c:pt idx="5">
                  <c:v>32.194376141647339</c:v>
                </c:pt>
                <c:pt idx="6">
                  <c:v>32.354234850263694</c:v>
                </c:pt>
                <c:pt idx="7">
                  <c:v>33.37409953490031</c:v>
                </c:pt>
                <c:pt idx="8">
                  <c:v>33.712260123863267</c:v>
                </c:pt>
                <c:pt idx="9">
                  <c:v>35.690919098917462</c:v>
                </c:pt>
                <c:pt idx="10">
                  <c:v>36.000255972312324</c:v>
                </c:pt>
                <c:pt idx="11">
                  <c:v>34.464774393569755</c:v>
                </c:pt>
                <c:pt idx="12">
                  <c:v>36.82808259573256</c:v>
                </c:pt>
                <c:pt idx="13">
                  <c:v>39.504288786096296</c:v>
                </c:pt>
                <c:pt idx="14">
                  <c:v>43.156317924944453</c:v>
                </c:pt>
                <c:pt idx="15">
                  <c:v>36.678188975892439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D6-4142-92B9-92E1DC7AE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27135"/>
        <c:axId val="876423295"/>
      </c:barChart>
      <c:catAx>
        <c:axId val="876427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3295"/>
        <c:crosses val="autoZero"/>
        <c:auto val="1"/>
        <c:lblAlgn val="ctr"/>
        <c:lblOffset val="100"/>
        <c:noMultiLvlLbl val="0"/>
      </c:catAx>
      <c:valAx>
        <c:axId val="876423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7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15.623758696767633</c:v>
                </c:pt>
                <c:pt idx="1">
                  <c:v>13.797103613292494</c:v>
                </c:pt>
                <c:pt idx="2">
                  <c:v>12.484199125794559</c:v>
                </c:pt>
                <c:pt idx="3">
                  <c:v>11.902549207594044</c:v>
                </c:pt>
                <c:pt idx="4">
                  <c:v>12.329643510226976</c:v>
                </c:pt>
                <c:pt idx="5">
                  <c:v>11.009662121547185</c:v>
                </c:pt>
                <c:pt idx="6">
                  <c:v>10.632352933824325</c:v>
                </c:pt>
                <c:pt idx="7">
                  <c:v>10.947557672511756</c:v>
                </c:pt>
                <c:pt idx="8">
                  <c:v>10.907170707701782</c:v>
                </c:pt>
                <c:pt idx="9">
                  <c:v>11.024803817053789</c:v>
                </c:pt>
                <c:pt idx="10">
                  <c:v>13.877883708912151</c:v>
                </c:pt>
                <c:pt idx="11">
                  <c:v>13.308877256443427</c:v>
                </c:pt>
                <c:pt idx="12">
                  <c:v>12.470760412748687</c:v>
                </c:pt>
                <c:pt idx="13">
                  <c:v>11.551492180262501</c:v>
                </c:pt>
                <c:pt idx="14">
                  <c:v>10.161149069042365</c:v>
                </c:pt>
                <c:pt idx="15">
                  <c:v>15.888251920750571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BF-4FF7-97A7-11F6A7D86E8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13.78413934892709</c:v>
                </c:pt>
                <c:pt idx="1">
                  <c:v>12.255660346072567</c:v>
                </c:pt>
                <c:pt idx="2">
                  <c:v>11.833219706735054</c:v>
                </c:pt>
                <c:pt idx="3">
                  <c:v>11.242719079219597</c:v>
                </c:pt>
                <c:pt idx="4">
                  <c:v>11.837604065826877</c:v>
                </c:pt>
                <c:pt idx="5">
                  <c:v>10.654777174935578</c:v>
                </c:pt>
                <c:pt idx="6">
                  <c:v>10.518867875791434</c:v>
                </c:pt>
                <c:pt idx="7">
                  <c:v>10.722983963901237</c:v>
                </c:pt>
                <c:pt idx="8">
                  <c:v>10.537074573100341</c:v>
                </c:pt>
                <c:pt idx="9">
                  <c:v>10.668986471296687</c:v>
                </c:pt>
                <c:pt idx="10">
                  <c:v>11.977392445383824</c:v>
                </c:pt>
                <c:pt idx="11">
                  <c:v>11.938901108863391</c:v>
                </c:pt>
                <c:pt idx="12">
                  <c:v>11.384056957839061</c:v>
                </c:pt>
                <c:pt idx="13">
                  <c:v>11.175195216384093</c:v>
                </c:pt>
                <c:pt idx="14">
                  <c:v>10.273728225063655</c:v>
                </c:pt>
                <c:pt idx="15">
                  <c:v>13.958649139451415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BF-4FF7-97A7-11F6A7D86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30015"/>
        <c:axId val="876425215"/>
      </c:barChart>
      <c:catAx>
        <c:axId val="876430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25215"/>
        <c:crosses val="autoZero"/>
        <c:auto val="1"/>
        <c:lblAlgn val="ctr"/>
        <c:lblOffset val="100"/>
        <c:noMultiLvlLbl val="0"/>
      </c:catAx>
      <c:valAx>
        <c:axId val="876425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30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35.602382175661333</c:v>
                </c:pt>
                <c:pt idx="1">
                  <c:v>40.253111621759572</c:v>
                </c:pt>
                <c:pt idx="2">
                  <c:v>38.889518283772304</c:v>
                </c:pt>
                <c:pt idx="3">
                  <c:v>41.310083459305815</c:v>
                </c:pt>
                <c:pt idx="4">
                  <c:v>39.876313212120884</c:v>
                </c:pt>
                <c:pt idx="5">
                  <c:v>42.932374148196303</c:v>
                </c:pt>
                <c:pt idx="6">
                  <c:v>42.742283876294046</c:v>
                </c:pt>
                <c:pt idx="7">
                  <c:v>43.869707093349398</c:v>
                </c:pt>
                <c:pt idx="8">
                  <c:v>45.292525858452976</c:v>
                </c:pt>
                <c:pt idx="9">
                  <c:v>46.500421037791071</c:v>
                </c:pt>
                <c:pt idx="10">
                  <c:v>47.401663386743664</c:v>
                </c:pt>
                <c:pt idx="11">
                  <c:v>44.878245669760048</c:v>
                </c:pt>
                <c:pt idx="12">
                  <c:v>48.455888354742953</c:v>
                </c:pt>
                <c:pt idx="13">
                  <c:v>52.027890649828038</c:v>
                </c:pt>
                <c:pt idx="14">
                  <c:v>57.301067267890517</c:v>
                </c:pt>
                <c:pt idx="15">
                  <c:v>47.099184271567957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3-4430-BF53-D8634106BDE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27.867792467114803</c:v>
                </c:pt>
                <c:pt idx="1">
                  <c:v>30.74896282052158</c:v>
                </c:pt>
                <c:pt idx="2">
                  <c:v>29.590146165856392</c:v>
                </c:pt>
                <c:pt idx="3">
                  <c:v>31.448011040139157</c:v>
                </c:pt>
                <c:pt idx="4">
                  <c:v>30.172078553503127</c:v>
                </c:pt>
                <c:pt idx="5">
                  <c:v>32.183141856822481</c:v>
                </c:pt>
                <c:pt idx="6">
                  <c:v>32.342330637902663</c:v>
                </c:pt>
                <c:pt idx="7">
                  <c:v>33.296693574311711</c:v>
                </c:pt>
                <c:pt idx="8">
                  <c:v>33.659562657305898</c:v>
                </c:pt>
                <c:pt idx="9">
                  <c:v>35.507983719760979</c:v>
                </c:pt>
                <c:pt idx="10">
                  <c:v>35.59000384791711</c:v>
                </c:pt>
                <c:pt idx="11">
                  <c:v>34.040950403864642</c:v>
                </c:pt>
                <c:pt idx="12">
                  <c:v>36.498564905229415</c:v>
                </c:pt>
                <c:pt idx="13">
                  <c:v>39.252467024816809</c:v>
                </c:pt>
                <c:pt idx="14">
                  <c:v>43.06005533734767</c:v>
                </c:pt>
                <c:pt idx="15">
                  <c:v>35.790451666144776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B3-4430-BF53-D8634106B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30495"/>
        <c:axId val="876430975"/>
      </c:barChart>
      <c:catAx>
        <c:axId val="876430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30975"/>
        <c:crosses val="autoZero"/>
        <c:auto val="1"/>
        <c:lblAlgn val="ctr"/>
        <c:lblOffset val="100"/>
        <c:noMultiLvlLbl val="0"/>
      </c:catAx>
      <c:valAx>
        <c:axId val="876430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30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16.055204695358782</c:v>
                </c:pt>
                <c:pt idx="1">
                  <c:v>14.059824195682832</c:v>
                </c:pt>
                <c:pt idx="2">
                  <c:v>12.634640519717117</c:v>
                </c:pt>
                <c:pt idx="3">
                  <c:v>12.012809947723987</c:v>
                </c:pt>
                <c:pt idx="4">
                  <c:v>12.418495566062935</c:v>
                </c:pt>
                <c:pt idx="5">
                  <c:v>11.016317734965002</c:v>
                </c:pt>
                <c:pt idx="6">
                  <c:v>10.633955593803268</c:v>
                </c:pt>
                <c:pt idx="7">
                  <c:v>10.961944283026719</c:v>
                </c:pt>
                <c:pt idx="8">
                  <c:v>10.911408415989669</c:v>
                </c:pt>
                <c:pt idx="9">
                  <c:v>11.079743874370921</c:v>
                </c:pt>
                <c:pt idx="10">
                  <c:v>14.134186485495151</c:v>
                </c:pt>
                <c:pt idx="11">
                  <c:v>13.567968898030861</c:v>
                </c:pt>
                <c:pt idx="12">
                  <c:v>12.716286854971852</c:v>
                </c:pt>
                <c:pt idx="13">
                  <c:v>11.639355176415084</c:v>
                </c:pt>
                <c:pt idx="14">
                  <c:v>10.178214223161527</c:v>
                </c:pt>
                <c:pt idx="15">
                  <c:v>16.264222919887498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0B-49AB-A23C-9A7A718D81C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14.385315988320594</c:v>
                </c:pt>
                <c:pt idx="1">
                  <c:v>12.583862678853571</c:v>
                </c:pt>
                <c:pt idx="2">
                  <c:v>12.050620691195235</c:v>
                </c:pt>
                <c:pt idx="3">
                  <c:v>11.309707999918007</c:v>
                </c:pt>
                <c:pt idx="4">
                  <c:v>11.963331133015778</c:v>
                </c:pt>
                <c:pt idx="5">
                  <c:v>10.667396976560369</c:v>
                </c:pt>
                <c:pt idx="6">
                  <c:v>10.538043468298179</c:v>
                </c:pt>
                <c:pt idx="7">
                  <c:v>10.753110205246132</c:v>
                </c:pt>
                <c:pt idx="8">
                  <c:v>10.550688600516377</c:v>
                </c:pt>
                <c:pt idx="9">
                  <c:v>10.740389914490915</c:v>
                </c:pt>
                <c:pt idx="10">
                  <c:v>12.337631646176938</c:v>
                </c:pt>
                <c:pt idx="11">
                  <c:v>12.300963779084562</c:v>
                </c:pt>
                <c:pt idx="12">
                  <c:v>11.683882526706695</c:v>
                </c:pt>
                <c:pt idx="13">
                  <c:v>11.290712221294729</c:v>
                </c:pt>
                <c:pt idx="14">
                  <c:v>10.276201624190984</c:v>
                </c:pt>
                <c:pt idx="15">
                  <c:v>14.507222635418268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0B-49AB-A23C-9A7A718D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6431455"/>
        <c:axId val="876433855"/>
      </c:barChart>
      <c:catAx>
        <c:axId val="87643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33855"/>
        <c:crosses val="autoZero"/>
        <c:auto val="1"/>
        <c:lblAlgn val="ctr"/>
        <c:lblOffset val="100"/>
        <c:noMultiLvlLbl val="0"/>
      </c:catAx>
      <c:valAx>
        <c:axId val="876433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7643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32.47691824667632</c:v>
                </c:pt>
                <c:pt idx="1">
                  <c:v>36.897212784817107</c:v>
                </c:pt>
                <c:pt idx="2">
                  <c:v>35.666751046428473</c:v>
                </c:pt>
                <c:pt idx="3">
                  <c:v>37.99844766791059</c:v>
                </c:pt>
                <c:pt idx="4">
                  <c:v>36.781571460020402</c:v>
                </c:pt>
                <c:pt idx="5">
                  <c:v>40.025012627800756</c:v>
                </c:pt>
                <c:pt idx="6">
                  <c:v>39.8436329137065</c:v>
                </c:pt>
                <c:pt idx="7">
                  <c:v>40.763962198088905</c:v>
                </c:pt>
                <c:pt idx="8">
                  <c:v>42.118564508605651</c:v>
                </c:pt>
                <c:pt idx="9">
                  <c:v>43.220434489669358</c:v>
                </c:pt>
                <c:pt idx="10">
                  <c:v>43.960598928549231</c:v>
                </c:pt>
                <c:pt idx="11">
                  <c:v>41.642837466414043</c:v>
                </c:pt>
                <c:pt idx="12">
                  <c:v>45.173010452702691</c:v>
                </c:pt>
                <c:pt idx="13">
                  <c:v>48.563406724839261</c:v>
                </c:pt>
                <c:pt idx="14">
                  <c:v>54.257035030710838</c:v>
                </c:pt>
                <c:pt idx="15">
                  <c:v>43.42872529288082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81-46F1-B97B-CE389934A4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25.79348250497571</c:v>
                </c:pt>
                <c:pt idx="1">
                  <c:v>28.469981497001402</c:v>
                </c:pt>
                <c:pt idx="2">
                  <c:v>27.313105465758785</c:v>
                </c:pt>
                <c:pt idx="3">
                  <c:v>29.174341308748435</c:v>
                </c:pt>
                <c:pt idx="4">
                  <c:v>27.976917330108794</c:v>
                </c:pt>
                <c:pt idx="5">
                  <c:v>30.020980563935662</c:v>
                </c:pt>
                <c:pt idx="6">
                  <c:v>30.184151747585968</c:v>
                </c:pt>
                <c:pt idx="7">
                  <c:v>31.025205940224129</c:v>
                </c:pt>
                <c:pt idx="8">
                  <c:v>31.46907209536835</c:v>
                </c:pt>
                <c:pt idx="9">
                  <c:v>33.143244172422015</c:v>
                </c:pt>
                <c:pt idx="10">
                  <c:v>33.25222755071993</c:v>
                </c:pt>
                <c:pt idx="11">
                  <c:v>31.753660812355459</c:v>
                </c:pt>
                <c:pt idx="12">
                  <c:v>34.203005374918611</c:v>
                </c:pt>
                <c:pt idx="13">
                  <c:v>36.87162405266497</c:v>
                </c:pt>
                <c:pt idx="14">
                  <c:v>41.034804568639153</c:v>
                </c:pt>
                <c:pt idx="15">
                  <c:v>33.16730706961863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81-46F1-B97B-CE389934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56465055"/>
        <c:axId val="1956466495"/>
      </c:barChart>
      <c:catAx>
        <c:axId val="1956465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66495"/>
        <c:crosses val="autoZero"/>
        <c:auto val="1"/>
        <c:lblAlgn val="ctr"/>
        <c:lblOffset val="100"/>
        <c:noMultiLvlLbl val="0"/>
      </c:catAx>
      <c:valAx>
        <c:axId val="1956466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65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19.05523552535734</c:v>
                </c:pt>
                <c:pt idx="1">
                  <c:v>15.954171457120719</c:v>
                </c:pt>
                <c:pt idx="2">
                  <c:v>13.796326863977546</c:v>
                </c:pt>
                <c:pt idx="3">
                  <c:v>13.059834527898564</c:v>
                </c:pt>
                <c:pt idx="4">
                  <c:v>13.564498606734036</c:v>
                </c:pt>
                <c:pt idx="5">
                  <c:v>11.261206746136958</c:v>
                </c:pt>
                <c:pt idx="6">
                  <c:v>10.824488817792874</c:v>
                </c:pt>
                <c:pt idx="7">
                  <c:v>11.318762687169336</c:v>
                </c:pt>
                <c:pt idx="8">
                  <c:v>11.183091695581593</c:v>
                </c:pt>
                <c:pt idx="9">
                  <c:v>11.799905310242275</c:v>
                </c:pt>
                <c:pt idx="10">
                  <c:v>16.005581396278966</c:v>
                </c:pt>
                <c:pt idx="11">
                  <c:v>15.316604420621836</c:v>
                </c:pt>
                <c:pt idx="12">
                  <c:v>14.109481324436738</c:v>
                </c:pt>
                <c:pt idx="13">
                  <c:v>12.60290078623162</c:v>
                </c:pt>
                <c:pt idx="14">
                  <c:v>10.489314239176462</c:v>
                </c:pt>
                <c:pt idx="15">
                  <c:v>19.083636453323631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64-4116-91C8-378F90871F3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17.691810835794591</c:v>
                </c:pt>
                <c:pt idx="1">
                  <c:v>14.595855381642885</c:v>
                </c:pt>
                <c:pt idx="2">
                  <c:v>13.525772295630022</c:v>
                </c:pt>
                <c:pt idx="3">
                  <c:v>12.531957959880673</c:v>
                </c:pt>
                <c:pt idx="4">
                  <c:v>13.502388991590742</c:v>
                </c:pt>
                <c:pt idx="5">
                  <c:v>11.035669808382393</c:v>
                </c:pt>
                <c:pt idx="6">
                  <c:v>10.867143037361458</c:v>
                </c:pt>
                <c:pt idx="7">
                  <c:v>11.272193391081531</c:v>
                </c:pt>
                <c:pt idx="8">
                  <c:v>10.92671459370478</c:v>
                </c:pt>
                <c:pt idx="9">
                  <c:v>11.599999266745979</c:v>
                </c:pt>
                <c:pt idx="10">
                  <c:v>14.191867912954082</c:v>
                </c:pt>
                <c:pt idx="11">
                  <c:v>14.088833891134108</c:v>
                </c:pt>
                <c:pt idx="12">
                  <c:v>13.213950024405692</c:v>
                </c:pt>
                <c:pt idx="13">
                  <c:v>12.424965032948936</c:v>
                </c:pt>
                <c:pt idx="14">
                  <c:v>10.704382809259464</c:v>
                </c:pt>
                <c:pt idx="15">
                  <c:v>17.506791515384421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64-4116-91C8-378F90871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56457855"/>
        <c:axId val="1956458335"/>
      </c:barChart>
      <c:catAx>
        <c:axId val="1956457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58335"/>
        <c:crosses val="autoZero"/>
        <c:auto val="1"/>
        <c:lblAlgn val="ctr"/>
        <c:lblOffset val="100"/>
        <c:noMultiLvlLbl val="0"/>
      </c:catAx>
      <c:valAx>
        <c:axId val="1956458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56457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DE02B-A2B0-B0EE-73F3-E370C7B035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DA55FC-7DA4-D861-1243-C0100F7A1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7F4DC5-8676-1252-6987-5F63A49F3B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1C99F0-B8CD-6B46-899D-E1E6B69F9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695D1A2-C89D-B6DA-B1F4-B6056461D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6E39455-FA27-398D-DE9D-136A8B7047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14998B-87E8-703C-D613-B299BDB16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614B0D3-C558-57BD-C416-B57D71527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C0CB9C-B168-A27D-337B-2D9BE22E8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0C1B13E-0B23-69A7-A817-A1A65E4E0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715741A-D086-4AB0-A5B2-91E5157E4E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CE4D483-2A5E-4CC6-B402-5D0F813A9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464BB8F-B08D-76B1-2EF5-56386475AB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698D56C-E238-311A-E50E-BBEDF00C5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0C798F3-A0D3-F802-DB58-5AF70DD5FB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46233B-583C-5218-47E3-E67C5F7FF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E8E868-55D2-FC20-F819-79E69E222B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06C1497-D56D-C275-6A90-7A70B37C3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1F82D1D-566F-4C49-8B86-BD46F51E3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BF672B7-509A-08EE-567F-44C28B3864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CA57AFC-1848-379E-8235-282D5D2AD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F73BF1C-83D4-5B2F-F6AD-731947BB8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78991D7-4A88-8FDA-AC36-223E63432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8BBA9BE-6A87-6FCE-01CA-D87A4053E8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21B68D5-61B0-901F-1799-AAF6FE11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455730-2945-400F-29DE-66028356C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F7EF3-579D-E69D-7A11-DBEDB0965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E2811C-74E6-74B2-28C2-C23A1D838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9C0E87-2651-0032-3601-8D686EABE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B42F9B-C0B6-699A-47C9-FF363F40F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20FC9D-3480-ED1D-77EE-E47110792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873A2D-9780-0B4D-6C1F-18B3C4871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92B722-8DC9-89DB-8D7C-656B1A32A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7CA1AF7-E3EE-520B-3011-E4216E4B26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D171405-1FAF-EE80-39BF-2A74B20210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Health/Medical - Nursing Home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Nursing Home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Zones!H23</f>
        <v>60006.490000000005</v>
      </c>
    </row>
    <row r="9" spans="1:3" x14ac:dyDescent="0.25">
      <c r="A9" s="6" t="s">
        <v>5</v>
      </c>
      <c r="B9" s="2">
        <f>_xlfn.XLOOKUP(
  B4,
  'Geometry Summary'!$B:$B,
  'Geometry Summary'!$E:$E,
  ""
)</f>
        <v>10.3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375</v>
      </c>
      <c r="B2" t="s">
        <v>376</v>
      </c>
      <c r="C2">
        <v>1</v>
      </c>
      <c r="D2" t="s">
        <v>377</v>
      </c>
    </row>
    <row r="3" spans="1:4" x14ac:dyDescent="0.25">
      <c r="A3" t="s">
        <v>378</v>
      </c>
      <c r="B3" t="s">
        <v>379</v>
      </c>
      <c r="C3">
        <v>1</v>
      </c>
      <c r="D3" t="s">
        <v>377</v>
      </c>
    </row>
    <row r="4" spans="1:4" x14ac:dyDescent="0.25">
      <c r="A4" t="s">
        <v>380</v>
      </c>
      <c r="B4" t="s">
        <v>381</v>
      </c>
      <c r="C4">
        <v>1</v>
      </c>
      <c r="D4" t="s">
        <v>377</v>
      </c>
    </row>
    <row r="5" spans="1:4" x14ac:dyDescent="0.25">
      <c r="A5" t="s">
        <v>382</v>
      </c>
      <c r="B5" t="s">
        <v>383</v>
      </c>
      <c r="C5">
        <v>1</v>
      </c>
      <c r="D5" t="s">
        <v>377</v>
      </c>
    </row>
    <row r="6" spans="1:4" x14ac:dyDescent="0.25">
      <c r="A6" t="s">
        <v>384</v>
      </c>
      <c r="B6" t="s">
        <v>385</v>
      </c>
      <c r="C6">
        <v>1</v>
      </c>
      <c r="D6" t="s">
        <v>377</v>
      </c>
    </row>
    <row r="7" spans="1:4" x14ac:dyDescent="0.25">
      <c r="A7" t="s">
        <v>386</v>
      </c>
      <c r="B7" t="s">
        <v>387</v>
      </c>
      <c r="C7">
        <v>1</v>
      </c>
      <c r="D7" t="s">
        <v>377</v>
      </c>
    </row>
    <row r="8" spans="1:4" x14ac:dyDescent="0.25">
      <c r="A8" t="s">
        <v>388</v>
      </c>
      <c r="B8" t="s">
        <v>389</v>
      </c>
      <c r="C8">
        <v>1</v>
      </c>
      <c r="D8" t="s">
        <v>377</v>
      </c>
    </row>
    <row r="9" spans="1:4" x14ac:dyDescent="0.25">
      <c r="A9" t="s">
        <v>390</v>
      </c>
      <c r="B9" t="s">
        <v>391</v>
      </c>
      <c r="C9">
        <v>1</v>
      </c>
      <c r="D9" t="s">
        <v>377</v>
      </c>
    </row>
    <row r="10" spans="1:4" x14ac:dyDescent="0.25">
      <c r="A10" t="s">
        <v>392</v>
      </c>
      <c r="B10" t="s">
        <v>393</v>
      </c>
      <c r="C10">
        <v>1</v>
      </c>
      <c r="D10" t="s">
        <v>377</v>
      </c>
    </row>
    <row r="11" spans="1:4" x14ac:dyDescent="0.25">
      <c r="A11" t="s">
        <v>394</v>
      </c>
      <c r="B11" t="s">
        <v>395</v>
      </c>
      <c r="C11">
        <v>1</v>
      </c>
      <c r="D11" t="s">
        <v>377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Health/Medical - Nursing Home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CORRIDOR EL4 CORE SPC (G.C3)</v>
      </c>
      <c r="B3" s="3" t="str">
        <f>IF(TRIM(Raw_zonesummary!$A2)="Existing",Raw_zonesummary!C2,"")</f>
        <v>CORRIDOR EL4 CORE SPC (G.C3)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Health</v>
      </c>
      <c r="G3" s="60">
        <f>IFERROR(H3*J3/H23,"")</f>
        <v>5.5467666914028796E-2</v>
      </c>
      <c r="H3" s="53">
        <f>IF(TRIM(Raw_zonesummary!$A2)="Existing",Raw_zonesummary!E2,"")</f>
        <v>3328.42</v>
      </c>
      <c r="I3" s="53">
        <f>IF(TRIM(Raw_zonesummary!$A2)="Existing",Raw_zonesummary!I2,"")</f>
        <v>29957.279999999999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DINING EL1 WEST PERIM SPC (G.W1)</v>
      </c>
      <c r="B4" s="3" t="str">
        <f>IF(TRIM(Raw_zonesummary!$A3)="Existing",Raw_zonesummary!C3,"")</f>
        <v>DINING EL1 WEST PERIM SPC (G.W1)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IFERROR(H4*J4/H23,"")</f>
        <v>0.10504713740130442</v>
      </c>
      <c r="H4" s="53">
        <f>IF(TRIM(Raw_zonesummary!$A3)="Existing",Raw_zonesummary!E3,"")</f>
        <v>6303.51</v>
      </c>
      <c r="I4" s="53">
        <f>IF(TRIM(Raw_zonesummary!$A3)="Existing",Raw_zonesummary!I3,"")</f>
        <v>81936.69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(G.4)</v>
      </c>
      <c r="B5" s="3" t="str">
        <f>IF(TRIM(Raw_zonesummary!$A4)="Existing",Raw_zonesummary!C4,"")</f>
        <v>EL2 CORE PLNM (G.4)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IFERROR(H5*J5/H23,"")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15596.62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NORTH PLNM (G.4)</v>
      </c>
      <c r="B6" s="3" t="str">
        <f>IF(TRIM(Raw_zonesummary!$A5)="Existing",Raw_zonesummary!C5,"")</f>
        <v>EL2 NORTH PLNM (G.4)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22198.240000000002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SOUTH PLNM (G.4)</v>
      </c>
      <c r="B7" s="3" t="str">
        <f>IF(TRIM(Raw_zonesummary!$A6)="Existing",Raw_zonesummary!C6,"")</f>
        <v>EL2 SOUTH PLNM (G.4)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22192.59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EL3 NORTH PLNM (G.4)</v>
      </c>
      <c r="B8" s="3" t="str">
        <f>IF(TRIM(Raw_zonesummary!$A7)="Existing",Raw_zonesummary!C7,"")</f>
        <v>EL3 NORTH PLNM (G.4)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8880.6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EL3 SOUTH PLNM (G.4)</v>
      </c>
      <c r="B9" s="3" t="str">
        <f>IF(TRIM(Raw_zonesummary!$A8)="Existing",Raw_zonesummary!C8,"")</f>
        <v>EL3 SOUTH PLNM (G.4)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8890.59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EL3 WEST PLNM (G.4)</v>
      </c>
      <c r="B10" s="3" t="str">
        <f>IF(TRIM(Raw_zonesummary!$A9)="Existing",Raw_zonesummary!C9,"")</f>
        <v>EL3 WEST PLNM (G.4)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6251.26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EL4 CORE PLNM (G.4)</v>
      </c>
      <c r="B11" s="3" t="str">
        <f>IF(TRIM(Raw_zonesummary!$A10)="Existing",Raw_zonesummary!C10,"")</f>
        <v>EL4 CORE PLNM (G.4)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13314.35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EL4 NORTH PLNM (G.4)</v>
      </c>
      <c r="B12" s="3" t="str">
        <f>IF(TRIM(Raw_zonesummary!$A11)="Existing",Raw_zonesummary!C11,"")</f>
        <v>EL4 NORTH PLNM (G.4)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53411.42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EL4 SOUTH PLNM (G.4)</v>
      </c>
      <c r="B13" s="3" t="str">
        <f>IF(TRIM(Raw_zonesummary!$A12)="Existing",Raw_zonesummary!C12,"")</f>
        <v>EL4 SOUTH PLNM (G.4)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53301.05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KITCHEN EL1 EAST PERIM SPC (G.E2)</v>
      </c>
      <c r="B14" s="3" t="str">
        <f>IF(TRIM(Raw_zonesummary!$A13)="Existing",Raw_zonesummary!C13,"")</f>
        <v>KITCHEN EL1 EAST PERIM SPC (G.E2)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Kitchen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Kitchen</v>
      </c>
      <c r="G14" s="60">
        <f>IFERROR(H14*J14/H23,"")</f>
        <v>4.5026296322281133E-2</v>
      </c>
      <c r="H14" s="53">
        <f>IF(TRIM(Raw_zonesummary!$A13)="Existing",Raw_zonesummary!E13,"")</f>
        <v>2701.87</v>
      </c>
      <c r="I14" s="53">
        <f>IF(TRIM(Raw_zonesummary!$A13)="Existing",Raw_zonesummary!I13,"")</f>
        <v>35120.65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OFFICE EL2 CORE SPC (G.C1)</v>
      </c>
      <c r="B15" s="3" t="str">
        <f>IF(TRIM(Raw_zonesummary!$A14)="Existing",Raw_zonesummary!C14,"")</f>
        <v>OFFICE EL2 CORE SPC (G.C1)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Office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6.492214425472978E-2</v>
      </c>
      <c r="H15" s="53">
        <f>IF(TRIM(Raw_zonesummary!$A14)="Existing",Raw_zonesummary!E14,"")</f>
        <v>3895.75</v>
      </c>
      <c r="I15" s="53">
        <f>IF(TRIM(Raw_zonesummary!$A14)="Existing",Raw_zonesummary!I14,"")</f>
        <v>35057.54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 EL2 NORTH PERIM SPC (G.N3)</v>
      </c>
      <c r="B16" s="3" t="str">
        <f>IF(TRIM(Raw_zonesummary!$A15)="Existing",Raw_zonesummary!C15,"")</f>
        <v>OFFICE EL2 NORTH PERIM SPC (G.N3)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9.2480996638863555E-2</v>
      </c>
      <c r="H16" s="53">
        <f>IF(TRIM(Raw_zonesummary!$A15)="Existing",Raw_zonesummary!E15,"")</f>
        <v>5549.46</v>
      </c>
      <c r="I16" s="53">
        <f>IF(TRIM(Raw_zonesummary!$A15)="Existing",Raw_zonesummary!I15,"")</f>
        <v>49947.45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 EL2 SOUTH PERIM SPC (G.S2)</v>
      </c>
      <c r="B17" s="3" t="str">
        <f>IF(TRIM(Raw_zonesummary!$A16)="Existing",Raw_zonesummary!C16,"")</f>
        <v>OFFICE EL2 SOUTH PERIM SPC (G.S2)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9.2479663449736849E-2</v>
      </c>
      <c r="H17" s="53">
        <f>IF(TRIM(Raw_zonesummary!$A16)="Existing",Raw_zonesummary!E16,"")</f>
        <v>5549.38</v>
      </c>
      <c r="I17" s="53">
        <f>IF(TRIM(Raw_zonesummary!$A16)="Existing",Raw_zonesummary!I16,"")</f>
        <v>49946.82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EL3 NORTH PERIM SPC (G.N3)</v>
      </c>
      <c r="B18" s="3" t="str">
        <f>IF(TRIM(Raw_zonesummary!$A17)="Existing",Raw_zonesummary!C17,"")</f>
        <v>OFFICE EL3 NORTH PERIM SPC (G.N3)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3.7038993615523916E-2</v>
      </c>
      <c r="H18" s="53">
        <f>IF(TRIM(Raw_zonesummary!$A17)="Existing",Raw_zonesummary!E17,"")</f>
        <v>2222.58</v>
      </c>
      <c r="I18" s="53">
        <f>IF(TRIM(Raw_zonesummary!$A17)="Existing",Raw_zonesummary!I17,"")</f>
        <v>20003.95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 EL3 SOUTH PERIM SPC (G.S2)</v>
      </c>
      <c r="B19" s="3" t="str">
        <f>IF(TRIM(Raw_zonesummary!$A18)="Existing",Raw_zonesummary!C18,"")</f>
        <v>OFFICE EL3 SOUTH PERIM SPC (G.S2)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3.7038493669601408E-2</v>
      </c>
      <c r="H19" s="53">
        <f>IF(TRIM(Raw_zonesummary!$A18)="Existing",Raw_zonesummary!E18,"")</f>
        <v>2222.5500000000002</v>
      </c>
      <c r="I19" s="53">
        <f>IF(TRIM(Raw_zonesummary!$A18)="Existing",Raw_zonesummary!I18,"")</f>
        <v>20003.91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EL3 WEST PERIM SPC (G.W1)</v>
      </c>
      <c r="B20" s="3" t="str">
        <f>IF(TRIM(Raw_zonesummary!$A19)="Existing",Raw_zonesummary!C19,"")</f>
        <v>OFFICE EL3 WEST PERIM SPC (G.W1)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2.6001687484137129E-2</v>
      </c>
      <c r="H20" s="53">
        <f>IF(TRIM(Raw_zonesummary!$A19)="Existing",Raw_zonesummary!E19,"")</f>
        <v>1560.27</v>
      </c>
      <c r="I20" s="53">
        <f>IF(TRIM(Raw_zonesummary!$A19)="Existing",Raw_zonesummary!I19,"")</f>
        <v>14043.21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PATIENT EL4 NORTH PERIM SPC (G.N1)</v>
      </c>
      <c r="B21" s="3" t="str">
        <f>IF(TRIM(Raw_zonesummary!$A20)="Existing",Raw_zonesummary!C20,"")</f>
        <v>PATIENT EL4 NORTH PERIM SPC (G.N1)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Health_patient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Health</v>
      </c>
      <c r="G21" s="60">
        <f>IFERROR(H21*J21/H23,"")</f>
        <v>0.22244443892652277</v>
      </c>
      <c r="H21" s="53">
        <f>IF(TRIM(Raw_zonesummary!$A20)="Existing",Raw_zonesummary!E20,"")</f>
        <v>13348.11</v>
      </c>
      <c r="I21" s="53">
        <f>IF(TRIM(Raw_zonesummary!$A20)="Existing",Raw_zonesummary!I20,"")</f>
        <v>120193.7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PATIENTROOM EL4 SOUTH PERIM SPC (G.S2)</v>
      </c>
      <c r="B22" s="3" t="str">
        <f>IF(TRIM(Raw_zonesummary!$A21)="Existing",Raw_zonesummary!C21,"")</f>
        <v>PATIENTROOM EL4 SOUTH PERIM SPC (G.S2)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Health_patient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Health</v>
      </c>
      <c r="G22" s="60">
        <f>IFERROR(H22*J22/H23,"")</f>
        <v>0.22205248132327018</v>
      </c>
      <c r="H22" s="53">
        <f>IF(TRIM(Raw_zonesummary!$A21)="Existing",Raw_zonesummary!E21,"")</f>
        <v>13324.59</v>
      </c>
      <c r="I22" s="53">
        <f>IF(TRIM(Raw_zonesummary!$A21)="Existing",Raw_zonesummary!I21,"")</f>
        <v>119927.36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(11 Conditioned zones, 9 Unconditioned Zones)</v>
      </c>
      <c r="D23" s="12"/>
      <c r="E23" s="12"/>
      <c r="F23" s="3"/>
      <c r="G23" s="13"/>
      <c r="H23" s="53">
        <f>SUMPRODUCT($H$3:INDEX(H:H,ROW()-1), $J$3:INDEX(J:J,ROW()-1))</f>
        <v>60006.490000000005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Health/Medical - Nursing Home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Nursing Home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Health/Medical - Nursing Home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Health/Medical - Nursing Home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Health/Medical - Nursing Home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Health/Medical - Nursing Home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Nursing Home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Nursing Home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Nursing Home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Nursing Home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Nursing Home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Health/Medical - Nursing Home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431</v>
      </c>
      <c r="D2">
        <v>6.7000000000000004E-2</v>
      </c>
      <c r="E2" t="s">
        <v>432</v>
      </c>
      <c r="F2">
        <v>0.11799999999999999</v>
      </c>
      <c r="G2" t="s">
        <v>433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431</v>
      </c>
      <c r="D3">
        <v>6.6000000000000003E-2</v>
      </c>
      <c r="E3" t="s">
        <v>432</v>
      </c>
      <c r="F3">
        <v>0.109</v>
      </c>
      <c r="G3" t="s">
        <v>433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431</v>
      </c>
      <c r="D4">
        <v>6.7000000000000004E-2</v>
      </c>
      <c r="E4" t="s">
        <v>432</v>
      </c>
      <c r="F4">
        <v>0.11899999999999999</v>
      </c>
      <c r="G4" t="s">
        <v>433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431</v>
      </c>
      <c r="D5">
        <v>6.5000000000000002E-2</v>
      </c>
      <c r="E5" t="s">
        <v>432</v>
      </c>
      <c r="F5">
        <v>0.107</v>
      </c>
      <c r="G5" t="s">
        <v>433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431</v>
      </c>
      <c r="D6">
        <v>6.7000000000000004E-2</v>
      </c>
      <c r="E6" t="s">
        <v>432</v>
      </c>
      <c r="F6">
        <v>0.11600000000000001</v>
      </c>
      <c r="G6" t="s">
        <v>433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431</v>
      </c>
      <c r="D7">
        <v>7.3999999999999996E-2</v>
      </c>
      <c r="E7" t="s">
        <v>432</v>
      </c>
      <c r="F7">
        <v>0.11799999999999999</v>
      </c>
      <c r="G7" t="s">
        <v>433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431</v>
      </c>
      <c r="D8">
        <v>7.2999999999999995E-2</v>
      </c>
      <c r="E8" t="s">
        <v>432</v>
      </c>
      <c r="F8">
        <v>0.112</v>
      </c>
      <c r="G8" t="s">
        <v>433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431</v>
      </c>
      <c r="D9">
        <v>7.2999999999999995E-2</v>
      </c>
      <c r="E9" t="s">
        <v>432</v>
      </c>
      <c r="F9">
        <v>0.11700000000000001</v>
      </c>
      <c r="G9" t="s">
        <v>433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431</v>
      </c>
      <c r="D10">
        <v>7.0000000000000007E-2</v>
      </c>
      <c r="E10" t="s">
        <v>432</v>
      </c>
      <c r="F10">
        <v>0.11</v>
      </c>
      <c r="G10" t="s">
        <v>433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431</v>
      </c>
      <c r="D11">
        <v>6.0999999999999999E-2</v>
      </c>
      <c r="E11" t="s">
        <v>432</v>
      </c>
      <c r="F11">
        <v>9.0999999999999998E-2</v>
      </c>
      <c r="G11" t="s">
        <v>433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431</v>
      </c>
      <c r="D12">
        <v>6.3E-2</v>
      </c>
      <c r="E12" t="s">
        <v>432</v>
      </c>
      <c r="F12">
        <v>0.10299999999999999</v>
      </c>
      <c r="G12" t="s">
        <v>433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431</v>
      </c>
      <c r="D13">
        <v>6.3E-2</v>
      </c>
      <c r="E13" t="s">
        <v>432</v>
      </c>
      <c r="F13">
        <v>0.10299999999999999</v>
      </c>
      <c r="G13" t="s">
        <v>433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431</v>
      </c>
      <c r="D14">
        <v>6.3E-2</v>
      </c>
      <c r="E14" t="s">
        <v>432</v>
      </c>
      <c r="F14">
        <v>0.10199999999999999</v>
      </c>
      <c r="G14" t="s">
        <v>433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431</v>
      </c>
      <c r="D15">
        <v>6.0999999999999999E-2</v>
      </c>
      <c r="E15" t="s">
        <v>432</v>
      </c>
      <c r="F15">
        <v>9.7000000000000003E-2</v>
      </c>
      <c r="G15" t="s">
        <v>433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431</v>
      </c>
      <c r="D16">
        <v>5.8999999999999997E-2</v>
      </c>
      <c r="E16" t="s">
        <v>432</v>
      </c>
      <c r="F16">
        <v>8.5999999999999993E-2</v>
      </c>
      <c r="G16" t="s">
        <v>433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431</v>
      </c>
      <c r="D17">
        <v>6.0999999999999999E-2</v>
      </c>
      <c r="E17" t="s">
        <v>432</v>
      </c>
      <c r="F17">
        <v>9.8000000000000004E-2</v>
      </c>
      <c r="G17" t="s">
        <v>433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431</v>
      </c>
      <c r="D18">
        <v>2.8000000000000001E-2</v>
      </c>
      <c r="E18" t="s">
        <v>432</v>
      </c>
      <c r="F18">
        <v>8.4000000000000005E-2</v>
      </c>
      <c r="G18" t="s">
        <v>433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431</v>
      </c>
      <c r="D19">
        <v>2.8000000000000001E-2</v>
      </c>
      <c r="E19" t="s">
        <v>432</v>
      </c>
      <c r="F19">
        <v>5.5E-2</v>
      </c>
      <c r="G19" t="s">
        <v>433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431</v>
      </c>
      <c r="D20">
        <v>2.8000000000000001E-2</v>
      </c>
      <c r="E20" t="s">
        <v>432</v>
      </c>
      <c r="F20">
        <v>0.112</v>
      </c>
      <c r="G20" t="s">
        <v>433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431</v>
      </c>
      <c r="D21">
        <v>2.8000000000000001E-2</v>
      </c>
      <c r="E21" t="s">
        <v>432</v>
      </c>
      <c r="F21">
        <v>5.5E-2</v>
      </c>
      <c r="G21" t="s">
        <v>433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431</v>
      </c>
      <c r="D22">
        <v>2.8000000000000001E-2</v>
      </c>
      <c r="E22" t="s">
        <v>432</v>
      </c>
      <c r="F22">
        <v>0.10299999999999999</v>
      </c>
      <c r="G22" t="s">
        <v>433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431</v>
      </c>
      <c r="D23">
        <v>4.8000000000000001E-2</v>
      </c>
      <c r="E23" t="s">
        <v>432</v>
      </c>
      <c r="F23">
        <v>0.112</v>
      </c>
      <c r="G23" t="s">
        <v>433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431</v>
      </c>
      <c r="D24">
        <v>4.8000000000000001E-2</v>
      </c>
      <c r="E24" t="s">
        <v>432</v>
      </c>
      <c r="F24">
        <v>0.112</v>
      </c>
      <c r="G24" t="s">
        <v>433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431</v>
      </c>
      <c r="D25">
        <v>4.8000000000000001E-2</v>
      </c>
      <c r="E25" t="s">
        <v>432</v>
      </c>
      <c r="F25">
        <v>0.10299999999999999</v>
      </c>
      <c r="G25" t="s">
        <v>433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431</v>
      </c>
      <c r="D26">
        <v>2.8000000000000001E-2</v>
      </c>
      <c r="E26" t="s">
        <v>432</v>
      </c>
      <c r="F26">
        <v>5.5E-2</v>
      </c>
      <c r="G26" t="s">
        <v>433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431</v>
      </c>
      <c r="D27">
        <v>2.8000000000000001E-2</v>
      </c>
      <c r="E27" t="s">
        <v>432</v>
      </c>
      <c r="F27">
        <v>5.5E-2</v>
      </c>
      <c r="G27" t="s">
        <v>433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431</v>
      </c>
      <c r="D28">
        <v>2.8000000000000001E-2</v>
      </c>
      <c r="E28" t="s">
        <v>432</v>
      </c>
      <c r="F28">
        <v>4.3999999999999997E-2</v>
      </c>
      <c r="G28" t="s">
        <v>433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431</v>
      </c>
      <c r="D29">
        <v>2.8000000000000001E-2</v>
      </c>
      <c r="E29" t="s">
        <v>432</v>
      </c>
      <c r="F29">
        <v>5.5E-2</v>
      </c>
      <c r="G29" t="s">
        <v>433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431</v>
      </c>
      <c r="D30">
        <v>2.8000000000000001E-2</v>
      </c>
      <c r="E30" t="s">
        <v>432</v>
      </c>
      <c r="F30">
        <v>5.5E-2</v>
      </c>
      <c r="G30" t="s">
        <v>433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431</v>
      </c>
      <c r="D31">
        <v>2.8000000000000001E-2</v>
      </c>
      <c r="E31" t="s">
        <v>432</v>
      </c>
      <c r="F31">
        <v>5.5E-2</v>
      </c>
      <c r="G31" t="s">
        <v>433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431</v>
      </c>
      <c r="D32">
        <v>2.8000000000000001E-2</v>
      </c>
      <c r="E32" t="s">
        <v>432</v>
      </c>
      <c r="F32">
        <v>3.9E-2</v>
      </c>
      <c r="G32" t="s">
        <v>433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431</v>
      </c>
      <c r="D33">
        <v>2.8000000000000001E-2</v>
      </c>
      <c r="E33" t="s">
        <v>432</v>
      </c>
      <c r="F33">
        <v>5.5E-2</v>
      </c>
      <c r="G33" t="s">
        <v>433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Health/Medical - Nursing Home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8" t="str" cm="1">
        <f t="array" ref="A3">IFERROR(INDEX($Z:$Z, 2+INT((ROW()-3)/4)), "")</f>
        <v>Health</v>
      </c>
      <c r="B3" s="109" t="s">
        <v>105</v>
      </c>
      <c r="C3" s="110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Health</v>
      </c>
      <c r="B4" s="109" t="s">
        <v>106</v>
      </c>
      <c r="C4" s="110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0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0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0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0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0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0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0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0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0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0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0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0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0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0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0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2"/>
      <c r="Z4" t="str">
        <v>Office</v>
      </c>
    </row>
    <row r="5" spans="1:26" x14ac:dyDescent="0.25">
      <c r="A5" s="108" t="str" cm="1">
        <f t="array" ref="A5">IFERROR(INDEX($Z:$Z, 2+INT((ROW()-3)/4)), "")</f>
        <v>Health</v>
      </c>
      <c r="B5" s="109" t="s">
        <v>107</v>
      </c>
      <c r="C5" s="110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Health</v>
      </c>
      <c r="B6" s="109" t="s">
        <v>108</v>
      </c>
      <c r="C6" s="110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0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0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0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0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0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0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0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0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0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0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0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0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0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0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0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Office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Office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0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0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0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0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0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0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0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0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0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0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0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0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0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0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0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2"/>
    </row>
    <row r="13" spans="1:26" x14ac:dyDescent="0.25">
      <c r="A13" s="108" t="str" cm="1">
        <f t="array" ref="A13">IFERROR(INDEX($Z:$Z, 2+INT((ROW()-3)/4)), "")</f>
        <v>Office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Office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0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0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0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0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0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0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0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0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0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0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0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0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0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0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0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2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404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421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404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421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404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421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404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421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404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421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404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421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408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404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421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404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421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408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404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421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404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421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408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404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421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408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404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421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408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404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421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408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404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421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408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404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421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408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404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421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408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Health/Medical - Nursing Home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Health/Medical - Nursing Home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470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469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470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470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470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470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470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470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470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470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470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470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470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470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470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470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470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470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470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471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471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470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471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471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470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459</v>
      </c>
      <c r="H1" s="45" t="s">
        <v>460</v>
      </c>
    </row>
    <row r="2" spans="1:8" x14ac:dyDescent="0.25">
      <c r="A2" t="s">
        <v>39</v>
      </c>
      <c r="B2" t="s">
        <v>67</v>
      </c>
      <c r="C2" t="s">
        <v>61</v>
      </c>
      <c r="D2" t="s">
        <v>461</v>
      </c>
      <c r="E2" t="s">
        <v>462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461</v>
      </c>
      <c r="E3" t="s">
        <v>462</v>
      </c>
      <c r="F3">
        <v>3.85</v>
      </c>
      <c r="G3" t="s">
        <v>70</v>
      </c>
      <c r="H3" t="s">
        <v>463</v>
      </c>
    </row>
    <row r="4" spans="1:8" x14ac:dyDescent="0.25">
      <c r="A4" t="s">
        <v>39</v>
      </c>
      <c r="B4" t="s">
        <v>67</v>
      </c>
      <c r="C4" t="s">
        <v>63</v>
      </c>
      <c r="D4" t="s">
        <v>464</v>
      </c>
      <c r="E4" t="s">
        <v>465</v>
      </c>
      <c r="F4">
        <v>3</v>
      </c>
      <c r="G4" t="s">
        <v>70</v>
      </c>
      <c r="H4" t="s">
        <v>466</v>
      </c>
    </row>
    <row r="5" spans="1:8" x14ac:dyDescent="0.25">
      <c r="A5" t="s">
        <v>40</v>
      </c>
      <c r="B5" t="s">
        <v>67</v>
      </c>
      <c r="C5" t="s">
        <v>61</v>
      </c>
      <c r="D5" t="s">
        <v>461</v>
      </c>
      <c r="E5" t="s">
        <v>462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461</v>
      </c>
      <c r="E6" t="s">
        <v>462</v>
      </c>
      <c r="F6">
        <v>3.85</v>
      </c>
      <c r="G6" t="s">
        <v>70</v>
      </c>
      <c r="H6" t="s">
        <v>463</v>
      </c>
    </row>
    <row r="7" spans="1:8" x14ac:dyDescent="0.25">
      <c r="A7" t="s">
        <v>40</v>
      </c>
      <c r="B7" t="s">
        <v>67</v>
      </c>
      <c r="C7" t="s">
        <v>63</v>
      </c>
      <c r="D7" t="s">
        <v>464</v>
      </c>
      <c r="E7" t="s">
        <v>465</v>
      </c>
      <c r="F7">
        <v>3</v>
      </c>
      <c r="G7" t="s">
        <v>70</v>
      </c>
      <c r="H7" t="s">
        <v>466</v>
      </c>
    </row>
    <row r="8" spans="1:8" x14ac:dyDescent="0.25">
      <c r="A8" t="s">
        <v>39</v>
      </c>
      <c r="B8" t="s">
        <v>48</v>
      </c>
      <c r="C8" t="s">
        <v>61</v>
      </c>
      <c r="D8" t="s">
        <v>464</v>
      </c>
      <c r="E8" t="s">
        <v>465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461</v>
      </c>
      <c r="E9" t="s">
        <v>465</v>
      </c>
      <c r="F9">
        <v>3.85</v>
      </c>
      <c r="G9" t="s">
        <v>70</v>
      </c>
      <c r="H9" t="s">
        <v>463</v>
      </c>
    </row>
    <row r="10" spans="1:8" x14ac:dyDescent="0.25">
      <c r="A10" t="s">
        <v>39</v>
      </c>
      <c r="B10" t="s">
        <v>48</v>
      </c>
      <c r="C10" t="s">
        <v>63</v>
      </c>
      <c r="D10" t="s">
        <v>464</v>
      </c>
      <c r="E10" t="s">
        <v>465</v>
      </c>
      <c r="F10">
        <v>3</v>
      </c>
      <c r="G10" t="s">
        <v>70</v>
      </c>
      <c r="H10" t="s">
        <v>466</v>
      </c>
    </row>
    <row r="11" spans="1:8" x14ac:dyDescent="0.25">
      <c r="A11" t="s">
        <v>40</v>
      </c>
      <c r="B11" t="s">
        <v>48</v>
      </c>
      <c r="C11" t="s">
        <v>61</v>
      </c>
      <c r="D11" t="s">
        <v>464</v>
      </c>
      <c r="E11" t="s">
        <v>465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461</v>
      </c>
      <c r="E12" t="s">
        <v>465</v>
      </c>
      <c r="F12">
        <v>3.85</v>
      </c>
      <c r="G12" t="s">
        <v>70</v>
      </c>
      <c r="H12" t="s">
        <v>463</v>
      </c>
    </row>
    <row r="13" spans="1:8" x14ac:dyDescent="0.25">
      <c r="A13" t="s">
        <v>40</v>
      </c>
      <c r="B13" t="s">
        <v>48</v>
      </c>
      <c r="C13" t="s">
        <v>63</v>
      </c>
      <c r="D13" t="s">
        <v>464</v>
      </c>
      <c r="E13" t="s">
        <v>465</v>
      </c>
      <c r="F13">
        <v>3</v>
      </c>
      <c r="G13" t="s">
        <v>70</v>
      </c>
      <c r="H13" t="s">
        <v>466</v>
      </c>
    </row>
    <row r="14" spans="1:8" x14ac:dyDescent="0.25">
      <c r="A14" t="s">
        <v>39</v>
      </c>
      <c r="B14" t="s">
        <v>65</v>
      </c>
      <c r="C14" t="s">
        <v>61</v>
      </c>
      <c r="D14" t="s">
        <v>464</v>
      </c>
      <c r="E14" t="s">
        <v>467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461</v>
      </c>
      <c r="E15" t="s">
        <v>465</v>
      </c>
      <c r="F15">
        <v>3.85</v>
      </c>
      <c r="G15" t="s">
        <v>70</v>
      </c>
      <c r="H15" t="s">
        <v>463</v>
      </c>
    </row>
    <row r="16" spans="1:8" x14ac:dyDescent="0.25">
      <c r="A16" t="s">
        <v>39</v>
      </c>
      <c r="B16" t="s">
        <v>65</v>
      </c>
      <c r="C16" t="s">
        <v>63</v>
      </c>
      <c r="D16" t="s">
        <v>464</v>
      </c>
      <c r="E16" t="s">
        <v>465</v>
      </c>
      <c r="F16">
        <v>3</v>
      </c>
      <c r="G16" t="s">
        <v>70</v>
      </c>
      <c r="H16" t="s">
        <v>466</v>
      </c>
    </row>
    <row r="17" spans="1:8" x14ac:dyDescent="0.25">
      <c r="A17" t="s">
        <v>40</v>
      </c>
      <c r="B17" t="s">
        <v>65</v>
      </c>
      <c r="C17" t="s">
        <v>61</v>
      </c>
      <c r="D17" t="s">
        <v>464</v>
      </c>
      <c r="E17" t="s">
        <v>467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461</v>
      </c>
      <c r="E18" t="s">
        <v>465</v>
      </c>
      <c r="F18">
        <v>3.85</v>
      </c>
      <c r="G18" t="s">
        <v>70</v>
      </c>
      <c r="H18" t="s">
        <v>463</v>
      </c>
    </row>
    <row r="19" spans="1:8" x14ac:dyDescent="0.25">
      <c r="A19" t="s">
        <v>40</v>
      </c>
      <c r="B19" t="s">
        <v>65</v>
      </c>
      <c r="C19" t="s">
        <v>63</v>
      </c>
      <c r="D19" t="s">
        <v>464</v>
      </c>
      <c r="E19" t="s">
        <v>465</v>
      </c>
      <c r="F19">
        <v>3</v>
      </c>
      <c r="G19" t="s">
        <v>70</v>
      </c>
      <c r="H19" t="s">
        <v>466</v>
      </c>
    </row>
    <row r="20" spans="1:8" x14ac:dyDescent="0.25">
      <c r="A20" t="s">
        <v>39</v>
      </c>
      <c r="B20" t="s">
        <v>68</v>
      </c>
      <c r="C20" t="s">
        <v>61</v>
      </c>
      <c r="D20" t="s">
        <v>464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461</v>
      </c>
      <c r="E21" t="s">
        <v>465</v>
      </c>
      <c r="F21">
        <v>3.85</v>
      </c>
      <c r="G21" t="s">
        <v>70</v>
      </c>
      <c r="H21" t="s">
        <v>463</v>
      </c>
    </row>
    <row r="22" spans="1:8" x14ac:dyDescent="0.25">
      <c r="A22" t="s">
        <v>39</v>
      </c>
      <c r="B22" t="s">
        <v>68</v>
      </c>
      <c r="C22" t="s">
        <v>63</v>
      </c>
      <c r="D22" t="s">
        <v>464</v>
      </c>
      <c r="E22" t="s">
        <v>465</v>
      </c>
      <c r="F22">
        <v>3</v>
      </c>
      <c r="G22" t="s">
        <v>70</v>
      </c>
      <c r="H22" t="s">
        <v>466</v>
      </c>
    </row>
    <row r="23" spans="1:8" x14ac:dyDescent="0.25">
      <c r="A23" t="s">
        <v>40</v>
      </c>
      <c r="B23" t="s">
        <v>68</v>
      </c>
      <c r="C23" t="s">
        <v>61</v>
      </c>
      <c r="D23" t="s">
        <v>464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461</v>
      </c>
      <c r="E24" t="s">
        <v>465</v>
      </c>
      <c r="F24">
        <v>3.85</v>
      </c>
      <c r="G24" t="s">
        <v>70</v>
      </c>
      <c r="H24" t="s">
        <v>463</v>
      </c>
    </row>
    <row r="25" spans="1:8" x14ac:dyDescent="0.25">
      <c r="A25" t="s">
        <v>40</v>
      </c>
      <c r="B25" t="s">
        <v>68</v>
      </c>
      <c r="C25" t="s">
        <v>63</v>
      </c>
      <c r="D25" t="s">
        <v>464</v>
      </c>
      <c r="E25" t="s">
        <v>465</v>
      </c>
      <c r="F25">
        <v>3</v>
      </c>
      <c r="G25" t="s">
        <v>70</v>
      </c>
      <c r="H25" t="s">
        <v>466</v>
      </c>
    </row>
    <row r="26" spans="1:8" x14ac:dyDescent="0.25">
      <c r="A26" t="s">
        <v>39</v>
      </c>
      <c r="B26" t="s">
        <v>69</v>
      </c>
      <c r="C26" t="s">
        <v>61</v>
      </c>
      <c r="D26" t="s">
        <v>468</v>
      </c>
      <c r="E26" t="s">
        <v>465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461</v>
      </c>
      <c r="E27" t="s">
        <v>465</v>
      </c>
      <c r="F27">
        <v>3.85</v>
      </c>
      <c r="G27" t="s">
        <v>70</v>
      </c>
      <c r="H27" t="s">
        <v>463</v>
      </c>
    </row>
    <row r="28" spans="1:8" x14ac:dyDescent="0.25">
      <c r="A28" t="s">
        <v>39</v>
      </c>
      <c r="B28" t="s">
        <v>69</v>
      </c>
      <c r="C28" t="s">
        <v>63</v>
      </c>
      <c r="D28" t="s">
        <v>464</v>
      </c>
      <c r="E28" t="s">
        <v>465</v>
      </c>
      <c r="F28">
        <v>3</v>
      </c>
      <c r="G28" t="s">
        <v>70</v>
      </c>
      <c r="H28" t="s">
        <v>466</v>
      </c>
    </row>
    <row r="29" spans="1:8" x14ac:dyDescent="0.25">
      <c r="A29" t="s">
        <v>40</v>
      </c>
      <c r="B29" t="s">
        <v>69</v>
      </c>
      <c r="C29" t="s">
        <v>61</v>
      </c>
      <c r="D29" t="s">
        <v>468</v>
      </c>
      <c r="E29" t="s">
        <v>465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461</v>
      </c>
      <c r="E30" t="s">
        <v>465</v>
      </c>
      <c r="F30">
        <v>3.85</v>
      </c>
      <c r="G30" t="s">
        <v>70</v>
      </c>
      <c r="H30" t="s">
        <v>463</v>
      </c>
    </row>
    <row r="31" spans="1:8" x14ac:dyDescent="0.25">
      <c r="A31" t="s">
        <v>40</v>
      </c>
      <c r="B31" t="s">
        <v>69</v>
      </c>
      <c r="C31" t="s">
        <v>63</v>
      </c>
      <c r="D31" t="s">
        <v>464</v>
      </c>
      <c r="E31" t="s">
        <v>465</v>
      </c>
      <c r="F31">
        <v>3</v>
      </c>
      <c r="G31" t="s">
        <v>70</v>
      </c>
      <c r="H31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Health/Medical - Nursing Home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3328.42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499.26299999999998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6303.51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3151.7550000000001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26672.7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4000.9049999999997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2701.87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405.28049999999996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20999.99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3149.9985000000001</v>
      </c>
      <c r="F7" s="26"/>
    </row>
    <row r="10" spans="1:26" ht="15.75" customHeight="1" x14ac:dyDescent="0.25">
      <c r="A10" s="85" t="str">
        <f>"OA Controller - "&amp;Prototype!A2</f>
        <v>OA Controller - Health/Medical - Nursing Home</v>
      </c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0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0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6" t="str">
        <f>"Exhaust hood - "&amp;Prototype!A2</f>
        <v>Exhaust hood - Health/Medical - Nursing Home</v>
      </c>
      <c r="B16" s="86"/>
      <c r="C16" s="86"/>
      <c r="D16" s="86"/>
      <c r="E16" s="86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403</v>
      </c>
      <c r="B2">
        <v>3328.42</v>
      </c>
      <c r="C2">
        <v>0</v>
      </c>
      <c r="D2">
        <v>0.15</v>
      </c>
    </row>
    <row r="3" spans="1:4" x14ac:dyDescent="0.25">
      <c r="A3" t="s">
        <v>407</v>
      </c>
      <c r="B3">
        <v>6303.51</v>
      </c>
      <c r="C3">
        <v>0</v>
      </c>
      <c r="D3">
        <v>0.5</v>
      </c>
    </row>
    <row r="4" spans="1:4" x14ac:dyDescent="0.25">
      <c r="A4" t="s">
        <v>429</v>
      </c>
      <c r="B4">
        <v>26672.7</v>
      </c>
      <c r="C4">
        <v>0</v>
      </c>
      <c r="D4">
        <v>0.15</v>
      </c>
    </row>
    <row r="5" spans="1:4" x14ac:dyDescent="0.25">
      <c r="A5" t="s">
        <v>421</v>
      </c>
      <c r="B5">
        <v>2701.87</v>
      </c>
      <c r="C5">
        <v>0</v>
      </c>
      <c r="D5">
        <v>0.15</v>
      </c>
    </row>
    <row r="6" spans="1:4" x14ac:dyDescent="0.25">
      <c r="A6" t="s">
        <v>408</v>
      </c>
      <c r="B6">
        <v>20999.99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Health/Medical - Nursing Home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449473.47</v>
      </c>
      <c r="E4" s="70">
        <f>Raw_waterheater!D2</f>
        <v>94.26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449473.47</v>
      </c>
      <c r="E5" s="70">
        <f>Raw_waterheater!D3</f>
        <v>94.26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Health/Medical - Nursing Home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EL4 CORE SPC (G.C3)</v>
      </c>
      <c r="B10" s="62">
        <f>IFERROR(Zones!H3,0)</f>
        <v>3328.42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DINING EL1 WEST PERIM SPC (G.W1)</v>
      </c>
      <c r="B11" s="62">
        <f>IFERROR(Zones!H4,0)</f>
        <v>6303.51</v>
      </c>
      <c r="C11" s="59">
        <f>IFERROR(Zones!K4,0)</f>
        <v>33.33</v>
      </c>
      <c r="D11" s="57">
        <f t="shared" ref="D11:D29" si="0">IFERROR(E11/C11,0)</f>
        <v>7.2875863186318606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242.89525199999991</v>
      </c>
      <c r="F11" s="73">
        <f t="shared" ref="F11:F29" si="1">E11/60</f>
        <v>4.0482541999999988</v>
      </c>
      <c r="G11" s="74"/>
    </row>
    <row r="12" spans="1:8" x14ac:dyDescent="0.25">
      <c r="A12" s="58" t="str">
        <f>IFERROR(Zones!B5,0)</f>
        <v>EL2 CORE PLNM (G.4)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NORTH PLNM (G.4)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SOUTH PLNM (G.4)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EL3 NORTH PLNM (G.4)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EL3 SOUTH PLNM (G.4)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EL3 WEST PLNM (G.4)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EL4 CORE PLNM (G.4)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EL4 NORTH PLNM (G.4)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EL4 SOUTH PLNM (G.4)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KITCHEN EL1 EAST PERIM SPC (G.E2)</v>
      </c>
      <c r="B21" s="62">
        <f>IFERROR(Zones!H14,0)</f>
        <v>2701.87</v>
      </c>
      <c r="C21" s="59">
        <f>IFERROR(Zones!K14,0)</f>
        <v>2.5</v>
      </c>
      <c r="D21" s="57">
        <f t="shared" si="0"/>
        <v>3.1233638814960001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7.8084097037400007</v>
      </c>
      <c r="F21" s="73">
        <f t="shared" si="1"/>
        <v>0.130140161729</v>
      </c>
      <c r="G21" s="74"/>
    </row>
    <row r="22" spans="1:7" x14ac:dyDescent="0.25">
      <c r="A22" s="58" t="str">
        <f>IFERROR(Zones!B15,0)</f>
        <v>OFFICE EL2 CORE SPC (G.C1)</v>
      </c>
      <c r="B22" s="62">
        <f>IFERROR(Zones!H15,0)</f>
        <v>3895.75</v>
      </c>
      <c r="C22" s="59">
        <f>IFERROR(Zones!K15,0)</f>
        <v>5</v>
      </c>
      <c r="D22" s="57">
        <f t="shared" si="0"/>
        <v>1.4024699999999999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7.0123499999999996</v>
      </c>
      <c r="F22" s="73">
        <f t="shared" si="1"/>
        <v>0.11687249999999999</v>
      </c>
      <c r="G22" s="74"/>
    </row>
    <row r="23" spans="1:7" x14ac:dyDescent="0.25">
      <c r="A23" s="58" t="str">
        <f>IFERROR(Zones!B16,0)</f>
        <v>OFFICE EL2 NORTH PERIM SPC (G.N3)</v>
      </c>
      <c r="B23" s="62">
        <f>IFERROR(Zones!H16,0)</f>
        <v>5549.46</v>
      </c>
      <c r="C23" s="59">
        <f>IFERROR(Zones!K16,0)</f>
        <v>5</v>
      </c>
      <c r="D23" s="57">
        <f t="shared" si="0"/>
        <v>1.9978055999999995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9.9890279999999976</v>
      </c>
      <c r="F23" s="73">
        <f t="shared" si="1"/>
        <v>0.16648379999999996</v>
      </c>
      <c r="G23" s="74"/>
    </row>
    <row r="24" spans="1:7" x14ac:dyDescent="0.25">
      <c r="A24" s="58" t="str">
        <f>IFERROR(Zones!B17,0)</f>
        <v>OFFICE EL2 SOUTH PERIM SPC (G.S2)</v>
      </c>
      <c r="B24" s="62">
        <f>IFERROR(Zones!H17,0)</f>
        <v>5549.38</v>
      </c>
      <c r="C24" s="59">
        <f>IFERROR(Zones!K17,0)</f>
        <v>5</v>
      </c>
      <c r="D24" s="57">
        <f t="shared" si="0"/>
        <v>1.9977768000000005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9.9888840000000023</v>
      </c>
      <c r="F24" s="73">
        <f t="shared" si="1"/>
        <v>0.16648140000000003</v>
      </c>
      <c r="G24" s="74"/>
    </row>
    <row r="25" spans="1:7" x14ac:dyDescent="0.25">
      <c r="A25" s="58" t="str">
        <f>IFERROR(Zones!B18,0)</f>
        <v>OFFICE EL3 NORTH PERIM SPC (G.N3)</v>
      </c>
      <c r="B25" s="62">
        <f>IFERROR(Zones!H18,0)</f>
        <v>2222.58</v>
      </c>
      <c r="C25" s="59">
        <f>IFERROR(Zones!K18,0)</f>
        <v>5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OFFICE EL3 SOUTH PERIM SPC (G.S2)</v>
      </c>
      <c r="B26" s="62">
        <f>IFERROR(Zones!H19,0)</f>
        <v>2222.5500000000002</v>
      </c>
      <c r="C26" s="59">
        <f>IFERROR(Zones!K19,0)</f>
        <v>5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OFFICE EL3 WEST PERIM SPC (G.W1)</v>
      </c>
      <c r="B27" s="62">
        <f>IFERROR(Zones!H20,0)</f>
        <v>1560.27</v>
      </c>
      <c r="C27" s="59">
        <f>IFERROR(Zones!K20,0)</f>
        <v>5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PATIENT EL4 NORTH PERIM SPC (G.N1)</v>
      </c>
      <c r="B28" s="62">
        <f>IFERROR(Zones!H21,0)</f>
        <v>13348.11</v>
      </c>
      <c r="C28" s="59">
        <f>IFERROR(Zones!K21,0)</f>
        <v>5</v>
      </c>
      <c r="D28" s="57">
        <f t="shared" si="0"/>
        <v>6.4070927999999991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32.035463999999997</v>
      </c>
      <c r="F28" s="73">
        <f t="shared" si="1"/>
        <v>0.53392439999999997</v>
      </c>
      <c r="G28" s="74"/>
    </row>
    <row r="29" spans="1:7" x14ac:dyDescent="0.25">
      <c r="A29" s="58" t="str">
        <f>IFERROR(Zones!B22,0)</f>
        <v>PATIENTROOM EL4 SOUTH PERIM SPC (G.S2)</v>
      </c>
      <c r="B29" s="62">
        <f>IFERROR(Zones!H22,0)</f>
        <v>13324.59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449473.47</v>
      </c>
      <c r="D2">
        <v>94.26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449473.47</v>
      </c>
      <c r="D3">
        <v>94.26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434</v>
      </c>
      <c r="B2">
        <v>242.89525199999991</v>
      </c>
      <c r="C2" t="s">
        <v>405</v>
      </c>
    </row>
    <row r="3" spans="1:3" x14ac:dyDescent="0.25">
      <c r="A3" t="s">
        <v>435</v>
      </c>
      <c r="B3">
        <v>7.8084097037400007</v>
      </c>
      <c r="C3" t="s">
        <v>420</v>
      </c>
    </row>
    <row r="4" spans="1:3" x14ac:dyDescent="0.25">
      <c r="A4" t="s">
        <v>436</v>
      </c>
      <c r="B4">
        <v>7.0123499999999996</v>
      </c>
      <c r="C4" t="s">
        <v>422</v>
      </c>
    </row>
    <row r="5" spans="1:3" x14ac:dyDescent="0.25">
      <c r="A5" t="s">
        <v>437</v>
      </c>
      <c r="B5">
        <v>9.9890279999999976</v>
      </c>
      <c r="C5" t="s">
        <v>423</v>
      </c>
    </row>
    <row r="6" spans="1:3" x14ac:dyDescent="0.25">
      <c r="A6" t="s">
        <v>438</v>
      </c>
      <c r="B6">
        <v>9.9888840000000023</v>
      </c>
      <c r="C6" t="s">
        <v>424</v>
      </c>
    </row>
    <row r="7" spans="1:3" x14ac:dyDescent="0.25">
      <c r="A7" t="s">
        <v>439</v>
      </c>
      <c r="B7">
        <v>4.0006440000000003</v>
      </c>
      <c r="C7" t="s">
        <v>423</v>
      </c>
    </row>
    <row r="8" spans="1:3" x14ac:dyDescent="0.25">
      <c r="A8" t="s">
        <v>440</v>
      </c>
      <c r="B8">
        <v>4.0005899999999999</v>
      </c>
      <c r="C8" t="s">
        <v>424</v>
      </c>
    </row>
    <row r="9" spans="1:3" x14ac:dyDescent="0.25">
      <c r="A9" t="s">
        <v>441</v>
      </c>
      <c r="B9">
        <v>2.8084859999999998</v>
      </c>
      <c r="C9" t="s">
        <v>405</v>
      </c>
    </row>
    <row r="10" spans="1:3" x14ac:dyDescent="0.25">
      <c r="A10" t="s">
        <v>442</v>
      </c>
      <c r="B10">
        <v>32.035463999999997</v>
      </c>
      <c r="C10" t="s">
        <v>428</v>
      </c>
    </row>
    <row r="11" spans="1:3" x14ac:dyDescent="0.25">
      <c r="A11" t="s">
        <v>443</v>
      </c>
      <c r="B11">
        <v>31.979016000000001</v>
      </c>
      <c r="C11" t="s">
        <v>424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Health/Medical - Nursing Home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3328.42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6303.51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26672.7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2701.87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20999.99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Corridor</v>
      </c>
      <c r="D8" s="63">
        <f>Raw_interiorlights!C7</f>
        <v>3328.42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6303.51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26672.7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2701.87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20999.99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Health/Medical - Nursing Home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403</v>
      </c>
      <c r="C2">
        <v>3328.42</v>
      </c>
      <c r="D2">
        <v>0.62242433846599998</v>
      </c>
    </row>
    <row r="3" spans="1:4" x14ac:dyDescent="0.25">
      <c r="A3" t="s">
        <v>39</v>
      </c>
      <c r="B3" t="s">
        <v>407</v>
      </c>
      <c r="C3">
        <v>6303.51</v>
      </c>
      <c r="D3">
        <v>1.213577993763</v>
      </c>
    </row>
    <row r="4" spans="1:4" x14ac:dyDescent="0.25">
      <c r="A4" t="s">
        <v>39</v>
      </c>
      <c r="B4" t="s">
        <v>429</v>
      </c>
      <c r="C4">
        <v>26672.7</v>
      </c>
      <c r="D4">
        <v>1.302026842689</v>
      </c>
    </row>
    <row r="5" spans="1:4" x14ac:dyDescent="0.25">
      <c r="A5" t="s">
        <v>39</v>
      </c>
      <c r="B5" t="s">
        <v>421</v>
      </c>
      <c r="C5">
        <v>2701.87</v>
      </c>
      <c r="D5">
        <v>1.6491988322110001</v>
      </c>
    </row>
    <row r="6" spans="1:4" x14ac:dyDescent="0.25">
      <c r="A6" t="s">
        <v>39</v>
      </c>
      <c r="B6" t="s">
        <v>408</v>
      </c>
      <c r="C6">
        <v>20999.99</v>
      </c>
      <c r="D6">
        <v>1.2503584130480001</v>
      </c>
    </row>
    <row r="7" spans="1:4" x14ac:dyDescent="0.25">
      <c r="A7" t="s">
        <v>40</v>
      </c>
      <c r="B7" t="s">
        <v>403</v>
      </c>
      <c r="C7">
        <v>3328.42</v>
      </c>
      <c r="D7">
        <v>0.399954089229</v>
      </c>
    </row>
    <row r="8" spans="1:4" x14ac:dyDescent="0.25">
      <c r="A8" t="s">
        <v>40</v>
      </c>
      <c r="B8" t="s">
        <v>407</v>
      </c>
      <c r="C8">
        <v>6303.51</v>
      </c>
      <c r="D8">
        <v>0.44995201377100003</v>
      </c>
    </row>
    <row r="9" spans="1:4" x14ac:dyDescent="0.25">
      <c r="A9" t="s">
        <v>40</v>
      </c>
      <c r="B9" t="s">
        <v>429</v>
      </c>
      <c r="C9">
        <v>26672.7</v>
      </c>
      <c r="D9">
        <v>0.69991232937399994</v>
      </c>
    </row>
    <row r="10" spans="1:4" x14ac:dyDescent="0.25">
      <c r="A10" t="s">
        <v>40</v>
      </c>
      <c r="B10" t="s">
        <v>421</v>
      </c>
      <c r="C10">
        <v>2701.87</v>
      </c>
      <c r="D10">
        <v>0.94987264497699997</v>
      </c>
    </row>
    <row r="11" spans="1:4" x14ac:dyDescent="0.25">
      <c r="A11" t="s">
        <v>40</v>
      </c>
      <c r="B11" t="s">
        <v>408</v>
      </c>
      <c r="C11">
        <v>20999.99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Health/Medical - Nursing Home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3328.42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6303.51</v>
      </c>
      <c r="C4" s="54">
        <f>IF(TRIM(Raw_equipment!$A3)="Existing",Raw_equipment!D3,"")</f>
        <v>0.74991025391600008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26672.7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2701.87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20999.99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7" t="str">
        <f>"Refrigeration - "&amp;Prototype!A2</f>
        <v>Refrigeration - Health/Medical - Nursing Home</v>
      </c>
      <c r="B10" s="81"/>
      <c r="C10" s="81"/>
      <c r="D10" s="81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7" t="str">
        <f>"Elevator - "&amp;Prototype!A2</f>
        <v>Elevator - Health/Medical - Nursing Home</v>
      </c>
      <c r="B18" s="81"/>
      <c r="C18" s="81"/>
      <c r="D18" s="81"/>
      <c r="E18" s="81"/>
      <c r="F18" s="81"/>
      <c r="G18" s="81"/>
      <c r="H18" s="81"/>
      <c r="I18" s="81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403</v>
      </c>
      <c r="C2">
        <v>3328.42</v>
      </c>
      <c r="D2">
        <v>0</v>
      </c>
    </row>
    <row r="3" spans="1:4" x14ac:dyDescent="0.25">
      <c r="A3" t="s">
        <v>39</v>
      </c>
      <c r="B3" t="s">
        <v>407</v>
      </c>
      <c r="C3">
        <v>6303.51</v>
      </c>
      <c r="D3">
        <v>0.74991025391600008</v>
      </c>
    </row>
    <row r="4" spans="1:4" x14ac:dyDescent="0.25">
      <c r="A4" t="s">
        <v>39</v>
      </c>
      <c r="B4" t="s">
        <v>429</v>
      </c>
      <c r="C4">
        <v>26672.7</v>
      </c>
      <c r="D4">
        <v>1.4997912007250001</v>
      </c>
    </row>
    <row r="5" spans="1:4" x14ac:dyDescent="0.25">
      <c r="A5" t="s">
        <v>39</v>
      </c>
      <c r="B5" t="s">
        <v>421</v>
      </c>
      <c r="C5">
        <v>2701.87</v>
      </c>
      <c r="D5">
        <v>7.7580601366119986</v>
      </c>
    </row>
    <row r="6" spans="1:4" x14ac:dyDescent="0.25">
      <c r="A6" t="s">
        <v>39</v>
      </c>
      <c r="B6" t="s">
        <v>408</v>
      </c>
      <c r="C6">
        <v>20999.99</v>
      </c>
      <c r="D6">
        <v>1.4997912007250001</v>
      </c>
    </row>
    <row r="7" spans="1:4" x14ac:dyDescent="0.25">
      <c r="A7" t="s">
        <v>40</v>
      </c>
      <c r="B7" t="s">
        <v>403</v>
      </c>
      <c r="C7">
        <v>3328.42</v>
      </c>
      <c r="D7">
        <v>0</v>
      </c>
    </row>
    <row r="8" spans="1:4" x14ac:dyDescent="0.25">
      <c r="A8" t="s">
        <v>40</v>
      </c>
      <c r="B8" t="s">
        <v>407</v>
      </c>
      <c r="C8">
        <v>6303.51</v>
      </c>
      <c r="D8">
        <v>0.74991025391600008</v>
      </c>
    </row>
    <row r="9" spans="1:4" x14ac:dyDescent="0.25">
      <c r="A9" t="s">
        <v>40</v>
      </c>
      <c r="B9" t="s">
        <v>429</v>
      </c>
      <c r="C9">
        <v>26672.7</v>
      </c>
      <c r="D9">
        <v>1.4997912007250001</v>
      </c>
    </row>
    <row r="10" spans="1:4" x14ac:dyDescent="0.25">
      <c r="A10" t="s">
        <v>40</v>
      </c>
      <c r="B10" t="s">
        <v>421</v>
      </c>
      <c r="C10">
        <v>2701.87</v>
      </c>
      <c r="D10">
        <v>7.7580601366119986</v>
      </c>
    </row>
    <row r="11" spans="1:4" x14ac:dyDescent="0.25">
      <c r="A11" t="s">
        <v>40</v>
      </c>
      <c r="B11" t="s">
        <v>408</v>
      </c>
      <c r="C11">
        <v>20999.99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C2">
        <v>17.535399999999999</v>
      </c>
      <c r="D2" t="s">
        <v>421</v>
      </c>
    </row>
    <row r="3" spans="1:4" x14ac:dyDescent="0.25">
      <c r="A3" t="s">
        <v>40</v>
      </c>
      <c r="B3" t="s">
        <v>435</v>
      </c>
      <c r="C3">
        <v>17.535399999999999</v>
      </c>
      <c r="D3" t="s">
        <v>421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Health/Medical - Nursing Home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99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D4D56-6D5A-4A84-A591-559E15B28897}">
  <dimension ref="A1"/>
  <sheetViews>
    <sheetView workbookViewId="0"/>
  </sheetViews>
  <sheetFormatPr defaultRowHeight="15" x14ac:dyDescent="0.25"/>
  <sheetData>
    <row r="1" spans="1:1" x14ac:dyDescent="0.25">
      <c r="A1" t="s">
        <v>486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404</v>
      </c>
      <c r="B2" t="s">
        <v>473</v>
      </c>
      <c r="C2" t="s">
        <v>474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404</v>
      </c>
      <c r="B3" t="s">
        <v>475</v>
      </c>
      <c r="C3" t="s">
        <v>476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404</v>
      </c>
      <c r="B4" t="s">
        <v>475</v>
      </c>
      <c r="C4" t="s">
        <v>477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404</v>
      </c>
      <c r="B5" t="s">
        <v>475</v>
      </c>
      <c r="C5" t="s">
        <v>478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404</v>
      </c>
      <c r="B6" t="s">
        <v>479</v>
      </c>
      <c r="C6" t="s">
        <v>476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404</v>
      </c>
      <c r="B7" t="s">
        <v>479</v>
      </c>
      <c r="C7" t="s">
        <v>477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404</v>
      </c>
      <c r="B8" t="s">
        <v>479</v>
      </c>
      <c r="C8" t="s">
        <v>478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404</v>
      </c>
      <c r="B9" t="s">
        <v>480</v>
      </c>
      <c r="C9" t="s">
        <v>474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404</v>
      </c>
      <c r="B10" t="s">
        <v>481</v>
      </c>
      <c r="C10" t="s">
        <v>474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404</v>
      </c>
      <c r="B11" t="s">
        <v>482</v>
      </c>
      <c r="C11" t="s">
        <v>476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404</v>
      </c>
      <c r="B12" t="s">
        <v>482</v>
      </c>
      <c r="C12" t="s">
        <v>477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404</v>
      </c>
      <c r="B13" t="s">
        <v>482</v>
      </c>
      <c r="C13" t="s">
        <v>478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404</v>
      </c>
      <c r="B14" t="s">
        <v>483</v>
      </c>
      <c r="C14" t="s">
        <v>476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404</v>
      </c>
      <c r="B15" t="s">
        <v>483</v>
      </c>
      <c r="C15" t="s">
        <v>477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404</v>
      </c>
      <c r="B16" t="s">
        <v>483</v>
      </c>
      <c r="C16" t="s">
        <v>478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404</v>
      </c>
      <c r="B17" t="s">
        <v>484</v>
      </c>
      <c r="C17" t="s">
        <v>476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404</v>
      </c>
      <c r="B18" t="s">
        <v>484</v>
      </c>
      <c r="C18" t="s">
        <v>477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404</v>
      </c>
      <c r="B19" t="s">
        <v>484</v>
      </c>
      <c r="C19" t="s">
        <v>478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421</v>
      </c>
      <c r="B20" t="s">
        <v>473</v>
      </c>
      <c r="C20" t="s">
        <v>476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421</v>
      </c>
      <c r="B21" t="s">
        <v>473</v>
      </c>
      <c r="C21" t="s">
        <v>477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421</v>
      </c>
      <c r="B22" t="s">
        <v>473</v>
      </c>
      <c r="C22" t="s">
        <v>478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421</v>
      </c>
      <c r="B23" t="s">
        <v>475</v>
      </c>
      <c r="C23" t="s">
        <v>476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421</v>
      </c>
      <c r="B24" t="s">
        <v>475</v>
      </c>
      <c r="C24" t="s">
        <v>477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421</v>
      </c>
      <c r="B25" t="s">
        <v>475</v>
      </c>
      <c r="C25" t="s">
        <v>478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421</v>
      </c>
      <c r="B26" t="s">
        <v>479</v>
      </c>
      <c r="C26" t="s">
        <v>474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421</v>
      </c>
      <c r="B27" t="s">
        <v>479</v>
      </c>
      <c r="C27" t="s">
        <v>476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421</v>
      </c>
      <c r="B28" t="s">
        <v>479</v>
      </c>
      <c r="C28" t="s">
        <v>477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421</v>
      </c>
      <c r="B29" t="s">
        <v>479</v>
      </c>
      <c r="C29" t="s">
        <v>478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421</v>
      </c>
      <c r="B30" t="s">
        <v>480</v>
      </c>
      <c r="C30" t="s">
        <v>476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421</v>
      </c>
      <c r="B31" t="s">
        <v>480</v>
      </c>
      <c r="C31" t="s">
        <v>477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421</v>
      </c>
      <c r="B32" t="s">
        <v>480</v>
      </c>
      <c r="C32" t="s">
        <v>478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421</v>
      </c>
      <c r="B33" t="s">
        <v>481</v>
      </c>
      <c r="C33" t="s">
        <v>474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421</v>
      </c>
      <c r="B34" t="s">
        <v>482</v>
      </c>
      <c r="C34" t="s">
        <v>476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421</v>
      </c>
      <c r="B35" t="s">
        <v>482</v>
      </c>
      <c r="C35" t="s">
        <v>477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421</v>
      </c>
      <c r="B36" t="s">
        <v>482</v>
      </c>
      <c r="C36" t="s">
        <v>478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421</v>
      </c>
      <c r="B37" t="s">
        <v>483</v>
      </c>
      <c r="C37" t="s">
        <v>476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421</v>
      </c>
      <c r="B38" t="s">
        <v>483</v>
      </c>
      <c r="C38" t="s">
        <v>477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421</v>
      </c>
      <c r="B39" t="s">
        <v>483</v>
      </c>
      <c r="C39" t="s">
        <v>478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421</v>
      </c>
      <c r="B40" t="s">
        <v>484</v>
      </c>
      <c r="C40" t="s">
        <v>476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421</v>
      </c>
      <c r="B41" t="s">
        <v>484</v>
      </c>
      <c r="C41" t="s">
        <v>477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421</v>
      </c>
      <c r="B42" t="s">
        <v>484</v>
      </c>
      <c r="C42" t="s">
        <v>478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408</v>
      </c>
      <c r="B43" t="s">
        <v>473</v>
      </c>
      <c r="C43" t="s">
        <v>476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408</v>
      </c>
      <c r="B44" t="s">
        <v>473</v>
      </c>
      <c r="C44" t="s">
        <v>485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408</v>
      </c>
      <c r="B45" t="s">
        <v>473</v>
      </c>
      <c r="C45" t="s">
        <v>478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408</v>
      </c>
      <c r="B46" t="s">
        <v>475</v>
      </c>
      <c r="C46" t="s">
        <v>476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408</v>
      </c>
      <c r="B47" t="s">
        <v>475</v>
      </c>
      <c r="C47" t="s">
        <v>485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408</v>
      </c>
      <c r="B48" t="s">
        <v>475</v>
      </c>
      <c r="C48" t="s">
        <v>478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408</v>
      </c>
      <c r="B49" t="s">
        <v>479</v>
      </c>
      <c r="C49" t="s">
        <v>474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408</v>
      </c>
      <c r="B50" t="s">
        <v>479</v>
      </c>
      <c r="C50" t="s">
        <v>476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408</v>
      </c>
      <c r="B51" t="s">
        <v>479</v>
      </c>
      <c r="C51" t="s">
        <v>485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408</v>
      </c>
      <c r="B52" t="s">
        <v>479</v>
      </c>
      <c r="C52" t="s">
        <v>478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408</v>
      </c>
      <c r="B53" t="s">
        <v>480</v>
      </c>
      <c r="C53" t="s">
        <v>476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408</v>
      </c>
      <c r="B54" t="s">
        <v>480</v>
      </c>
      <c r="C54" t="s">
        <v>485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408</v>
      </c>
      <c r="B55" t="s">
        <v>480</v>
      </c>
      <c r="C55" t="s">
        <v>478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408</v>
      </c>
      <c r="B56" t="s">
        <v>481</v>
      </c>
      <c r="C56" t="s">
        <v>474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408</v>
      </c>
      <c r="B57" t="s">
        <v>482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408</v>
      </c>
      <c r="B58" t="s">
        <v>482</v>
      </c>
      <c r="C58" t="s">
        <v>485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408</v>
      </c>
      <c r="B59" t="s">
        <v>482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408</v>
      </c>
      <c r="B60" t="s">
        <v>483</v>
      </c>
      <c r="C60" t="s">
        <v>476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408</v>
      </c>
      <c r="B61" t="s">
        <v>483</v>
      </c>
      <c r="C61" t="s">
        <v>485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408</v>
      </c>
      <c r="B62" t="s">
        <v>483</v>
      </c>
      <c r="C62" t="s">
        <v>478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408</v>
      </c>
      <c r="B63" t="s">
        <v>484</v>
      </c>
      <c r="C63" t="s">
        <v>476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408</v>
      </c>
      <c r="B64" t="s">
        <v>484</v>
      </c>
      <c r="C64" t="s">
        <v>485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408</v>
      </c>
      <c r="B65" t="s">
        <v>484</v>
      </c>
      <c r="C65" t="s">
        <v>478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411</v>
      </c>
      <c r="B66" t="s">
        <v>481</v>
      </c>
      <c r="C66" t="s">
        <v>474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Health/Medical - Nursing Home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60006.490000000005</v>
      </c>
      <c r="E3" s="38">
        <f>SUMIFS(Raw_totalendusesannual!$D:$D,
        Raw_totalendusesannual!$B:$B,$A3,
        Raw_totalendusesannual!$C:$C,$B3,
        Raw_totalendusesannual!$A:$A,$C3) / $D3</f>
        <v>32.296064142395259</v>
      </c>
      <c r="F3" s="38">
        <f>SUMIFS(Raw_totalendusesannual!$E:$E,
        Raw_totalendusesannual!$B:$B,$A3,
        Raw_totalendusesannual!$C:$C,$B3,
        Raw_totalendusesannual!$A:$A,$C3) / $D3</f>
        <v>20.135197376150479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60006.490000000005</v>
      </c>
      <c r="E4" s="38">
        <f>SUMIFS(Raw_totalendusesannual!$D:$D,
        Raw_totalendusesannual!$B:$B,$A4,
        Raw_totalendusesannual!$C:$C,$B4,
        Raw_totalendusesannual!$A:$A,$C4) / $D4</f>
        <v>25.775473786252117</v>
      </c>
      <c r="F4" s="38">
        <f>SUMIFS(Raw_totalendusesannual!$E:$E,
        Raw_totalendusesannual!$B:$B,$A4,
        Raw_totalendusesannual!$C:$C,$B4,
        Raw_totalendusesannual!$A:$A,$C4) / $D4</f>
        <v>19.587193985183934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60006.490000000005</v>
      </c>
      <c r="E5" s="38">
        <f>SUMIFS(Raw_totalendusesannual!$D:$D,
        Raw_totalendusesannual!$B:$B,$A5,
        Raw_totalendusesannual!$C:$C,$B5,
        Raw_totalendusesannual!$A:$A,$C5) / $D5</f>
        <v>35.606920184800003</v>
      </c>
      <c r="F5" s="38">
        <f>SUMIFS(Raw_totalendusesannual!$E:$E,
        Raw_totalendusesannual!$B:$B,$A5,
        Raw_totalendusesannual!$C:$C,$B5,
        Raw_totalendusesannual!$A:$A,$C5) / $D5</f>
        <v>17.832616272006575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60006.490000000005</v>
      </c>
      <c r="E6" s="38">
        <f>SUMIFS(Raw_totalendusesannual!$D:$D,
        Raw_totalendusesannual!$B:$B,$A6,
        Raw_totalendusesannual!$C:$C,$B6,
        Raw_totalendusesannual!$A:$A,$C6) / $D6</f>
        <v>27.86979275075079</v>
      </c>
      <c r="F6" s="38">
        <f>SUMIFS(Raw_totalendusesannual!$E:$E,
        Raw_totalendusesannual!$B:$B,$A6,
        Raw_totalendusesannual!$C:$C,$B6,
        Raw_totalendusesannual!$A:$A,$C6) / $D6</f>
        <v>16.658038155539508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60006.490000000005</v>
      </c>
      <c r="E7" s="38">
        <f>SUMIFS(Raw_totalendusesannual!$D:$D,
        Raw_totalendusesannual!$B:$B,$A7,
        Raw_totalendusesannual!$C:$C,$B7,
        Raw_totalendusesannual!$A:$A,$C7) / $D7</f>
        <v>36.153613050854993</v>
      </c>
      <c r="F7" s="38">
        <f>SUMIFS(Raw_totalendusesannual!$E:$E,
        Raw_totalendusesannual!$B:$B,$A7,
        Raw_totalendusesannual!$C:$C,$B7,
        Raw_totalendusesannual!$A:$A,$C7) / $D7</f>
        <v>15.623758696767633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60006.490000000005</v>
      </c>
      <c r="E8" s="38">
        <f>SUMIFS(Raw_totalendusesannual!$D:$D,
        Raw_totalendusesannual!$B:$B,$A8,
        Raw_totalendusesannual!$C:$C,$B8,
        Raw_totalendusesannual!$A:$A,$C8) / $D8</f>
        <v>28.568425182009477</v>
      </c>
      <c r="F8" s="38">
        <f>SUMIFS(Raw_totalendusesannual!$E:$E,
        Raw_totalendusesannual!$B:$B,$A8,
        Raw_totalendusesannual!$C:$C,$B8,
        Raw_totalendusesannual!$A:$A,$C8) / $D8</f>
        <v>13.78413934892709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60006.490000000005</v>
      </c>
      <c r="E9" s="38">
        <f>SUMIFS(Raw_totalendusesannual!$D:$D,
        Raw_totalendusesannual!$B:$B,$A9,
        Raw_totalendusesannual!$C:$C,$B9,
        Raw_totalendusesannual!$A:$A,$C9) / $D9</f>
        <v>35.602382175661333</v>
      </c>
      <c r="F9" s="38">
        <f>SUMIFS(Raw_totalendusesannual!$E:$E,
        Raw_totalendusesannual!$B:$B,$A9,
        Raw_totalendusesannual!$C:$C,$B9,
        Raw_totalendusesannual!$A:$A,$C9) / $D9</f>
        <v>16.055204695358782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60006.490000000005</v>
      </c>
      <c r="E10" s="38">
        <f>SUMIFS(Raw_totalendusesannual!$D:$D,
        Raw_totalendusesannual!$B:$B,$A10,
        Raw_totalendusesannual!$C:$C,$B10,
        Raw_totalendusesannual!$A:$A,$C10) / $D10</f>
        <v>27.867792467114803</v>
      </c>
      <c r="F10" s="38">
        <f>SUMIFS(Raw_totalendusesannual!$E:$E,
        Raw_totalendusesannual!$B:$B,$A10,
        Raw_totalendusesannual!$C:$C,$B10,
        Raw_totalendusesannual!$A:$A,$C10) / $D10</f>
        <v>14.385315988320594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60006.490000000005</v>
      </c>
      <c r="E11" s="38">
        <f>SUMIFS(Raw_totalendusesannual!$D:$D,
        Raw_totalendusesannual!$B:$B,$A11,
        Raw_totalendusesannual!$C:$C,$B11,
        Raw_totalendusesannual!$A:$A,$C11) / $D11</f>
        <v>32.47691824667632</v>
      </c>
      <c r="F11" s="38">
        <f>SUMIFS(Raw_totalendusesannual!$E:$E,
        Raw_totalendusesannual!$B:$B,$A11,
        Raw_totalendusesannual!$C:$C,$B11,
        Raw_totalendusesannual!$A:$A,$C11) / $D11</f>
        <v>19.05523552535734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60006.490000000005</v>
      </c>
      <c r="E12" s="38">
        <f>SUMIFS(Raw_totalendusesannual!$D:$D,
        Raw_totalendusesannual!$B:$B,$A12,
        Raw_totalendusesannual!$C:$C,$B12,
        Raw_totalendusesannual!$A:$A,$C12) / $D12</f>
        <v>25.79348250497571</v>
      </c>
      <c r="F12" s="38">
        <f>SUMIFS(Raw_totalendusesannual!$E:$E,
        Raw_totalendusesannual!$B:$B,$A12,
        Raw_totalendusesannual!$C:$C,$B12,
        Raw_totalendusesannual!$A:$A,$C12) / $D12</f>
        <v>17.691810835794591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60006.490000000005</v>
      </c>
      <c r="E13" s="38">
        <f>SUMIFS(Raw_totalendusesannual!$D:$D,
        Raw_totalendusesannual!$B:$B,$A13,
        Raw_totalendusesannual!$C:$C,$B13,
        Raw_totalendusesannual!$A:$A,$C13) / $D13</f>
        <v>36.96334329836656</v>
      </c>
      <c r="F13" s="38">
        <f>SUMIFS(Raw_totalendusesannual!$E:$E,
        Raw_totalendusesannual!$B:$B,$A13,
        Raw_totalendusesannual!$C:$C,$B13,
        Raw_totalendusesannual!$A:$A,$C13) / $D13</f>
        <v>16.690219174625941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60006.490000000005</v>
      </c>
      <c r="E14" s="38">
        <f>SUMIFS(Raw_totalendusesannual!$D:$D,
        Raw_totalendusesannual!$B:$B,$A14,
        Raw_totalendusesannual!$C:$C,$B14,
        Raw_totalendusesannual!$A:$A,$C14) / $D14</f>
        <v>28.559818113007438</v>
      </c>
      <c r="F14" s="38">
        <f>SUMIFS(Raw_totalendusesannual!$E:$E,
        Raw_totalendusesannual!$B:$B,$A14,
        Raw_totalendusesannual!$C:$C,$B14,
        Raw_totalendusesannual!$A:$A,$C14) / $D14</f>
        <v>15.747522976264731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60006.490000000005</v>
      </c>
      <c r="E15" s="38">
        <f>SUMIFS(Raw_totalendusesannual!$D:$D,
        Raw_totalendusesannual!$B:$B,$A15,
        Raw_totalendusesannual!$C:$C,$B15,
        Raw_totalendusesannual!$A:$A,$C15) / $D15</f>
        <v>40.261095758142162</v>
      </c>
      <c r="F15" s="38">
        <f>SUMIFS(Raw_totalendusesannual!$E:$E,
        Raw_totalendusesannual!$B:$B,$A15,
        Raw_totalendusesannual!$C:$C,$B15,
        Raw_totalendusesannual!$A:$A,$C15) / $D15</f>
        <v>15.151962229418849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60006.490000000005</v>
      </c>
      <c r="E16" s="38">
        <f>SUMIFS(Raw_totalendusesannual!$D:$D,
        Raw_totalendusesannual!$B:$B,$A16,
        Raw_totalendusesannual!$C:$C,$B16,
        Raw_totalendusesannual!$A:$A,$C16) / $D16</f>
        <v>30.771473552277428</v>
      </c>
      <c r="F16" s="38">
        <f>SUMIFS(Raw_totalendusesannual!$E:$E,
        Raw_totalendusesannual!$B:$B,$A16,
        Raw_totalendusesannual!$C:$C,$B16,
        Raw_totalendusesannual!$A:$A,$C16) / $D16</f>
        <v>13.926278974157627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60006.490000000005</v>
      </c>
      <c r="E17" s="38">
        <f>SUMIFS(Raw_totalendusesannual!$D:$D,
        Raw_totalendusesannual!$B:$B,$A17,
        Raw_totalendusesannual!$C:$C,$B17,
        Raw_totalendusesannual!$A:$A,$C17) / $D17</f>
        <v>40.641736918789945</v>
      </c>
      <c r="F17" s="38">
        <f>SUMIFS(Raw_totalendusesannual!$E:$E,
        Raw_totalendusesannual!$B:$B,$A17,
        Raw_totalendusesannual!$C:$C,$B17,
        Raw_totalendusesannual!$A:$A,$C17) / $D17</f>
        <v>13.797103613292494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60006.490000000005</v>
      </c>
      <c r="E18" s="38">
        <f>SUMIFS(Raw_totalendusesannual!$D:$D,
        Raw_totalendusesannual!$B:$B,$A18,
        Raw_totalendusesannual!$C:$C,$B18,
        Raw_totalendusesannual!$A:$A,$C18) / $D18</f>
        <v>31.222486934329936</v>
      </c>
      <c r="F18" s="38">
        <f>SUMIFS(Raw_totalendusesannual!$E:$E,
        Raw_totalendusesannual!$B:$B,$A18,
        Raw_totalendusesannual!$C:$C,$B18,
        Raw_totalendusesannual!$A:$A,$C18) / $D18</f>
        <v>12.255660346072567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60006.490000000005</v>
      </c>
      <c r="E19" s="38">
        <f>SUMIFS(Raw_totalendusesannual!$D:$D,
        Raw_totalendusesannual!$B:$B,$A19,
        Raw_totalendusesannual!$C:$C,$B19,
        Raw_totalendusesannual!$A:$A,$C19) / $D19</f>
        <v>40.253111621759572</v>
      </c>
      <c r="F19" s="38">
        <f>SUMIFS(Raw_totalendusesannual!$E:$E,
        Raw_totalendusesannual!$B:$B,$A19,
        Raw_totalendusesannual!$C:$C,$B19,
        Raw_totalendusesannual!$A:$A,$C19) / $D19</f>
        <v>14.059824195682832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60006.490000000005</v>
      </c>
      <c r="E20" s="38">
        <f>SUMIFS(Raw_totalendusesannual!$D:$D,
        Raw_totalendusesannual!$B:$B,$A20,
        Raw_totalendusesannual!$C:$C,$B20,
        Raw_totalendusesannual!$A:$A,$C20) / $D20</f>
        <v>30.74896282052158</v>
      </c>
      <c r="F20" s="38">
        <f>SUMIFS(Raw_totalendusesannual!$E:$E,
        Raw_totalendusesannual!$B:$B,$A20,
        Raw_totalendusesannual!$C:$C,$B20,
        Raw_totalendusesannual!$A:$A,$C20) / $D20</f>
        <v>12.583862678853571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60006.490000000005</v>
      </c>
      <c r="E21" s="38">
        <f>SUMIFS(Raw_totalendusesannual!$D:$D,
        Raw_totalendusesannual!$B:$B,$A21,
        Raw_totalendusesannual!$C:$C,$B21,
        Raw_totalendusesannual!$A:$A,$C21) / $D21</f>
        <v>36.897212784817107</v>
      </c>
      <c r="F21" s="38">
        <f>SUMIFS(Raw_totalendusesannual!$E:$E,
        Raw_totalendusesannual!$B:$B,$A21,
        Raw_totalendusesannual!$C:$C,$B21,
        Raw_totalendusesannual!$A:$A,$C21) / $D21</f>
        <v>15.954171457120719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60006.490000000005</v>
      </c>
      <c r="E22" s="38">
        <f>SUMIFS(Raw_totalendusesannual!$D:$D,
        Raw_totalendusesannual!$B:$B,$A22,
        Raw_totalendusesannual!$C:$C,$B22,
        Raw_totalendusesannual!$A:$A,$C22) / $D22</f>
        <v>28.469981497001402</v>
      </c>
      <c r="F22" s="38">
        <f>SUMIFS(Raw_totalendusesannual!$E:$E,
        Raw_totalendusesannual!$B:$B,$A22,
        Raw_totalendusesannual!$C:$C,$B22,
        Raw_totalendusesannual!$A:$A,$C22) / $D22</f>
        <v>14.595855381642885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60006.490000000005</v>
      </c>
      <c r="E23" s="38">
        <f>SUMIFS(Raw_totalendusesannual!$D:$D,
        Raw_totalendusesannual!$B:$B,$A23,
        Raw_totalendusesannual!$C:$C,$B23,
        Raw_totalendusesannual!$A:$A,$C23) / $D23</f>
        <v>35.536792436951401</v>
      </c>
      <c r="F23" s="38">
        <f>SUMIFS(Raw_totalendusesannual!$E:$E,
        Raw_totalendusesannual!$B:$B,$A23,
        Raw_totalendusesannual!$C:$C,$B23,
        Raw_totalendusesannual!$A:$A,$C23) / $D23</f>
        <v>14.210634383047566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60006.490000000005</v>
      </c>
      <c r="E24" s="38">
        <f>SUMIFS(Raw_totalendusesannual!$D:$D,
        Raw_totalendusesannual!$B:$B,$A24,
        Raw_totalendusesannual!$C:$C,$B24,
        Raw_totalendusesannual!$A:$A,$C24) / $D24</f>
        <v>27.39695572928861</v>
      </c>
      <c r="F24" s="38">
        <f>SUMIFS(Raw_totalendusesannual!$E:$E,
        Raw_totalendusesannual!$B:$B,$A24,
        Raw_totalendusesannual!$C:$C,$B24,
        Raw_totalendusesannual!$A:$A,$C24) / $D24</f>
        <v>14.197767774785692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60006.490000000005</v>
      </c>
      <c r="E25" s="38">
        <f>SUMIFS(Raw_totalendusesannual!$D:$D,
        Raw_totalendusesannual!$B:$B,$A25,
        Raw_totalendusesannual!$C:$C,$B25,
        Raw_totalendusesannual!$A:$A,$C25) / $D25</f>
        <v>38.896156732380106</v>
      </c>
      <c r="F25" s="38">
        <f>SUMIFS(Raw_totalendusesannual!$E:$E,
        Raw_totalendusesannual!$B:$B,$A25,
        Raw_totalendusesannual!$C:$C,$B25,
        Raw_totalendusesannual!$A:$A,$C25) / $D25</f>
        <v>13.24152770808624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60006.490000000005</v>
      </c>
      <c r="E26" s="38">
        <f>SUMIFS(Raw_totalendusesannual!$D:$D,
        Raw_totalendusesannual!$B:$B,$A26,
        Raw_totalendusesannual!$C:$C,$B26,
        Raw_totalendusesannual!$A:$A,$C26) / $D26</f>
        <v>29.600171581440602</v>
      </c>
      <c r="F26" s="38">
        <f>SUMIFS(Raw_totalendusesannual!$E:$E,
        Raw_totalendusesannual!$B:$B,$A26,
        Raw_totalendusesannual!$C:$C,$B26,
        Raw_totalendusesannual!$A:$A,$C26) / $D26</f>
        <v>12.977748406880655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60006.490000000005</v>
      </c>
      <c r="E27" s="38">
        <f>SUMIFS(Raw_totalendusesannual!$D:$D,
        Raw_totalendusesannual!$B:$B,$A27,
        Raw_totalendusesannual!$C:$C,$B27,
        Raw_totalendusesannual!$A:$A,$C27) / $D27</f>
        <v>39.074277132356848</v>
      </c>
      <c r="F27" s="38">
        <f>SUMIFS(Raw_totalendusesannual!$E:$E,
        Raw_totalendusesannual!$B:$B,$A27,
        Raw_totalendusesannual!$C:$C,$B27,
        Raw_totalendusesannual!$A:$A,$C27) / $D27</f>
        <v>12.484199125794559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60006.490000000005</v>
      </c>
      <c r="E28" s="38">
        <f>SUMIFS(Raw_totalendusesannual!$D:$D,
        Raw_totalendusesannual!$B:$B,$A28,
        Raw_totalendusesannual!$C:$C,$B28,
        Raw_totalendusesannual!$A:$A,$C28) / $D28</f>
        <v>29.874421250101442</v>
      </c>
      <c r="F28" s="38">
        <f>SUMIFS(Raw_totalendusesannual!$E:$E,
        Raw_totalendusesannual!$B:$B,$A28,
        Raw_totalendusesannual!$C:$C,$B28,
        Raw_totalendusesannual!$A:$A,$C28) / $D28</f>
        <v>11.833219706735054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60006.490000000005</v>
      </c>
      <c r="E29" s="38">
        <f>SUMIFS(Raw_totalendusesannual!$D:$D,
        Raw_totalendusesannual!$B:$B,$A29,
        Raw_totalendusesannual!$C:$C,$B29,
        Raw_totalendusesannual!$A:$A,$C29) / $D29</f>
        <v>38.889518283772304</v>
      </c>
      <c r="F29" s="38">
        <f>SUMIFS(Raw_totalendusesannual!$E:$E,
        Raw_totalendusesannual!$B:$B,$A29,
        Raw_totalendusesannual!$C:$C,$B29,
        Raw_totalendusesannual!$A:$A,$C29) / $D29</f>
        <v>12.634640519717117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60006.490000000005</v>
      </c>
      <c r="E30" s="38">
        <f>SUMIFS(Raw_totalendusesannual!$D:$D,
        Raw_totalendusesannual!$B:$B,$A30,
        Raw_totalendusesannual!$C:$C,$B30,
        Raw_totalendusesannual!$A:$A,$C30) / $D30</f>
        <v>29.590146165856392</v>
      </c>
      <c r="F30" s="38">
        <f>SUMIFS(Raw_totalendusesannual!$E:$E,
        Raw_totalendusesannual!$B:$B,$A30,
        Raw_totalendusesannual!$C:$C,$B30,
        Raw_totalendusesannual!$A:$A,$C30) / $D30</f>
        <v>12.050620691195235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60006.490000000005</v>
      </c>
      <c r="E31" s="38">
        <f>SUMIFS(Raw_totalendusesannual!$D:$D,
        Raw_totalendusesannual!$B:$B,$A31,
        Raw_totalendusesannual!$C:$C,$B31,
        Raw_totalendusesannual!$A:$A,$C31) / $D31</f>
        <v>35.666751046428473</v>
      </c>
      <c r="F31" s="38">
        <f>SUMIFS(Raw_totalendusesannual!$E:$E,
        Raw_totalendusesannual!$B:$B,$A31,
        Raw_totalendusesannual!$C:$C,$B31,
        Raw_totalendusesannual!$A:$A,$C31) / $D31</f>
        <v>13.796326863977546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60006.490000000005</v>
      </c>
      <c r="E32" s="38">
        <f>SUMIFS(Raw_totalendusesannual!$D:$D,
        Raw_totalendusesannual!$B:$B,$A32,
        Raw_totalendusesannual!$C:$C,$B32,
        Raw_totalendusesannual!$A:$A,$C32) / $D32</f>
        <v>27.313105465758785</v>
      </c>
      <c r="F32" s="38">
        <f>SUMIFS(Raw_totalendusesannual!$E:$E,
        Raw_totalendusesannual!$B:$B,$A32,
        Raw_totalendusesannual!$C:$C,$B32,
        Raw_totalendusesannual!$A:$A,$C32) / $D32</f>
        <v>13.525772295630022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60006.490000000005</v>
      </c>
      <c r="E33" s="38">
        <f>SUMIFS(Raw_totalendusesannual!$D:$D,
        Raw_totalendusesannual!$B:$B,$A33,
        Raw_totalendusesannual!$C:$C,$B33,
        Raw_totalendusesannual!$A:$A,$C33) / $D33</f>
        <v>38.197721113166253</v>
      </c>
      <c r="F33" s="38">
        <f>SUMIFS(Raw_totalendusesannual!$E:$E,
        Raw_totalendusesannual!$B:$B,$A33,
        Raw_totalendusesannual!$C:$C,$B33,
        Raw_totalendusesannual!$A:$A,$C33) / $D33</f>
        <v>13.452558548250362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60006.490000000005</v>
      </c>
      <c r="E34" s="38">
        <f>SUMIFS(Raw_totalendusesannual!$D:$D,
        Raw_totalendusesannual!$B:$B,$A34,
        Raw_totalendusesannual!$C:$C,$B34,
        Raw_totalendusesannual!$A:$A,$C34) / $D34</f>
        <v>29.262989553296649</v>
      </c>
      <c r="F34" s="38">
        <f>SUMIFS(Raw_totalendusesannual!$E:$E,
        Raw_totalendusesannual!$B:$B,$A34,
        Raw_totalendusesannual!$C:$C,$B34,
        Raw_totalendusesannual!$A:$A,$C34) / $D34</f>
        <v>13.333772063655113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60006.490000000005</v>
      </c>
      <c r="E35" s="38">
        <f>SUMIFS(Raw_totalendusesannual!$D:$D,
        Raw_totalendusesannual!$B:$B,$A35,
        Raw_totalendusesannual!$C:$C,$B35,
        Raw_totalendusesannual!$A:$A,$C35) / $D35</f>
        <v>41.318105424929868</v>
      </c>
      <c r="F35" s="38">
        <f>SUMIFS(Raw_totalendusesannual!$E:$E,
        Raw_totalendusesannual!$B:$B,$A35,
        Raw_totalendusesannual!$C:$C,$B35,
        Raw_totalendusesannual!$A:$A,$C35) / $D35</f>
        <v>12.555504246290692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60006.490000000005</v>
      </c>
      <c r="E36" s="38">
        <f>SUMIFS(Raw_totalendusesannual!$D:$D,
        Raw_totalendusesannual!$B:$B,$A36,
        Raw_totalendusesannual!$C:$C,$B36,
        Raw_totalendusesannual!$A:$A,$C36) / $D36</f>
        <v>31.475128273625067</v>
      </c>
      <c r="F36" s="38">
        <f>SUMIFS(Raw_totalendusesannual!$E:$E,
        Raw_totalendusesannual!$B:$B,$A36,
        Raw_totalendusesannual!$C:$C,$B36,
        Raw_totalendusesannual!$A:$A,$C36) / $D36</f>
        <v>12.114095991950203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60006.490000000005</v>
      </c>
      <c r="E37" s="38">
        <f>SUMIFS(Raw_totalendusesannual!$D:$D,
        Raw_totalendusesannual!$B:$B,$A37,
        Raw_totalendusesannual!$C:$C,$B37,
        Raw_totalendusesannual!$A:$A,$C37) / $D37</f>
        <v>41.484863887222858</v>
      </c>
      <c r="F37" s="38">
        <f>SUMIFS(Raw_totalendusesannual!$E:$E,
        Raw_totalendusesannual!$B:$B,$A37,
        Raw_totalendusesannual!$C:$C,$B37,
        Raw_totalendusesannual!$A:$A,$C37) / $D37</f>
        <v>11.902549207594044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60006.490000000005</v>
      </c>
      <c r="E38" s="38">
        <f>SUMIFS(Raw_totalendusesannual!$D:$D,
        Raw_totalendusesannual!$B:$B,$A38,
        Raw_totalendusesannual!$C:$C,$B38,
        Raw_totalendusesannual!$A:$A,$C38) / $D38</f>
        <v>31.691584360291692</v>
      </c>
      <c r="F38" s="38">
        <f>SUMIFS(Raw_totalendusesannual!$E:$E,
        Raw_totalendusesannual!$B:$B,$A38,
        Raw_totalendusesannual!$C:$C,$B38,
        Raw_totalendusesannual!$A:$A,$C38) / $D38</f>
        <v>11.242719079219597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60006.490000000005</v>
      </c>
      <c r="E39" s="38">
        <f>SUMIFS(Raw_totalendusesannual!$D:$D,
        Raw_totalendusesannual!$B:$B,$A39,
        Raw_totalendusesannual!$C:$C,$B39,
        Raw_totalendusesannual!$A:$A,$C39) / $D39</f>
        <v>41.310083459305815</v>
      </c>
      <c r="F39" s="38">
        <f>SUMIFS(Raw_totalendusesannual!$E:$E,
        Raw_totalendusesannual!$B:$B,$A39,
        Raw_totalendusesannual!$C:$C,$B39,
        Raw_totalendusesannual!$A:$A,$C39) / $D39</f>
        <v>12.012809947723987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60006.490000000005</v>
      </c>
      <c r="E40" s="38">
        <f>SUMIFS(Raw_totalendusesannual!$D:$D,
        Raw_totalendusesannual!$B:$B,$A40,
        Raw_totalendusesannual!$C:$C,$B40,
        Raw_totalendusesannual!$A:$A,$C40) / $D40</f>
        <v>31.448011040139157</v>
      </c>
      <c r="F40" s="38">
        <f>SUMIFS(Raw_totalendusesannual!$E:$E,
        Raw_totalendusesannual!$B:$B,$A40,
        Raw_totalendusesannual!$C:$C,$B40,
        Raw_totalendusesannual!$A:$A,$C40) / $D40</f>
        <v>11.309707999918007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60006.490000000005</v>
      </c>
      <c r="E41" s="38">
        <f>SUMIFS(Raw_totalendusesannual!$D:$D,
        Raw_totalendusesannual!$B:$B,$A41,
        Raw_totalendusesannual!$C:$C,$B41,
        Raw_totalendusesannual!$A:$A,$C41) / $D41</f>
        <v>37.99844766791059</v>
      </c>
      <c r="F41" s="38">
        <f>SUMIFS(Raw_totalendusesannual!$E:$E,
        Raw_totalendusesannual!$B:$B,$A41,
        Raw_totalendusesannual!$C:$C,$B41,
        Raw_totalendusesannual!$A:$A,$C41) / $D41</f>
        <v>13.059834527898564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60006.490000000005</v>
      </c>
      <c r="E42" s="38">
        <f>SUMIFS(Raw_totalendusesannual!$D:$D,
        Raw_totalendusesannual!$B:$B,$A42,
        Raw_totalendusesannual!$C:$C,$B42,
        Raw_totalendusesannual!$A:$A,$C42) / $D42</f>
        <v>29.174341308748435</v>
      </c>
      <c r="F42" s="38">
        <f>SUMIFS(Raw_totalendusesannual!$E:$E,
        Raw_totalendusesannual!$B:$B,$A42,
        Raw_totalendusesannual!$C:$C,$B42,
        Raw_totalendusesannual!$A:$A,$C42) / $D42</f>
        <v>12.531957959880673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60006.490000000005</v>
      </c>
      <c r="E43" s="38">
        <f>SUMIFS(Raw_totalendusesannual!$D:$D,
        Raw_totalendusesannual!$B:$B,$A43,
        Raw_totalendusesannual!$C:$C,$B43,
        Raw_totalendusesannual!$A:$A,$C43) / $D43</f>
        <v>36.616729957042978</v>
      </c>
      <c r="F43" s="38">
        <f>SUMIFS(Raw_totalendusesannual!$E:$E,
        Raw_totalendusesannual!$B:$B,$A43,
        Raw_totalendusesannual!$C:$C,$B43,
        Raw_totalendusesannual!$A:$A,$C43) / $D43</f>
        <v>13.988716887123376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60006.490000000005</v>
      </c>
      <c r="E44" s="38">
        <f>SUMIFS(Raw_totalendusesannual!$D:$D,
        Raw_totalendusesannual!$B:$B,$A44,
        Raw_totalendusesannual!$C:$C,$B44,
        Raw_totalendusesannual!$A:$A,$C44) / $D44</f>
        <v>28.011719065721053</v>
      </c>
      <c r="F44" s="38">
        <f>SUMIFS(Raw_totalendusesannual!$E:$E,
        Raw_totalendusesannual!$B:$B,$A44,
        Raw_totalendusesannual!$C:$C,$B44,
        Raw_totalendusesannual!$A:$A,$C44) / $D44</f>
        <v>14.275147404889037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60006.490000000005</v>
      </c>
      <c r="E45" s="38">
        <f>SUMIFS(Raw_totalendusesannual!$D:$D,
        Raw_totalendusesannual!$B:$B,$A45,
        Raw_totalendusesannual!$C:$C,$B45,
        Raw_totalendusesannual!$A:$A,$C45) / $D45</f>
        <v>39.893136559062192</v>
      </c>
      <c r="F45" s="38">
        <f>SUMIFS(Raw_totalendusesannual!$E:$E,
        Raw_totalendusesannual!$B:$B,$A45,
        Raw_totalendusesannual!$C:$C,$B45,
        Raw_totalendusesannual!$A:$A,$C45) / $D45</f>
        <v>13.073205414947616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60006.490000000005</v>
      </c>
      <c r="E46" s="38">
        <f>SUMIFS(Raw_totalendusesannual!$D:$D,
        Raw_totalendusesannual!$B:$B,$A46,
        Raw_totalendusesannual!$C:$C,$B46,
        Raw_totalendusesannual!$A:$A,$C46) / $D46</f>
        <v>30.210605052886777</v>
      </c>
      <c r="F46" s="38">
        <f>SUMIFS(Raw_totalendusesannual!$E:$E,
        Raw_totalendusesannual!$B:$B,$A46,
        Raw_totalendusesannual!$C:$C,$B46,
        Raw_totalendusesannual!$A:$A,$C46) / $D46</f>
        <v>13.019964507172473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60006.490000000005</v>
      </c>
      <c r="E47" s="38">
        <f>SUMIFS(Raw_totalendusesannual!$D:$D,
        Raw_totalendusesannual!$B:$B,$A47,
        Raw_totalendusesannual!$C:$C,$B47,
        Raw_totalendusesannual!$A:$A,$C47) / $D47</f>
        <v>40.078792977226293</v>
      </c>
      <c r="F47" s="38">
        <f>SUMIFS(Raw_totalendusesannual!$E:$E,
        Raw_totalendusesannual!$B:$B,$A47,
        Raw_totalendusesannual!$C:$C,$B47,
        Raw_totalendusesannual!$A:$A,$C47) / $D47</f>
        <v>12.329643510226976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60006.490000000005</v>
      </c>
      <c r="E48" s="38">
        <f>SUMIFS(Raw_totalendusesannual!$D:$D,
        Raw_totalendusesannual!$B:$B,$A48,
        Raw_totalendusesannual!$C:$C,$B48,
        Raw_totalendusesannual!$A:$A,$C48) / $D48</f>
        <v>30.508098707323153</v>
      </c>
      <c r="F48" s="38">
        <f>SUMIFS(Raw_totalendusesannual!$E:$E,
        Raw_totalendusesannual!$B:$B,$A48,
        Raw_totalendusesannual!$C:$C,$B48,
        Raw_totalendusesannual!$A:$A,$C48) / $D48</f>
        <v>11.837604065826877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60006.490000000005</v>
      </c>
      <c r="E49" s="38">
        <f>SUMIFS(Raw_totalendusesannual!$D:$D,
        Raw_totalendusesannual!$B:$B,$A49,
        Raw_totalendusesannual!$C:$C,$B49,
        Raw_totalendusesannual!$A:$A,$C49) / $D49</f>
        <v>39.876313212120884</v>
      </c>
      <c r="F49" s="38">
        <f>SUMIFS(Raw_totalendusesannual!$E:$E,
        Raw_totalendusesannual!$B:$B,$A49,
        Raw_totalendusesannual!$C:$C,$B49,
        Raw_totalendusesannual!$A:$A,$C49) / $D49</f>
        <v>12.418495566062935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60006.490000000005</v>
      </c>
      <c r="E50" s="38">
        <f>SUMIFS(Raw_totalendusesannual!$D:$D,
        Raw_totalendusesannual!$B:$B,$A50,
        Raw_totalendusesannual!$C:$C,$B50,
        Raw_totalendusesannual!$A:$A,$C50) / $D50</f>
        <v>30.172078553503127</v>
      </c>
      <c r="F50" s="38">
        <f>SUMIFS(Raw_totalendusesannual!$E:$E,
        Raw_totalendusesannual!$B:$B,$A50,
        Raw_totalendusesannual!$C:$C,$B50,
        Raw_totalendusesannual!$A:$A,$C50) / $D50</f>
        <v>11.963331133015778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60006.490000000005</v>
      </c>
      <c r="E51" s="38">
        <f>SUMIFS(Raw_totalendusesannual!$D:$D,
        Raw_totalendusesannual!$B:$B,$A51,
        Raw_totalendusesannual!$C:$C,$B51,
        Raw_totalendusesannual!$A:$A,$C51) / $D51</f>
        <v>36.781571460020402</v>
      </c>
      <c r="F51" s="38">
        <f>SUMIFS(Raw_totalendusesannual!$E:$E,
        Raw_totalendusesannual!$B:$B,$A51,
        Raw_totalendusesannual!$C:$C,$B51,
        Raw_totalendusesannual!$A:$A,$C51) / $D51</f>
        <v>13.564498606734036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60006.490000000005</v>
      </c>
      <c r="E52" s="38">
        <f>SUMIFS(Raw_totalendusesannual!$D:$D,
        Raw_totalendusesannual!$B:$B,$A52,
        Raw_totalendusesannual!$C:$C,$B52,
        Raw_totalendusesannual!$A:$A,$C52) / $D52</f>
        <v>27.976917330108794</v>
      </c>
      <c r="F52" s="38">
        <f>SUMIFS(Raw_totalendusesannual!$E:$E,
        Raw_totalendusesannual!$B:$B,$A52,
        Raw_totalendusesannual!$C:$C,$B52,
        Raw_totalendusesannual!$A:$A,$C52) / $D52</f>
        <v>13.502388991590742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60006.490000000005</v>
      </c>
      <c r="E53" s="38">
        <f>SUMIFS(Raw_totalendusesannual!$D:$D,
        Raw_totalendusesannual!$B:$B,$A53,
        Raw_totalendusesannual!$C:$C,$B53,
        Raw_totalendusesannual!$A:$A,$C53) / $D53</f>
        <v>40.607186156030785</v>
      </c>
      <c r="F53" s="38">
        <f>SUMIFS(Raw_totalendusesannual!$E:$E,
        Raw_totalendusesannual!$B:$B,$A53,
        Raw_totalendusesannual!$C:$C,$B53,
        Raw_totalendusesannual!$A:$A,$C53) / $D53</f>
        <v>11.386110235742834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60006.490000000005</v>
      </c>
      <c r="E54" s="38">
        <f>SUMIFS(Raw_totalendusesannual!$D:$D,
        Raw_totalendusesannual!$B:$B,$A54,
        Raw_totalendusesannual!$C:$C,$B54,
        Raw_totalendusesannual!$A:$A,$C54) / $D54</f>
        <v>30.546745027079567</v>
      </c>
      <c r="F54" s="38">
        <f>SUMIFS(Raw_totalendusesannual!$E:$E,
        Raw_totalendusesannual!$B:$B,$A54,
        Raw_totalendusesannual!$C:$C,$B54,
        Raw_totalendusesannual!$A:$A,$C54) / $D54</f>
        <v>11.261813013892329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60006.490000000005</v>
      </c>
      <c r="E55" s="38">
        <f>SUMIFS(Raw_totalendusesannual!$D:$D,
        Raw_totalendusesannual!$B:$B,$A55,
        Raw_totalendusesannual!$C:$C,$B55,
        Raw_totalendusesannual!$A:$A,$C55) / $D55</f>
        <v>42.932429308896417</v>
      </c>
      <c r="F55" s="38">
        <f>SUMIFS(Raw_totalendusesannual!$E:$E,
        Raw_totalendusesannual!$B:$B,$A55,
        Raw_totalendusesannual!$C:$C,$B55,
        Raw_totalendusesannual!$A:$A,$C55) / $D55</f>
        <v>11.114908070777011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60006.490000000005</v>
      </c>
      <c r="E56" s="38">
        <f>SUMIFS(Raw_totalendusesannual!$D:$D,
        Raw_totalendusesannual!$B:$B,$A56,
        Raw_totalendusesannual!$C:$C,$B56,
        Raw_totalendusesannual!$A:$A,$C56) / $D56</f>
        <v>32.189721811757359</v>
      </c>
      <c r="F56" s="38">
        <f>SUMIFS(Raw_totalendusesannual!$E:$E,
        Raw_totalendusesannual!$B:$B,$A56,
        Raw_totalendusesannual!$C:$C,$B56,
        Raw_totalendusesannual!$A:$A,$C56) / $D56</f>
        <v>10.882998322348133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60006.490000000005</v>
      </c>
      <c r="E57" s="38">
        <f>SUMIFS(Raw_totalendusesannual!$D:$D,
        Raw_totalendusesannual!$B:$B,$A57,
        Raw_totalendusesannual!$C:$C,$B57,
        Raw_totalendusesannual!$A:$A,$C57) / $D57</f>
        <v>42.900220959432886</v>
      </c>
      <c r="F57" s="38">
        <f>SUMIFS(Raw_totalendusesannual!$E:$E,
        Raw_totalendusesannual!$B:$B,$A57,
        Raw_totalendusesannual!$C:$C,$B57,
        Raw_totalendusesannual!$A:$A,$C57) / $D57</f>
        <v>11.009662121547185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60006.490000000005</v>
      </c>
      <c r="E58" s="38">
        <f>SUMIFS(Raw_totalendusesannual!$D:$D,
        Raw_totalendusesannual!$B:$B,$A58,
        Raw_totalendusesannual!$C:$C,$B58,
        Raw_totalendusesannual!$A:$A,$C58) / $D58</f>
        <v>32.194376141647339</v>
      </c>
      <c r="F58" s="38">
        <f>SUMIFS(Raw_totalendusesannual!$E:$E,
        Raw_totalendusesannual!$B:$B,$A58,
        Raw_totalendusesannual!$C:$C,$B58,
        Raw_totalendusesannual!$A:$A,$C58) / $D58</f>
        <v>10.654777174935578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60006.490000000005</v>
      </c>
      <c r="E59" s="38">
        <f>SUMIFS(Raw_totalendusesannual!$D:$D,
        Raw_totalendusesannual!$B:$B,$A59,
        Raw_totalendusesannual!$C:$C,$B59,
        Raw_totalendusesannual!$A:$A,$C59) / $D59</f>
        <v>42.932374148196303</v>
      </c>
      <c r="F59" s="38">
        <f>SUMIFS(Raw_totalendusesannual!$E:$E,
        Raw_totalendusesannual!$B:$B,$A59,
        Raw_totalendusesannual!$C:$C,$B59,
        Raw_totalendusesannual!$A:$A,$C59) / $D59</f>
        <v>11.016317734965002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60006.490000000005</v>
      </c>
      <c r="E60" s="38">
        <f>SUMIFS(Raw_totalendusesannual!$D:$D,
        Raw_totalendusesannual!$B:$B,$A60,
        Raw_totalendusesannual!$C:$C,$B60,
        Raw_totalendusesannual!$A:$A,$C60) / $D60</f>
        <v>32.183141856822481</v>
      </c>
      <c r="F60" s="38">
        <f>SUMIFS(Raw_totalendusesannual!$E:$E,
        Raw_totalendusesannual!$B:$B,$A60,
        Raw_totalendusesannual!$C:$C,$B60,
        Raw_totalendusesannual!$A:$A,$C60) / $D60</f>
        <v>10.667396976560369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60006.490000000005</v>
      </c>
      <c r="E61" s="38">
        <f>SUMIFS(Raw_totalendusesannual!$D:$D,
        Raw_totalendusesannual!$B:$B,$A61,
        Raw_totalendusesannual!$C:$C,$B61,
        Raw_totalendusesannual!$A:$A,$C61) / $D61</f>
        <v>40.025012627800756</v>
      </c>
      <c r="F61" s="38">
        <f>SUMIFS(Raw_totalendusesannual!$E:$E,
        Raw_totalendusesannual!$B:$B,$A61,
        Raw_totalendusesannual!$C:$C,$B61,
        Raw_totalendusesannual!$A:$A,$C61) / $D61</f>
        <v>11.261206746136958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60006.490000000005</v>
      </c>
      <c r="E62" s="38">
        <f>SUMIFS(Raw_totalendusesannual!$D:$D,
        Raw_totalendusesannual!$B:$B,$A62,
        Raw_totalendusesannual!$C:$C,$B62,
        Raw_totalendusesannual!$A:$A,$C62) / $D62</f>
        <v>30.020980563935662</v>
      </c>
      <c r="F62" s="38">
        <f>SUMIFS(Raw_totalendusesannual!$E:$E,
        Raw_totalendusesannual!$B:$B,$A62,
        Raw_totalendusesannual!$C:$C,$B62,
        Raw_totalendusesannual!$A:$A,$C62) / $D62</f>
        <v>11.035669808382393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60006.490000000005</v>
      </c>
      <c r="E63" s="38">
        <f>SUMIFS(Raw_totalendusesannual!$D:$D,
        Raw_totalendusesannual!$B:$B,$A63,
        Raw_totalendusesannual!$C:$C,$B63,
        Raw_totalendusesannual!$A:$A,$C63) / $D63</f>
        <v>40.656769792734082</v>
      </c>
      <c r="F63" s="38">
        <f>SUMIFS(Raw_totalendusesannual!$E:$E,
        Raw_totalendusesannual!$B:$B,$A63,
        Raw_totalendusesannual!$C:$C,$B63,
        Raw_totalendusesannual!$A:$A,$C63) / $D63</f>
        <v>10.992631796993958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60006.490000000005</v>
      </c>
      <c r="E64" s="38">
        <f>SUMIFS(Raw_totalendusesannual!$D:$D,
        Raw_totalendusesannual!$B:$B,$A64,
        Raw_totalendusesannual!$C:$C,$B64,
        Raw_totalendusesannual!$A:$A,$C64) / $D64</f>
        <v>30.499111012825445</v>
      </c>
      <c r="F64" s="38">
        <f>SUMIFS(Raw_totalendusesannual!$E:$E,
        Raw_totalendusesannual!$B:$B,$A64,
        Raw_totalendusesannual!$C:$C,$B64,
        Raw_totalendusesannual!$A:$A,$C64) / $D64</f>
        <v>11.324493900576421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60006.490000000005</v>
      </c>
      <c r="E65" s="38">
        <f>SUMIFS(Raw_totalendusesannual!$D:$D,
        Raw_totalendusesannual!$B:$B,$A65,
        Raw_totalendusesannual!$C:$C,$B65,
        Raw_totalendusesannual!$A:$A,$C65) / $D65</f>
        <v>42.749620916004254</v>
      </c>
      <c r="F65" s="38">
        <f>SUMIFS(Raw_totalendusesannual!$E:$E,
        Raw_totalendusesannual!$B:$B,$A65,
        Raw_totalendusesannual!$C:$C,$B65,
        Raw_totalendusesannual!$A:$A,$C65) / $D65</f>
        <v>10.722542011705732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60006.490000000005</v>
      </c>
      <c r="E66" s="38">
        <f>SUMIFS(Raw_totalendusesannual!$D:$D,
        Raw_totalendusesannual!$B:$B,$A66,
        Raw_totalendusesannual!$C:$C,$B66,
        Raw_totalendusesannual!$A:$A,$C66) / $D66</f>
        <v>32.340767140354316</v>
      </c>
      <c r="F66" s="38">
        <f>SUMIFS(Raw_totalendusesannual!$E:$E,
        Raw_totalendusesannual!$B:$B,$A66,
        Raw_totalendusesannual!$C:$C,$B66,
        Raw_totalendusesannual!$A:$A,$C66) / $D66</f>
        <v>10.726991030470202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60006.490000000005</v>
      </c>
      <c r="E67" s="38">
        <f>SUMIFS(Raw_totalendusesannual!$D:$D,
        Raw_totalendusesannual!$B:$B,$A67,
        Raw_totalendusesannual!$C:$C,$B67,
        Raw_totalendusesannual!$A:$A,$C67) / $D67</f>
        <v>42.741310148285621</v>
      </c>
      <c r="F67" s="38">
        <f>SUMIFS(Raw_totalendusesannual!$E:$E,
        Raw_totalendusesannual!$B:$B,$A67,
        Raw_totalendusesannual!$C:$C,$B67,
        Raw_totalendusesannual!$A:$A,$C67) / $D67</f>
        <v>10.632352933824325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60006.490000000005</v>
      </c>
      <c r="E68" s="38">
        <f>SUMIFS(Raw_totalendusesannual!$D:$D,
        Raw_totalendusesannual!$B:$B,$A68,
        Raw_totalendusesannual!$C:$C,$B68,
        Raw_totalendusesannual!$A:$A,$C68) / $D68</f>
        <v>32.354234850263694</v>
      </c>
      <c r="F68" s="38">
        <f>SUMIFS(Raw_totalendusesannual!$E:$E,
        Raw_totalendusesannual!$B:$B,$A68,
        Raw_totalendusesannual!$C:$C,$B68,
        Raw_totalendusesannual!$A:$A,$C68) / $D68</f>
        <v>10.518867875791434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60006.490000000005</v>
      </c>
      <c r="E69" s="38">
        <f>SUMIFS(Raw_totalendusesannual!$D:$D,
        Raw_totalendusesannual!$B:$B,$A69,
        Raw_totalendusesannual!$C:$C,$B69,
        Raw_totalendusesannual!$A:$A,$C69) / $D69</f>
        <v>42.742283876294046</v>
      </c>
      <c r="F69" s="38">
        <f>SUMIFS(Raw_totalendusesannual!$E:$E,
        Raw_totalendusesannual!$B:$B,$A69,
        Raw_totalendusesannual!$C:$C,$B69,
        Raw_totalendusesannual!$A:$A,$C69) / $D69</f>
        <v>10.633955593803268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60006.490000000005</v>
      </c>
      <c r="E70" s="38">
        <f>SUMIFS(Raw_totalendusesannual!$D:$D,
        Raw_totalendusesannual!$B:$B,$A70,
        Raw_totalendusesannual!$C:$C,$B70,
        Raw_totalendusesannual!$A:$A,$C70) / $D70</f>
        <v>32.342330637902663</v>
      </c>
      <c r="F70" s="38">
        <f>SUMIFS(Raw_totalendusesannual!$E:$E,
        Raw_totalendusesannual!$B:$B,$A70,
        Raw_totalendusesannual!$C:$C,$B70,
        Raw_totalendusesannual!$A:$A,$C70) / $D70</f>
        <v>10.538043468298179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60006.490000000005</v>
      </c>
      <c r="E71" s="38">
        <f>SUMIFS(Raw_totalendusesannual!$D:$D,
        Raw_totalendusesannual!$B:$B,$A71,
        Raw_totalendusesannual!$C:$C,$B71,
        Raw_totalendusesannual!$A:$A,$C71) / $D71</f>
        <v>39.8436329137065</v>
      </c>
      <c r="F71" s="38">
        <f>SUMIFS(Raw_totalendusesannual!$E:$E,
        Raw_totalendusesannual!$B:$B,$A71,
        Raw_totalendusesannual!$C:$C,$B71,
        Raw_totalendusesannual!$A:$A,$C71) / $D71</f>
        <v>10.824488817792874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60006.490000000005</v>
      </c>
      <c r="E72" s="38">
        <f>SUMIFS(Raw_totalendusesannual!$D:$D,
        Raw_totalendusesannual!$B:$B,$A72,
        Raw_totalendusesannual!$C:$C,$B72,
        Raw_totalendusesannual!$A:$A,$C72) / $D72</f>
        <v>30.184151747585968</v>
      </c>
      <c r="F72" s="38">
        <f>SUMIFS(Raw_totalendusesannual!$E:$E,
        Raw_totalendusesannual!$B:$B,$A72,
        Raw_totalendusesannual!$C:$C,$B72,
        Raw_totalendusesannual!$A:$A,$C72) / $D72</f>
        <v>10.867143037361458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60006.490000000005</v>
      </c>
      <c r="E73" s="38">
        <f>SUMIFS(Raw_totalendusesannual!$D:$D,
        Raw_totalendusesannual!$B:$B,$A73,
        Raw_totalendusesannual!$C:$C,$B73,
        Raw_totalendusesannual!$A:$A,$C73) / $D73</f>
        <v>41.099472240419324</v>
      </c>
      <c r="F73" s="38">
        <f>SUMIFS(Raw_totalendusesannual!$E:$E,
        Raw_totalendusesannual!$B:$B,$A73,
        Raw_totalendusesannual!$C:$C,$B73,
        Raw_totalendusesannual!$A:$A,$C73) / $D73</f>
        <v>11.815074669423257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60006.490000000005</v>
      </c>
      <c r="E74" s="38">
        <f>SUMIFS(Raw_totalendusesannual!$D:$D,
        Raw_totalendusesannual!$B:$B,$A74,
        Raw_totalendusesannual!$C:$C,$B74,
        Raw_totalendusesannual!$A:$A,$C74) / $D74</f>
        <v>31.348879596190343</v>
      </c>
      <c r="F74" s="38">
        <f>SUMIFS(Raw_totalendusesannual!$E:$E,
        Raw_totalendusesannual!$B:$B,$A74,
        Raw_totalendusesannual!$C:$C,$B74,
        Raw_totalendusesannual!$A:$A,$C74) / $D74</f>
        <v>11.918745289051232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60006.490000000005</v>
      </c>
      <c r="E75" s="38">
        <f>SUMIFS(Raw_totalendusesannual!$D:$D,
        Raw_totalendusesannual!$B:$B,$A75,
        Raw_totalendusesannual!$C:$C,$B75,
        Raw_totalendusesannual!$A:$A,$C75) / $D75</f>
        <v>43.87815867916953</v>
      </c>
      <c r="F75" s="38">
        <f>SUMIFS(Raw_totalendusesannual!$E:$E,
        Raw_totalendusesannual!$B:$B,$A75,
        Raw_totalendusesannual!$C:$C,$B75,
        Raw_totalendusesannual!$A:$A,$C75) / $D75</f>
        <v>11.139465081193716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60006.490000000005</v>
      </c>
      <c r="E76" s="38">
        <f>SUMIFS(Raw_totalendusesannual!$D:$D,
        Raw_totalendusesannual!$B:$B,$A76,
        Raw_totalendusesannual!$C:$C,$B76,
        Raw_totalendusesannual!$A:$A,$C76) / $D76</f>
        <v>33.306329198725003</v>
      </c>
      <c r="F76" s="38">
        <f>SUMIFS(Raw_totalendusesannual!$E:$E,
        Raw_totalendusesannual!$B:$B,$A76,
        Raw_totalendusesannual!$C:$C,$B76,
        Raw_totalendusesannual!$A:$A,$C76) / $D76</f>
        <v>11.06984627829423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60006.490000000005</v>
      </c>
      <c r="E77" s="38">
        <f>SUMIFS(Raw_totalendusesannual!$D:$D,
        Raw_totalendusesannual!$B:$B,$A77,
        Raw_totalendusesannual!$C:$C,$B77,
        Raw_totalendusesannual!$A:$A,$C77) / $D77</f>
        <v>43.903220801616627</v>
      </c>
      <c r="F77" s="38">
        <f>SUMIFS(Raw_totalendusesannual!$E:$E,
        Raw_totalendusesannual!$B:$B,$A77,
        Raw_totalendusesannual!$C:$C,$B77,
        Raw_totalendusesannual!$A:$A,$C77) / $D77</f>
        <v>10.947557672511756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60006.490000000005</v>
      </c>
      <c r="E78" s="38">
        <f>SUMIFS(Raw_totalendusesannual!$D:$D,
        Raw_totalendusesannual!$B:$B,$A78,
        Raw_totalendusesannual!$C:$C,$B78,
        Raw_totalendusesannual!$A:$A,$C78) / $D78</f>
        <v>33.37409953490031</v>
      </c>
      <c r="F78" s="38">
        <f>SUMIFS(Raw_totalendusesannual!$E:$E,
        Raw_totalendusesannual!$B:$B,$A78,
        Raw_totalendusesannual!$C:$C,$B78,
        Raw_totalendusesannual!$A:$A,$C78) / $D78</f>
        <v>10.722983963901237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60006.490000000005</v>
      </c>
      <c r="E79" s="38">
        <f>SUMIFS(Raw_totalendusesannual!$D:$D,
        Raw_totalendusesannual!$B:$B,$A79,
        Raw_totalendusesannual!$C:$C,$B79,
        Raw_totalendusesannual!$A:$A,$C79) / $D79</f>
        <v>43.869707093349398</v>
      </c>
      <c r="F79" s="38">
        <f>SUMIFS(Raw_totalendusesannual!$E:$E,
        Raw_totalendusesannual!$B:$B,$A79,
        Raw_totalendusesannual!$C:$C,$B79,
        Raw_totalendusesannual!$A:$A,$C79) / $D79</f>
        <v>10.961944283026719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60006.490000000005</v>
      </c>
      <c r="E80" s="38">
        <f>SUMIFS(Raw_totalendusesannual!$D:$D,
        Raw_totalendusesannual!$B:$B,$A80,
        Raw_totalendusesannual!$C:$C,$B80,
        Raw_totalendusesannual!$A:$A,$C80) / $D80</f>
        <v>33.296693574311711</v>
      </c>
      <c r="F80" s="38">
        <f>SUMIFS(Raw_totalendusesannual!$E:$E,
        Raw_totalendusesannual!$B:$B,$A80,
        Raw_totalendusesannual!$C:$C,$B80,
        Raw_totalendusesannual!$A:$A,$C80) / $D80</f>
        <v>10.753110205246132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60006.490000000005</v>
      </c>
      <c r="E81" s="38">
        <f>SUMIFS(Raw_totalendusesannual!$D:$D,
        Raw_totalendusesannual!$B:$B,$A81,
        Raw_totalendusesannual!$C:$C,$B81,
        Raw_totalendusesannual!$A:$A,$C81) / $D81</f>
        <v>40.763962198088905</v>
      </c>
      <c r="F81" s="38">
        <f>SUMIFS(Raw_totalendusesannual!$E:$E,
        Raw_totalendusesannual!$B:$B,$A81,
        Raw_totalendusesannual!$C:$C,$B81,
        Raw_totalendusesannual!$A:$A,$C81) / $D81</f>
        <v>11.318762687169336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60006.490000000005</v>
      </c>
      <c r="E82" s="38">
        <f>SUMIFS(Raw_totalendusesannual!$D:$D,
        Raw_totalendusesannual!$B:$B,$A82,
        Raw_totalendusesannual!$C:$C,$B82,
        Raw_totalendusesannual!$A:$A,$C82) / $D82</f>
        <v>31.025205940224129</v>
      </c>
      <c r="F82" s="38">
        <f>SUMIFS(Raw_totalendusesannual!$E:$E,
        Raw_totalendusesannual!$B:$B,$A82,
        Raw_totalendusesannual!$C:$C,$B82,
        Raw_totalendusesannual!$A:$A,$C82) / $D82</f>
        <v>11.272193391081531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60006.490000000005</v>
      </c>
      <c r="E83" s="38">
        <f>SUMIFS(Raw_totalendusesannual!$D:$D,
        Raw_totalendusesannual!$B:$B,$A83,
        Raw_totalendusesannual!$C:$C,$B83,
        Raw_totalendusesannual!$A:$A,$C83) / $D83</f>
        <v>43.050064917978034</v>
      </c>
      <c r="F83" s="38">
        <f>SUMIFS(Raw_totalendusesannual!$E:$E,
        Raw_totalendusesannual!$B:$B,$A83,
        Raw_totalendusesannual!$C:$C,$B83,
        Raw_totalendusesannual!$A:$A,$C83) / $D83</f>
        <v>11.38701580445715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60006.490000000005</v>
      </c>
      <c r="E84" s="38">
        <f>SUMIFS(Raw_totalendusesannual!$D:$D,
        Raw_totalendusesannual!$B:$B,$A84,
        Raw_totalendusesannual!$C:$C,$B84,
        Raw_totalendusesannual!$A:$A,$C84) / $D84</f>
        <v>31.772612095791633</v>
      </c>
      <c r="F84" s="38">
        <f>SUMIFS(Raw_totalendusesannual!$E:$E,
        Raw_totalendusesannual!$B:$B,$A84,
        Raw_totalendusesannual!$C:$C,$B84,
        Raw_totalendusesannual!$A:$A,$C84) / $D84</f>
        <v>11.480607014341281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60006.490000000005</v>
      </c>
      <c r="E85" s="38">
        <f>SUMIFS(Raw_totalendusesannual!$D:$D,
        Raw_totalendusesannual!$B:$B,$A85,
        Raw_totalendusesannual!$C:$C,$B85,
        Raw_totalendusesannual!$A:$A,$C85) / $D85</f>
        <v>45.299587261311231</v>
      </c>
      <c r="F85" s="38">
        <f>SUMIFS(Raw_totalendusesannual!$E:$E,
        Raw_totalendusesannual!$B:$B,$A85,
        Raw_totalendusesannual!$C:$C,$B85,
        Raw_totalendusesannual!$A:$A,$C85) / $D85</f>
        <v>11.041053892670609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60006.490000000005</v>
      </c>
      <c r="E86" s="38">
        <f>SUMIFS(Raw_totalendusesannual!$D:$D,
        Raw_totalendusesannual!$B:$B,$A86,
        Raw_totalendusesannual!$C:$C,$B86,
        Raw_totalendusesannual!$A:$A,$C86) / $D86</f>
        <v>33.673323668823151</v>
      </c>
      <c r="F86" s="38">
        <f>SUMIFS(Raw_totalendusesannual!$E:$E,
        Raw_totalendusesannual!$B:$B,$A86,
        Raw_totalendusesannual!$C:$C,$B86,
        Raw_totalendusesannual!$A:$A,$C86) / $D86</f>
        <v>10.772717584381288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60006.490000000005</v>
      </c>
      <c r="E87" s="38">
        <f>SUMIFS(Raw_totalendusesannual!$D:$D,
        Raw_totalendusesannual!$B:$B,$A87,
        Raw_totalendusesannual!$C:$C,$B87,
        Raw_totalendusesannual!$A:$A,$C87) / $D87</f>
        <v>45.311950923975054</v>
      </c>
      <c r="F87" s="38">
        <f>SUMIFS(Raw_totalendusesannual!$E:$E,
        Raw_totalendusesannual!$B:$B,$A87,
        Raw_totalendusesannual!$C:$C,$B87,
        Raw_totalendusesannual!$A:$A,$C87) / $D87</f>
        <v>10.907170707701782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60006.490000000005</v>
      </c>
      <c r="E88" s="38">
        <f>SUMIFS(Raw_totalendusesannual!$D:$D,
        Raw_totalendusesannual!$B:$B,$A88,
        Raw_totalendusesannual!$C:$C,$B88,
        Raw_totalendusesannual!$A:$A,$C88) / $D88</f>
        <v>33.712260123863267</v>
      </c>
      <c r="F88" s="38">
        <f>SUMIFS(Raw_totalendusesannual!$E:$E,
        Raw_totalendusesannual!$B:$B,$A88,
        Raw_totalendusesannual!$C:$C,$B88,
        Raw_totalendusesannual!$A:$A,$C88) / $D88</f>
        <v>10.537074573100341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60006.490000000005</v>
      </c>
      <c r="E89" s="38">
        <f>SUMIFS(Raw_totalendusesannual!$D:$D,
        Raw_totalendusesannual!$B:$B,$A89,
        Raw_totalendusesannual!$C:$C,$B89,
        Raw_totalendusesannual!$A:$A,$C89) / $D89</f>
        <v>45.292525858452976</v>
      </c>
      <c r="F89" s="38">
        <f>SUMIFS(Raw_totalendusesannual!$E:$E,
        Raw_totalendusesannual!$B:$B,$A89,
        Raw_totalendusesannual!$C:$C,$B89,
        Raw_totalendusesannual!$A:$A,$C89) / $D89</f>
        <v>10.911408415989669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60006.490000000005</v>
      </c>
      <c r="E90" s="38">
        <f>SUMIFS(Raw_totalendusesannual!$D:$D,
        Raw_totalendusesannual!$B:$B,$A90,
        Raw_totalendusesannual!$C:$C,$B90,
        Raw_totalendusesannual!$A:$A,$C90) / $D90</f>
        <v>33.659562657305898</v>
      </c>
      <c r="F90" s="38">
        <f>SUMIFS(Raw_totalendusesannual!$E:$E,
        Raw_totalendusesannual!$B:$B,$A90,
        Raw_totalendusesannual!$C:$C,$B90,
        Raw_totalendusesannual!$A:$A,$C90) / $D90</f>
        <v>10.550688600516377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60006.490000000005</v>
      </c>
      <c r="E91" s="38">
        <f>SUMIFS(Raw_totalendusesannual!$D:$D,
        Raw_totalendusesannual!$B:$B,$A91,
        Raw_totalendusesannual!$C:$C,$B91,
        Raw_totalendusesannual!$A:$A,$C91) / $D91</f>
        <v>42.118564508605651</v>
      </c>
      <c r="F91" s="38">
        <f>SUMIFS(Raw_totalendusesannual!$E:$E,
        Raw_totalendusesannual!$B:$B,$A91,
        Raw_totalendusesannual!$C:$C,$B91,
        Raw_totalendusesannual!$A:$A,$C91) / $D91</f>
        <v>11.183091695581593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60006.490000000005</v>
      </c>
      <c r="E92" s="38">
        <f>SUMIFS(Raw_totalendusesannual!$D:$D,
        Raw_totalendusesannual!$B:$B,$A92,
        Raw_totalendusesannual!$C:$C,$B92,
        Raw_totalendusesannual!$A:$A,$C92) / $D92</f>
        <v>31.46907209536835</v>
      </c>
      <c r="F92" s="38">
        <f>SUMIFS(Raw_totalendusesannual!$E:$E,
        Raw_totalendusesannual!$B:$B,$A92,
        Raw_totalendusesannual!$C:$C,$B92,
        Raw_totalendusesannual!$A:$A,$C92) / $D92</f>
        <v>10.92671459370478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60006.490000000005</v>
      </c>
      <c r="E93" s="38">
        <f>SUMIFS(Raw_totalendusesannual!$D:$D,
        Raw_totalendusesannual!$B:$B,$A93,
        Raw_totalendusesannual!$C:$C,$B93,
        Raw_totalendusesannual!$A:$A,$C93) / $D93</f>
        <v>43.658437612331596</v>
      </c>
      <c r="F93" s="38">
        <f>SUMIFS(Raw_totalendusesannual!$E:$E,
        Raw_totalendusesannual!$B:$B,$A93,
        Raw_totalendusesannual!$C:$C,$B93,
        Raw_totalendusesannual!$A:$A,$C93) / $D93</f>
        <v>12.605070718183983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60006.490000000005</v>
      </c>
      <c r="E94" s="38">
        <f>SUMIFS(Raw_totalendusesannual!$D:$D,
        Raw_totalendusesannual!$B:$B,$A94,
        Raw_totalendusesannual!$C:$C,$B94,
        Raw_totalendusesannual!$A:$A,$C94) / $D94</f>
        <v>33.507065152452675</v>
      </c>
      <c r="F94" s="38">
        <f>SUMIFS(Raw_totalendusesannual!$E:$E,
        Raw_totalendusesannual!$B:$B,$A94,
        Raw_totalendusesannual!$C:$C,$B94,
        Raw_totalendusesannual!$A:$A,$C94) / $D94</f>
        <v>12.448696465998927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60006.490000000005</v>
      </c>
      <c r="E95" s="38">
        <f>SUMIFS(Raw_totalendusesannual!$D:$D,
        Raw_totalendusesannual!$B:$B,$A95,
        Raw_totalendusesannual!$C:$C,$B95,
        Raw_totalendusesannual!$A:$A,$C95) / $D95</f>
        <v>46.508817629559729</v>
      </c>
      <c r="F95" s="38">
        <f>SUMIFS(Raw_totalendusesannual!$E:$E,
        Raw_totalendusesannual!$B:$B,$A95,
        Raw_totalendusesannual!$C:$C,$B95,
        Raw_totalendusesannual!$A:$A,$C95) / $D95</f>
        <v>11.473619770128197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60006.490000000005</v>
      </c>
      <c r="E96" s="38">
        <f>SUMIFS(Raw_totalendusesannual!$D:$D,
        Raw_totalendusesannual!$B:$B,$A96,
        Raw_totalendusesannual!$C:$C,$B96,
        Raw_totalendusesannual!$A:$A,$C96) / $D96</f>
        <v>35.523578199624744</v>
      </c>
      <c r="F96" s="38">
        <f>SUMIFS(Raw_totalendusesannual!$E:$E,
        Raw_totalendusesannual!$B:$B,$A96,
        Raw_totalendusesannual!$C:$C,$B96,
        Raw_totalendusesannual!$A:$A,$C96) / $D96</f>
        <v>11.291881428158854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60006.490000000005</v>
      </c>
      <c r="E97" s="38">
        <f>SUMIFS(Raw_totalendusesannual!$D:$D,
        Raw_totalendusesannual!$B:$B,$A97,
        Raw_totalendusesannual!$C:$C,$B97,
        Raw_totalendusesannual!$A:$A,$C97) / $D97</f>
        <v>46.636200184346727</v>
      </c>
      <c r="F97" s="38">
        <f>SUMIFS(Raw_totalendusesannual!$E:$E,
        Raw_totalendusesannual!$B:$B,$A97,
        Raw_totalendusesannual!$C:$C,$B97,
        Raw_totalendusesannual!$A:$A,$C97) / $D97</f>
        <v>11.024803817053789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60006.490000000005</v>
      </c>
      <c r="E98" s="38">
        <f>SUMIFS(Raw_totalendusesannual!$D:$D,
        Raw_totalendusesannual!$B:$B,$A98,
        Raw_totalendusesannual!$C:$C,$B98,
        Raw_totalendusesannual!$A:$A,$C98) / $D98</f>
        <v>35.690919098917462</v>
      </c>
      <c r="F98" s="38">
        <f>SUMIFS(Raw_totalendusesannual!$E:$E,
        Raw_totalendusesannual!$B:$B,$A98,
        Raw_totalendusesannual!$C:$C,$B98,
        Raw_totalendusesannual!$A:$A,$C98) / $D98</f>
        <v>10.668986471296687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60006.490000000005</v>
      </c>
      <c r="E99" s="38">
        <f>SUMIFS(Raw_totalendusesannual!$D:$D,
        Raw_totalendusesannual!$B:$B,$A99,
        Raw_totalendusesannual!$C:$C,$B99,
        Raw_totalendusesannual!$A:$A,$C99) / $D99</f>
        <v>46.500421037791071</v>
      </c>
      <c r="F99" s="38">
        <f>SUMIFS(Raw_totalendusesannual!$E:$E,
        Raw_totalendusesannual!$B:$B,$A99,
        Raw_totalendusesannual!$C:$C,$B99,
        Raw_totalendusesannual!$A:$A,$C99) / $D99</f>
        <v>11.079743874370921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60006.490000000005</v>
      </c>
      <c r="E100" s="38">
        <f>SUMIFS(Raw_totalendusesannual!$D:$D,
        Raw_totalendusesannual!$B:$B,$A100,
        Raw_totalendusesannual!$C:$C,$B100,
        Raw_totalendusesannual!$A:$A,$C100) / $D100</f>
        <v>35.507983719760979</v>
      </c>
      <c r="F100" s="38">
        <f>SUMIFS(Raw_totalendusesannual!$E:$E,
        Raw_totalendusesannual!$B:$B,$A100,
        Raw_totalendusesannual!$C:$C,$B100,
        Raw_totalendusesannual!$A:$A,$C100) / $D100</f>
        <v>10.740389914490915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60006.490000000005</v>
      </c>
      <c r="E101" s="38">
        <f>SUMIFS(Raw_totalendusesannual!$D:$D,
        Raw_totalendusesannual!$B:$B,$A101,
        Raw_totalendusesannual!$C:$C,$B101,
        Raw_totalendusesannual!$A:$A,$C101) / $D101</f>
        <v>43.220434489669358</v>
      </c>
      <c r="F101" s="38">
        <f>SUMIFS(Raw_totalendusesannual!$E:$E,
        Raw_totalendusesannual!$B:$B,$A101,
        Raw_totalendusesannual!$C:$C,$B101,
        Raw_totalendusesannual!$A:$A,$C101) / $D101</f>
        <v>11.799905310242275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60006.490000000005</v>
      </c>
      <c r="E102" s="38">
        <f>SUMIFS(Raw_totalendusesannual!$D:$D,
        Raw_totalendusesannual!$B:$B,$A102,
        Raw_totalendusesannual!$C:$C,$B102,
        Raw_totalendusesannual!$A:$A,$C102) / $D102</f>
        <v>33.143244172422015</v>
      </c>
      <c r="F102" s="38">
        <f>SUMIFS(Raw_totalendusesannual!$E:$E,
        Raw_totalendusesannual!$B:$B,$A102,
        Raw_totalendusesannual!$C:$C,$B102,
        Raw_totalendusesannual!$A:$A,$C102) / $D102</f>
        <v>11.599999266745979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60006.490000000005</v>
      </c>
      <c r="E103" s="38">
        <f>SUMIFS(Raw_totalendusesannual!$D:$D,
        Raw_totalendusesannual!$B:$B,$A103,
        Raw_totalendusesannual!$C:$C,$B103,
        Raw_totalendusesannual!$A:$A,$C103) / $D103</f>
        <v>44.321023109333666</v>
      </c>
      <c r="F103" s="38">
        <f>SUMIFS(Raw_totalendusesannual!$E:$E,
        Raw_totalendusesannual!$B:$B,$A103,
        Raw_totalendusesannual!$C:$C,$B103,
        Raw_totalendusesannual!$A:$A,$C103) / $D103</f>
        <v>17.145828892841422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60006.490000000005</v>
      </c>
      <c r="E104" s="38">
        <f>SUMIFS(Raw_totalendusesannual!$D:$D,
        Raw_totalendusesannual!$B:$B,$A104,
        Raw_totalendusesannual!$C:$C,$B104,
        Raw_totalendusesannual!$A:$A,$C104) / $D104</f>
        <v>33.646236265443953</v>
      </c>
      <c r="F104" s="38">
        <f>SUMIFS(Raw_totalendusesannual!$E:$E,
        Raw_totalendusesannual!$B:$B,$A104,
        Raw_totalendusesannual!$C:$C,$B104,
        Raw_totalendusesannual!$A:$A,$C104) / $D104</f>
        <v>15.334994764732945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60006.490000000005</v>
      </c>
      <c r="E105" s="38">
        <f>SUMIFS(Raw_totalendusesannual!$D:$D,
        Raw_totalendusesannual!$B:$B,$A105,
        Raw_totalendusesannual!$C:$C,$B105,
        Raw_totalendusesannual!$A:$A,$C105) / $D105</f>
        <v>47.406926317469988</v>
      </c>
      <c r="F105" s="38">
        <f>SUMIFS(Raw_totalendusesannual!$E:$E,
        Raw_totalendusesannual!$B:$B,$A105,
        Raw_totalendusesannual!$C:$C,$B105,
        Raw_totalendusesannual!$A:$A,$C105) / $D105</f>
        <v>15.155717323242868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60006.490000000005</v>
      </c>
      <c r="E106" s="38">
        <f>SUMIFS(Raw_totalendusesannual!$D:$D,
        Raw_totalendusesannual!$B:$B,$A106,
        Raw_totalendusesannual!$C:$C,$B106,
        Raw_totalendusesannual!$A:$A,$C106) / $D106</f>
        <v>35.598351611634001</v>
      </c>
      <c r="F106" s="38">
        <f>SUMIFS(Raw_totalendusesannual!$E:$E,
        Raw_totalendusesannual!$B:$B,$A106,
        Raw_totalendusesannual!$C:$C,$B106,
        Raw_totalendusesannual!$A:$A,$C106) / $D106</f>
        <v>13.490970226720476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60006.490000000005</v>
      </c>
      <c r="E107" s="38">
        <f>SUMIFS(Raw_totalendusesannual!$D:$D,
        Raw_totalendusesannual!$B:$B,$A107,
        Raw_totalendusesannual!$C:$C,$B107,
        Raw_totalendusesannual!$A:$A,$C107) / $D107</f>
        <v>47.762042739043721</v>
      </c>
      <c r="F107" s="38">
        <f>SUMIFS(Raw_totalendusesannual!$E:$E,
        Raw_totalendusesannual!$B:$B,$A107,
        Raw_totalendusesannual!$C:$C,$B107,
        Raw_totalendusesannual!$A:$A,$C107) / $D107</f>
        <v>13.877883708912151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60006.490000000005</v>
      </c>
      <c r="E108" s="38">
        <f>SUMIFS(Raw_totalendusesannual!$D:$D,
        Raw_totalendusesannual!$B:$B,$A108,
        Raw_totalendusesannual!$C:$C,$B108,
        Raw_totalendusesannual!$A:$A,$C108) / $D108</f>
        <v>36.000255972312324</v>
      </c>
      <c r="F108" s="38">
        <f>SUMIFS(Raw_totalendusesannual!$E:$E,
        Raw_totalendusesannual!$B:$B,$A108,
        Raw_totalendusesannual!$C:$C,$B108,
        Raw_totalendusesannual!$A:$A,$C108) / $D108</f>
        <v>11.977392445383824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60006.490000000005</v>
      </c>
      <c r="E109" s="38">
        <f>SUMIFS(Raw_totalendusesannual!$D:$D,
        Raw_totalendusesannual!$B:$B,$A109,
        Raw_totalendusesannual!$C:$C,$B109,
        Raw_totalendusesannual!$A:$A,$C109) / $D109</f>
        <v>47.401663386743664</v>
      </c>
      <c r="F109" s="38">
        <f>SUMIFS(Raw_totalendusesannual!$E:$E,
        Raw_totalendusesannual!$B:$B,$A109,
        Raw_totalendusesannual!$C:$C,$B109,
        Raw_totalendusesannual!$A:$A,$C109) / $D109</f>
        <v>14.134186485495151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60006.490000000005</v>
      </c>
      <c r="E110" s="38">
        <f>SUMIFS(Raw_totalendusesannual!$D:$D,
        Raw_totalendusesannual!$B:$B,$A110,
        Raw_totalendusesannual!$C:$C,$B110,
        Raw_totalendusesannual!$A:$A,$C110) / $D110</f>
        <v>35.59000384791711</v>
      </c>
      <c r="F110" s="38">
        <f>SUMIFS(Raw_totalendusesannual!$E:$E,
        Raw_totalendusesannual!$B:$B,$A110,
        Raw_totalendusesannual!$C:$C,$B110,
        Raw_totalendusesannual!$A:$A,$C110) / $D110</f>
        <v>12.337631646176938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60006.490000000005</v>
      </c>
      <c r="E111" s="38">
        <f>SUMIFS(Raw_totalendusesannual!$D:$D,
        Raw_totalendusesannual!$B:$B,$A111,
        Raw_totalendusesannual!$C:$C,$B111,
        Raw_totalendusesannual!$A:$A,$C111) / $D111</f>
        <v>43.960598928549231</v>
      </c>
      <c r="F111" s="38">
        <f>SUMIFS(Raw_totalendusesannual!$E:$E,
        Raw_totalendusesannual!$B:$B,$A111,
        Raw_totalendusesannual!$C:$C,$B111,
        Raw_totalendusesannual!$A:$A,$C111) / $D111</f>
        <v>16.005581396278966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60006.490000000005</v>
      </c>
      <c r="E112" s="38">
        <f>SUMIFS(Raw_totalendusesannual!$D:$D,
        Raw_totalendusesannual!$B:$B,$A112,
        Raw_totalendusesannual!$C:$C,$B112,
        Raw_totalendusesannual!$A:$A,$C112) / $D112</f>
        <v>33.25222755071993</v>
      </c>
      <c r="F112" s="38">
        <f>SUMIFS(Raw_totalendusesannual!$E:$E,
        Raw_totalendusesannual!$B:$B,$A112,
        Raw_totalendusesannual!$C:$C,$B112,
        Raw_totalendusesannual!$A:$A,$C112) / $D112</f>
        <v>14.191867912954082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60006.490000000005</v>
      </c>
      <c r="E113" s="38">
        <f>SUMIFS(Raw_totalendusesannual!$D:$D,
        Raw_totalendusesannual!$B:$B,$A113,
        Raw_totalendusesannual!$C:$C,$B113,
        Raw_totalendusesannual!$A:$A,$C113) / $D113</f>
        <v>41.933462530469619</v>
      </c>
      <c r="F113" s="38">
        <f>SUMIFS(Raw_totalendusesannual!$E:$E,
        Raw_totalendusesannual!$B:$B,$A113,
        Raw_totalendusesannual!$C:$C,$B113,
        Raw_totalendusesannual!$A:$A,$C113) / $D113</f>
        <v>16.335765348048184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60006.490000000005</v>
      </c>
      <c r="E114" s="38">
        <f>SUMIFS(Raw_totalendusesannual!$D:$D,
        Raw_totalendusesannual!$B:$B,$A114,
        Raw_totalendusesannual!$C:$C,$B114,
        Raw_totalendusesannual!$A:$A,$C114) / $D114</f>
        <v>32.07632441090955</v>
      </c>
      <c r="F114" s="38">
        <f>SUMIFS(Raw_totalendusesannual!$E:$E,
        Raw_totalendusesannual!$B:$B,$A114,
        Raw_totalendusesannual!$C:$C,$B114,
        Raw_totalendusesannual!$A:$A,$C114) / $D114</f>
        <v>15.219184624863075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60006.490000000005</v>
      </c>
      <c r="E115" s="38">
        <f>SUMIFS(Raw_totalendusesannual!$D:$D,
        Raw_totalendusesannual!$B:$B,$A115,
        Raw_totalendusesannual!$C:$C,$B115,
        Raw_totalendusesannual!$A:$A,$C115) / $D115</f>
        <v>44.884234688614512</v>
      </c>
      <c r="F115" s="38">
        <f>SUMIFS(Raw_totalendusesannual!$E:$E,
        Raw_totalendusesannual!$B:$B,$A115,
        Raw_totalendusesannual!$C:$C,$B115,
        Raw_totalendusesannual!$A:$A,$C115) / $D115</f>
        <v>14.563838844764955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60006.490000000005</v>
      </c>
      <c r="E116" s="38">
        <f>SUMIFS(Raw_totalendusesannual!$D:$D,
        Raw_totalendusesannual!$B:$B,$A116,
        Raw_totalendusesannual!$C:$C,$B116,
        Raw_totalendusesannual!$A:$A,$C116) / $D116</f>
        <v>34.043786430434437</v>
      </c>
      <c r="F116" s="38">
        <f>SUMIFS(Raw_totalendusesannual!$E:$E,
        Raw_totalendusesannual!$B:$B,$A116,
        Raw_totalendusesannual!$C:$C,$B116,
        Raw_totalendusesannual!$A:$A,$C116) / $D116</f>
        <v>13.481329769496599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60006.490000000005</v>
      </c>
      <c r="E117" s="38">
        <f>SUMIFS(Raw_totalendusesannual!$D:$D,
        Raw_totalendusesannual!$B:$B,$A117,
        Raw_totalendusesannual!$C:$C,$B117,
        Raw_totalendusesannual!$A:$A,$C117) / $D117</f>
        <v>45.240028203615971</v>
      </c>
      <c r="F117" s="38">
        <f>SUMIFS(Raw_totalendusesannual!$E:$E,
        Raw_totalendusesannual!$B:$B,$A117,
        Raw_totalendusesannual!$C:$C,$B117,
        Raw_totalendusesannual!$A:$A,$C117) / $D117</f>
        <v>13.308877256443427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60006.490000000005</v>
      </c>
      <c r="E118" s="38">
        <f>SUMIFS(Raw_totalendusesannual!$D:$D,
        Raw_totalendusesannual!$B:$B,$A118,
        Raw_totalendusesannual!$C:$C,$B118,
        Raw_totalendusesannual!$A:$A,$C118) / $D118</f>
        <v>34.464774393569755</v>
      </c>
      <c r="F118" s="38">
        <f>SUMIFS(Raw_totalendusesannual!$E:$E,
        Raw_totalendusesannual!$B:$B,$A118,
        Raw_totalendusesannual!$C:$C,$B118,
        Raw_totalendusesannual!$A:$A,$C118) / $D118</f>
        <v>11.938901108863391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60006.490000000005</v>
      </c>
      <c r="E119" s="38">
        <f>SUMIFS(Raw_totalendusesannual!$D:$D,
        Raw_totalendusesannual!$B:$B,$A119,
        Raw_totalendusesannual!$C:$C,$B119,
        Raw_totalendusesannual!$A:$A,$C119) / $D119</f>
        <v>44.878245669760048</v>
      </c>
      <c r="F119" s="38">
        <f>SUMIFS(Raw_totalendusesannual!$E:$E,
        Raw_totalendusesannual!$B:$B,$A119,
        Raw_totalendusesannual!$C:$C,$B119,
        Raw_totalendusesannual!$A:$A,$C119) / $D119</f>
        <v>13.567968898030861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60006.490000000005</v>
      </c>
      <c r="E120" s="38">
        <f>SUMIFS(Raw_totalendusesannual!$D:$D,
        Raw_totalendusesannual!$B:$B,$A120,
        Raw_totalendusesannual!$C:$C,$B120,
        Raw_totalendusesannual!$A:$A,$C120) / $D120</f>
        <v>34.040950403864642</v>
      </c>
      <c r="F120" s="38">
        <f>SUMIFS(Raw_totalendusesannual!$E:$E,
        Raw_totalendusesannual!$B:$B,$A120,
        Raw_totalendusesannual!$C:$C,$B120,
        Raw_totalendusesannual!$A:$A,$C120) / $D120</f>
        <v>12.300963779084562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60006.490000000005</v>
      </c>
      <c r="E121" s="38">
        <f>SUMIFS(Raw_totalendusesannual!$D:$D,
        Raw_totalendusesannual!$B:$B,$A121,
        Raw_totalendusesannual!$C:$C,$B121,
        Raw_totalendusesannual!$A:$A,$C121) / $D121</f>
        <v>41.642837466414043</v>
      </c>
      <c r="F121" s="38">
        <f>SUMIFS(Raw_totalendusesannual!$E:$E,
        Raw_totalendusesannual!$B:$B,$A121,
        Raw_totalendusesannual!$C:$C,$B121,
        Raw_totalendusesannual!$A:$A,$C121) / $D121</f>
        <v>15.316604420621836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60006.490000000005</v>
      </c>
      <c r="E122" s="38">
        <f>SUMIFS(Raw_totalendusesannual!$D:$D,
        Raw_totalendusesannual!$B:$B,$A122,
        Raw_totalendusesannual!$C:$C,$B122,
        Raw_totalendusesannual!$A:$A,$C122) / $D122</f>
        <v>31.753660812355459</v>
      </c>
      <c r="F122" s="38">
        <f>SUMIFS(Raw_totalendusesannual!$E:$E,
        Raw_totalendusesannual!$B:$B,$A122,
        Raw_totalendusesannual!$C:$C,$B122,
        Raw_totalendusesannual!$A:$A,$C122) / $D122</f>
        <v>14.088833891134108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60006.490000000005</v>
      </c>
      <c r="E123" s="38">
        <f>SUMIFS(Raw_totalendusesannual!$D:$D,
        Raw_totalendusesannual!$B:$B,$A123,
        Raw_totalendusesannual!$C:$C,$B123,
        Raw_totalendusesannual!$A:$A,$C123) / $D123</f>
        <v>45.753164866000326</v>
      </c>
      <c r="F123" s="38">
        <f>SUMIFS(Raw_totalendusesannual!$E:$E,
        Raw_totalendusesannual!$B:$B,$A123,
        Raw_totalendusesannual!$C:$C,$B123,
        Raw_totalendusesannual!$A:$A,$C123) / $D123</f>
        <v>15.050161907487006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60006.490000000005</v>
      </c>
      <c r="E124" s="38">
        <f>SUMIFS(Raw_totalendusesannual!$D:$D,
        Raw_totalendusesannual!$B:$B,$A124,
        Raw_totalendusesannual!$C:$C,$B124,
        Raw_totalendusesannual!$A:$A,$C124) / $D124</f>
        <v>34.697484722069227</v>
      </c>
      <c r="F124" s="38">
        <f>SUMIFS(Raw_totalendusesannual!$E:$E,
        Raw_totalendusesannual!$B:$B,$A124,
        Raw_totalendusesannual!$C:$C,$B124,
        Raw_totalendusesannual!$A:$A,$C124) / $D124</f>
        <v>14.279767405159006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60006.490000000005</v>
      </c>
      <c r="E125" s="38">
        <f>SUMIFS(Raw_totalendusesannual!$D:$D,
        Raw_totalendusesannual!$B:$B,$A125,
        Raw_totalendusesannual!$C:$C,$B125,
        Raw_totalendusesannual!$A:$A,$C125) / $D125</f>
        <v>48.45140200668294</v>
      </c>
      <c r="F125" s="38">
        <f>SUMIFS(Raw_totalendusesannual!$E:$E,
        Raw_totalendusesannual!$B:$B,$A125,
        Raw_totalendusesannual!$C:$C,$B125,
        Raw_totalendusesannual!$A:$A,$C125) / $D125</f>
        <v>13.43569003952739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60006.490000000005</v>
      </c>
      <c r="E126" s="38">
        <f>SUMIFS(Raw_totalendusesannual!$D:$D,
        Raw_totalendusesannual!$B:$B,$A126,
        Raw_totalendusesannual!$C:$C,$B126,
        Raw_totalendusesannual!$A:$A,$C126) / $D126</f>
        <v>36.510169649982856</v>
      </c>
      <c r="F126" s="38">
        <f>SUMIFS(Raw_totalendusesannual!$E:$E,
        Raw_totalendusesannual!$B:$B,$A126,
        Raw_totalendusesannual!$C:$C,$B126,
        Raw_totalendusesannual!$A:$A,$C126) / $D126</f>
        <v>12.640852014507097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60006.490000000005</v>
      </c>
      <c r="E127" s="38">
        <f>SUMIFS(Raw_totalendusesannual!$D:$D,
        Raw_totalendusesannual!$B:$B,$A127,
        Raw_totalendusesannual!$C:$C,$B127,
        Raw_totalendusesannual!$A:$A,$C127) / $D127</f>
        <v>48.71770370171626</v>
      </c>
      <c r="F127" s="38">
        <f>SUMIFS(Raw_totalendusesannual!$E:$E,
        Raw_totalendusesannual!$B:$B,$A127,
        Raw_totalendusesannual!$C:$C,$B127,
        Raw_totalendusesannual!$A:$A,$C127) / $D127</f>
        <v>12.470760412748687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60006.490000000005</v>
      </c>
      <c r="E128" s="38">
        <f>SUMIFS(Raw_totalendusesannual!$D:$D,
        Raw_totalendusesannual!$B:$B,$A128,
        Raw_totalendusesannual!$C:$C,$B128,
        Raw_totalendusesannual!$A:$A,$C128) / $D128</f>
        <v>36.82808259573256</v>
      </c>
      <c r="F128" s="38">
        <f>SUMIFS(Raw_totalendusesannual!$E:$E,
        Raw_totalendusesannual!$B:$B,$A128,
        Raw_totalendusesannual!$C:$C,$B128,
        Raw_totalendusesannual!$A:$A,$C128) / $D128</f>
        <v>11.384056957839061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60006.490000000005</v>
      </c>
      <c r="E129" s="38">
        <f>SUMIFS(Raw_totalendusesannual!$D:$D,
        Raw_totalendusesannual!$B:$B,$A129,
        Raw_totalendusesannual!$C:$C,$B129,
        Raw_totalendusesannual!$A:$A,$C129) / $D129</f>
        <v>48.455888354742953</v>
      </c>
      <c r="F129" s="38">
        <f>SUMIFS(Raw_totalendusesannual!$E:$E,
        Raw_totalendusesannual!$B:$B,$A129,
        Raw_totalendusesannual!$C:$C,$B129,
        Raw_totalendusesannual!$A:$A,$C129) / $D129</f>
        <v>12.716286854971852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60006.490000000005</v>
      </c>
      <c r="E130" s="38">
        <f>SUMIFS(Raw_totalendusesannual!$D:$D,
        Raw_totalendusesannual!$B:$B,$A130,
        Raw_totalendusesannual!$C:$C,$B130,
        Raw_totalendusesannual!$A:$A,$C130) / $D130</f>
        <v>36.498564905229415</v>
      </c>
      <c r="F130" s="38">
        <f>SUMIFS(Raw_totalendusesannual!$E:$E,
        Raw_totalendusesannual!$B:$B,$A130,
        Raw_totalendusesannual!$C:$C,$B130,
        Raw_totalendusesannual!$A:$A,$C130) / $D130</f>
        <v>11.683882526706695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60006.490000000005</v>
      </c>
      <c r="E131" s="38">
        <f>SUMIFS(Raw_totalendusesannual!$D:$D,
        Raw_totalendusesannual!$B:$B,$A131,
        Raw_totalendusesannual!$C:$C,$B131,
        Raw_totalendusesannual!$A:$A,$C131) / $D131</f>
        <v>45.173010452702691</v>
      </c>
      <c r="F131" s="38">
        <f>SUMIFS(Raw_totalendusesannual!$E:$E,
        Raw_totalendusesannual!$B:$B,$A131,
        Raw_totalendusesannual!$C:$C,$B131,
        Raw_totalendusesannual!$A:$A,$C131) / $D131</f>
        <v>14.109481324436738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60006.490000000005</v>
      </c>
      <c r="E132" s="38">
        <f>SUMIFS(Raw_totalendusesannual!$D:$D,
        Raw_totalendusesannual!$B:$B,$A132,
        Raw_totalendusesannual!$C:$C,$B132,
        Raw_totalendusesannual!$A:$A,$C132) / $D132</f>
        <v>34.203005374918611</v>
      </c>
      <c r="F132" s="38">
        <f>SUMIFS(Raw_totalendusesannual!$E:$E,
        Raw_totalendusesannual!$B:$B,$A132,
        Raw_totalendusesannual!$C:$C,$B132,
        Raw_totalendusesannual!$A:$A,$C132) / $D132</f>
        <v>13.213950024405692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60006.490000000005</v>
      </c>
      <c r="E133" s="38">
        <f>SUMIFS(Raw_totalendusesannual!$D:$D,
        Raw_totalendusesannual!$B:$B,$A133,
        Raw_totalendusesannual!$C:$C,$B133,
        Raw_totalendusesannual!$A:$A,$C133) / $D133</f>
        <v>49.727144013922491</v>
      </c>
      <c r="F133" s="38">
        <f>SUMIFS(Raw_totalendusesannual!$E:$E,
        Raw_totalendusesannual!$B:$B,$A133,
        Raw_totalendusesannual!$C:$C,$B133,
        Raw_totalendusesannual!$A:$A,$C133) / $D133</f>
        <v>13.067988145948878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60006.490000000005</v>
      </c>
      <c r="E134" s="38">
        <f>SUMIFS(Raw_totalendusesannual!$D:$D,
        Raw_totalendusesannual!$B:$B,$A134,
        Raw_totalendusesannual!$C:$C,$B134,
        Raw_totalendusesannual!$A:$A,$C134) / $D134</f>
        <v>37.364005793373344</v>
      </c>
      <c r="F134" s="38">
        <f>SUMIFS(Raw_totalendusesannual!$E:$E,
        Raw_totalendusesannual!$B:$B,$A134,
        Raw_totalendusesannual!$C:$C,$B134,
        Raw_totalendusesannual!$A:$A,$C134) / $D134</f>
        <v>13.27798726437757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60006.490000000005</v>
      </c>
      <c r="E135" s="38">
        <f>SUMIFS(Raw_totalendusesannual!$D:$D,
        Raw_totalendusesannual!$B:$B,$A135,
        Raw_totalendusesannual!$C:$C,$B135,
        Raw_totalendusesannual!$A:$A,$C135) / $D135</f>
        <v>52.039469397393511</v>
      </c>
      <c r="F135" s="38">
        <f>SUMIFS(Raw_totalendusesannual!$E:$E,
        Raw_totalendusesannual!$B:$B,$A135,
        Raw_totalendusesannual!$C:$C,$B135,
        Raw_totalendusesannual!$A:$A,$C135) / $D135</f>
        <v>12.146456491622821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60006.490000000005</v>
      </c>
      <c r="E136" s="38">
        <f>SUMIFS(Raw_totalendusesannual!$D:$D,
        Raw_totalendusesannual!$B:$B,$A136,
        Raw_totalendusesannual!$C:$C,$B136,
        Raw_totalendusesannual!$A:$A,$C136) / $D136</f>
        <v>39.275480368873431</v>
      </c>
      <c r="F136" s="38">
        <f>SUMIFS(Raw_totalendusesannual!$E:$E,
        Raw_totalendusesannual!$B:$B,$A136,
        Raw_totalendusesannual!$C:$C,$B136,
        Raw_totalendusesannual!$A:$A,$C136) / $D136</f>
        <v>11.996741519125679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60006.490000000005</v>
      </c>
      <c r="E137" s="38">
        <f>SUMIFS(Raw_totalendusesannual!$D:$D,
        Raw_totalendusesannual!$B:$B,$A137,
        Raw_totalendusesannual!$C:$C,$B137,
        Raw_totalendusesannual!$A:$A,$C137) / $D137</f>
        <v>52.209774976006756</v>
      </c>
      <c r="F137" s="38">
        <f>SUMIFS(Raw_totalendusesannual!$E:$E,
        Raw_totalendusesannual!$B:$B,$A137,
        Raw_totalendusesannual!$C:$C,$B137,
        Raw_totalendusesannual!$A:$A,$C137) / $D137</f>
        <v>11.551492180262501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60006.490000000005</v>
      </c>
      <c r="E138" s="38">
        <f>SUMIFS(Raw_totalendusesannual!$D:$D,
        Raw_totalendusesannual!$B:$B,$A138,
        Raw_totalendusesannual!$C:$C,$B138,
        Raw_totalendusesannual!$A:$A,$C138) / $D138</f>
        <v>39.504288786096296</v>
      </c>
      <c r="F138" s="38">
        <f>SUMIFS(Raw_totalendusesannual!$E:$E,
        Raw_totalendusesannual!$B:$B,$A138,
        Raw_totalendusesannual!$C:$C,$B138,
        Raw_totalendusesannual!$A:$A,$C138) / $D138</f>
        <v>11.175195216384093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60006.490000000005</v>
      </c>
      <c r="E139" s="38">
        <f>SUMIFS(Raw_totalendusesannual!$D:$D,
        Raw_totalendusesannual!$B:$B,$A139,
        Raw_totalendusesannual!$C:$C,$B139,
        Raw_totalendusesannual!$A:$A,$C139) / $D139</f>
        <v>52.027890649828038</v>
      </c>
      <c r="F139" s="38">
        <f>SUMIFS(Raw_totalendusesannual!$E:$E,
        Raw_totalendusesannual!$B:$B,$A139,
        Raw_totalendusesannual!$C:$C,$B139,
        Raw_totalendusesannual!$A:$A,$C139) / $D139</f>
        <v>11.639355176415084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60006.490000000005</v>
      </c>
      <c r="E140" s="38">
        <f>SUMIFS(Raw_totalendusesannual!$D:$D,
        Raw_totalendusesannual!$B:$B,$A140,
        Raw_totalendusesannual!$C:$C,$B140,
        Raw_totalendusesannual!$A:$A,$C140) / $D140</f>
        <v>39.252467024816809</v>
      </c>
      <c r="F140" s="38">
        <f>SUMIFS(Raw_totalendusesannual!$E:$E,
        Raw_totalendusesannual!$B:$B,$A140,
        Raw_totalendusesannual!$C:$C,$B140,
        Raw_totalendusesannual!$A:$A,$C140) / $D140</f>
        <v>11.290712221294729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60006.490000000005</v>
      </c>
      <c r="E141" s="38">
        <f>SUMIFS(Raw_totalendusesannual!$D:$D,
        Raw_totalendusesannual!$B:$B,$A141,
        Raw_totalendusesannual!$C:$C,$B141,
        Raw_totalendusesannual!$A:$A,$C141) / $D141</f>
        <v>48.563406724839261</v>
      </c>
      <c r="F141" s="38">
        <f>SUMIFS(Raw_totalendusesannual!$E:$E,
        Raw_totalendusesannual!$B:$B,$A141,
        Raw_totalendusesannual!$C:$C,$B141,
        Raw_totalendusesannual!$A:$A,$C141) / $D141</f>
        <v>12.60290078623162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60006.490000000005</v>
      </c>
      <c r="E142" s="38">
        <f>SUMIFS(Raw_totalendusesannual!$D:$D,
        Raw_totalendusesannual!$B:$B,$A142,
        Raw_totalendusesannual!$C:$C,$B142,
        Raw_totalendusesannual!$A:$A,$C142) / $D142</f>
        <v>36.87162405266497</v>
      </c>
      <c r="F142" s="38">
        <f>SUMIFS(Raw_totalendusesannual!$E:$E,
        Raw_totalendusesannual!$B:$B,$A142,
        Raw_totalendusesannual!$C:$C,$B142,
        Raw_totalendusesannual!$A:$A,$C142) / $D142</f>
        <v>12.424965032948936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60006.490000000005</v>
      </c>
      <c r="E143" s="38">
        <f>SUMIFS(Raw_totalendusesannual!$D:$D,
        Raw_totalendusesannual!$B:$B,$A143,
        Raw_totalendusesannual!$C:$C,$B143,
        Raw_totalendusesannual!$A:$A,$C143) / $D143</f>
        <v>55.817334924938947</v>
      </c>
      <c r="F143" s="38">
        <f>SUMIFS(Raw_totalendusesannual!$E:$E,
        Raw_totalendusesannual!$B:$B,$A143,
        Raw_totalendusesannual!$C:$C,$B143,
        Raw_totalendusesannual!$A:$A,$C143) / $D143</f>
        <v>11.16982746366268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60006.490000000005</v>
      </c>
      <c r="E144" s="38">
        <f>SUMIFS(Raw_totalendusesannual!$D:$D,
        Raw_totalendusesannual!$B:$B,$A144,
        Raw_totalendusesannual!$C:$C,$B144,
        Raw_totalendusesannual!$A:$A,$C144) / $D144</f>
        <v>42.313442762607842</v>
      </c>
      <c r="F144" s="38">
        <f>SUMIFS(Raw_totalendusesannual!$E:$E,
        Raw_totalendusesannual!$B:$B,$A144,
        Raw_totalendusesannual!$C:$C,$B144,
        Raw_totalendusesannual!$A:$A,$C144) / $D144</f>
        <v>11.345907750978268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60006.490000000005</v>
      </c>
      <c r="E145" s="38">
        <f>SUMIFS(Raw_totalendusesannual!$D:$D,
        Raw_totalendusesannual!$B:$B,$A145,
        Raw_totalendusesannual!$C:$C,$B145,
        Raw_totalendusesannual!$A:$A,$C145) / $D145</f>
        <v>57.316816730990261</v>
      </c>
      <c r="F145" s="38">
        <f>SUMIFS(Raw_totalendusesannual!$E:$E,
        Raw_totalendusesannual!$B:$B,$A145,
        Raw_totalendusesannual!$C:$C,$B145,
        Raw_totalendusesannual!$A:$A,$C145) / $D145</f>
        <v>10.365234660450893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60006.490000000005</v>
      </c>
      <c r="E146" s="38">
        <f>SUMIFS(Raw_totalendusesannual!$D:$D,
        Raw_totalendusesannual!$B:$B,$A146,
        Raw_totalendusesannual!$C:$C,$B146,
        Raw_totalendusesannual!$A:$A,$C146) / $D146</f>
        <v>43.085160455144099</v>
      </c>
      <c r="F146" s="38">
        <f>SUMIFS(Raw_totalendusesannual!$E:$E,
        Raw_totalendusesannual!$B:$B,$A146,
        Raw_totalendusesannual!$C:$C,$B146,
        Raw_totalendusesannual!$A:$A,$C146) / $D146</f>
        <v>10.560805172907129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60006.490000000005</v>
      </c>
      <c r="E147" s="38">
        <f>SUMIFS(Raw_totalendusesannual!$D:$D,
        Raw_totalendusesannual!$B:$B,$A147,
        Raw_totalendusesannual!$C:$C,$B147,
        Raw_totalendusesannual!$A:$A,$C147) / $D147</f>
        <v>57.352694516876419</v>
      </c>
      <c r="F147" s="38">
        <f>SUMIFS(Raw_totalendusesannual!$E:$E,
        Raw_totalendusesannual!$B:$B,$A147,
        Raw_totalendusesannual!$C:$C,$B147,
        Raw_totalendusesannual!$A:$A,$C147) / $D147</f>
        <v>10.161149069042365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60006.490000000005</v>
      </c>
      <c r="E148" s="38">
        <f>SUMIFS(Raw_totalendusesannual!$D:$D,
        Raw_totalendusesannual!$B:$B,$A148,
        Raw_totalendusesannual!$C:$C,$B148,
        Raw_totalendusesannual!$A:$A,$C148) / $D148</f>
        <v>43.156317924944453</v>
      </c>
      <c r="F148" s="38">
        <f>SUMIFS(Raw_totalendusesannual!$E:$E,
        Raw_totalendusesannual!$B:$B,$A148,
        Raw_totalendusesannual!$C:$C,$B148,
        Raw_totalendusesannual!$A:$A,$C148) / $D148</f>
        <v>10.273728225063655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60006.490000000005</v>
      </c>
      <c r="E149" s="38">
        <f>SUMIFS(Raw_totalendusesannual!$D:$D,
        Raw_totalendusesannual!$B:$B,$A149,
        Raw_totalendusesannual!$C:$C,$B149,
        Raw_totalendusesannual!$A:$A,$C149) / $D149</f>
        <v>57.301067267890517</v>
      </c>
      <c r="F149" s="38">
        <f>SUMIFS(Raw_totalendusesannual!$E:$E,
        Raw_totalendusesannual!$B:$B,$A149,
        Raw_totalendusesannual!$C:$C,$B149,
        Raw_totalendusesannual!$A:$A,$C149) / $D149</f>
        <v>10.178214223161527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60006.490000000005</v>
      </c>
      <c r="E150" s="38">
        <f>SUMIFS(Raw_totalendusesannual!$D:$D,
        Raw_totalendusesannual!$B:$B,$A150,
        Raw_totalendusesannual!$C:$C,$B150,
        Raw_totalendusesannual!$A:$A,$C150) / $D150</f>
        <v>43.06005533734767</v>
      </c>
      <c r="F150" s="38">
        <f>SUMIFS(Raw_totalendusesannual!$E:$E,
        Raw_totalendusesannual!$B:$B,$A150,
        Raw_totalendusesannual!$C:$C,$B150,
        Raw_totalendusesannual!$A:$A,$C150) / $D150</f>
        <v>10.276201624190984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60006.490000000005</v>
      </c>
      <c r="E151" s="38">
        <f>SUMIFS(Raw_totalendusesannual!$D:$D,
        Raw_totalendusesannual!$B:$B,$A151,
        Raw_totalendusesannual!$C:$C,$B151,
        Raw_totalendusesannual!$A:$A,$C151) / $D151</f>
        <v>54.257035030710838</v>
      </c>
      <c r="F151" s="38">
        <f>SUMIFS(Raw_totalendusesannual!$E:$E,
        Raw_totalendusesannual!$B:$B,$A151,
        Raw_totalendusesannual!$C:$C,$B151,
        Raw_totalendusesannual!$A:$A,$C151) / $D151</f>
        <v>10.489314239176462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60006.490000000005</v>
      </c>
      <c r="E152" s="38">
        <f>SUMIFS(Raw_totalendusesannual!$D:$D,
        Raw_totalendusesannual!$B:$B,$A152,
        Raw_totalendusesannual!$C:$C,$B152,
        Raw_totalendusesannual!$A:$A,$C152) / $D152</f>
        <v>41.034804568639153</v>
      </c>
      <c r="F152" s="38">
        <f>SUMIFS(Raw_totalendusesannual!$E:$E,
        Raw_totalendusesannual!$B:$B,$A152,
        Raw_totalendusesannual!$C:$C,$B152,
        Raw_totalendusesannual!$A:$A,$C152) / $D152</f>
        <v>10.704382809259464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60006.490000000005</v>
      </c>
      <c r="E153" s="38">
        <f>SUMIFS(Raw_totalendusesannual!$D:$D,
        Raw_totalendusesannual!$B:$B,$A153,
        Raw_totalendusesannual!$C:$C,$B153,
        Raw_totalendusesannual!$A:$A,$C153) / $D153</f>
        <v>43.66080252319373</v>
      </c>
      <c r="F153" s="38">
        <f>SUMIFS(Raw_totalendusesannual!$E:$E,
        Raw_totalendusesannual!$B:$B,$A153,
        Raw_totalendusesannual!$C:$C,$B153,
        Raw_totalendusesannual!$A:$A,$C153) / $D153</f>
        <v>20.115387852213985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60006.490000000005</v>
      </c>
      <c r="E154" s="38">
        <f>SUMIFS(Raw_totalendusesannual!$D:$D,
        Raw_totalendusesannual!$B:$B,$A154,
        Raw_totalendusesannual!$C:$C,$B154,
        Raw_totalendusesannual!$A:$A,$C154) / $D154</f>
        <v>33.354870114882573</v>
      </c>
      <c r="F154" s="38">
        <f>SUMIFS(Raw_totalendusesannual!$E:$E,
        Raw_totalendusesannual!$B:$B,$A154,
        Raw_totalendusesannual!$C:$C,$B154,
        Raw_totalendusesannual!$A:$A,$C154) / $D154</f>
        <v>18.710298836009237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60006.490000000005</v>
      </c>
      <c r="E155" s="38">
        <f>SUMIFS(Raw_totalendusesannual!$D:$D,
        Raw_totalendusesannual!$B:$B,$A155,
        Raw_totalendusesannual!$C:$C,$B155,
        Raw_totalendusesannual!$A:$A,$C155) / $D155</f>
        <v>47.108641248638264</v>
      </c>
      <c r="F155" s="38">
        <f>SUMIFS(Raw_totalendusesannual!$E:$E,
        Raw_totalendusesannual!$B:$B,$A155,
        Raw_totalendusesannual!$C:$C,$B155,
        Raw_totalendusesannual!$A:$A,$C155) / $D155</f>
        <v>18.036455890021227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60006.490000000005</v>
      </c>
      <c r="E156" s="38">
        <f>SUMIFS(Raw_totalendusesannual!$D:$D,
        Raw_totalendusesannual!$B:$B,$A156,
        Raw_totalendusesannual!$C:$C,$B156,
        Raw_totalendusesannual!$A:$A,$C156) / $D156</f>
        <v>35.813840969535129</v>
      </c>
      <c r="F156" s="38">
        <f>SUMIFS(Raw_totalendusesannual!$E:$E,
        Raw_totalendusesannual!$B:$B,$A156,
        Raw_totalendusesannual!$C:$C,$B156,
        Raw_totalendusesannual!$A:$A,$C156) / $D156</f>
        <v>16.562352338888676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60006.490000000005</v>
      </c>
      <c r="E157" s="38">
        <f>SUMIFS(Raw_totalendusesannual!$D:$D,
        Raw_totalendusesannual!$B:$B,$A157,
        Raw_totalendusesannual!$C:$C,$B157,
        Raw_totalendusesannual!$A:$A,$C157) / $D157</f>
        <v>47.878177510465946</v>
      </c>
      <c r="F157" s="38">
        <f>SUMIFS(Raw_totalendusesannual!$E:$E,
        Raw_totalendusesannual!$B:$B,$A157,
        Raw_totalendusesannual!$C:$C,$B157,
        Raw_totalendusesannual!$A:$A,$C157) / $D157</f>
        <v>15.888251920750571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60006.490000000005</v>
      </c>
      <c r="E158" s="38">
        <f>SUMIFS(Raw_totalendusesannual!$D:$D,
        Raw_totalendusesannual!$B:$B,$A158,
        Raw_totalendusesannual!$C:$C,$B158,
        Raw_totalendusesannual!$A:$A,$C158) / $D158</f>
        <v>36.678188975892439</v>
      </c>
      <c r="F158" s="38">
        <f>SUMIFS(Raw_totalendusesannual!$E:$E,
        Raw_totalendusesannual!$B:$B,$A158,
        Raw_totalendusesannual!$C:$C,$B158,
        Raw_totalendusesannual!$A:$A,$C158) / $D158</f>
        <v>13.958649139451415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60006.490000000005</v>
      </c>
      <c r="E159" s="38">
        <f>SUMIFS(Raw_totalendusesannual!$D:$D,
        Raw_totalendusesannual!$B:$B,$A159,
        Raw_totalendusesannual!$C:$C,$B159,
        Raw_totalendusesannual!$A:$A,$C159) / $D159</f>
        <v>47.099184271567957</v>
      </c>
      <c r="F159" s="38">
        <f>SUMIFS(Raw_totalendusesannual!$E:$E,
        Raw_totalendusesannual!$B:$B,$A159,
        Raw_totalendusesannual!$C:$C,$B159,
        Raw_totalendusesannual!$A:$A,$C159) / $D159</f>
        <v>16.264222919887498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60006.490000000005</v>
      </c>
      <c r="E160" s="38">
        <f>SUMIFS(Raw_totalendusesannual!$D:$D,
        Raw_totalendusesannual!$B:$B,$A160,
        Raw_totalendusesannual!$C:$C,$B160,
        Raw_totalendusesannual!$A:$A,$C160) / $D160</f>
        <v>35.790451666144776</v>
      </c>
      <c r="F160" s="38">
        <f>SUMIFS(Raw_totalendusesannual!$E:$E,
        Raw_totalendusesannual!$B:$B,$A160,
        Raw_totalendusesannual!$C:$C,$B160,
        Raw_totalendusesannual!$A:$A,$C160) / $D160</f>
        <v>14.507222635418268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60006.490000000005</v>
      </c>
      <c r="E161" s="38">
        <f>SUMIFS(Raw_totalendusesannual!$D:$D,
        Raw_totalendusesannual!$B:$B,$A161,
        Raw_totalendusesannual!$C:$C,$B161,
        Raw_totalendusesannual!$A:$A,$C161) / $D161</f>
        <v>43.42872529288082</v>
      </c>
      <c r="F161" s="38">
        <f>SUMIFS(Raw_totalendusesannual!$E:$E,
        Raw_totalendusesannual!$B:$B,$A161,
        Raw_totalendusesannual!$C:$C,$B161,
        Raw_totalendusesannual!$A:$A,$C161) / $D161</f>
        <v>19.083636453323631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60006.490000000005</v>
      </c>
      <c r="E162" s="38">
        <f>SUMIFS(Raw_totalendusesannual!$D:$D,
        Raw_totalendusesannual!$B:$B,$A162,
        Raw_totalendusesannual!$C:$C,$B162,
        Raw_totalendusesannual!$A:$A,$C162) / $D162</f>
        <v>33.16730706961863</v>
      </c>
      <c r="F162" s="38">
        <f>SUMIFS(Raw_totalendusesannual!$E:$E,
        Raw_totalendusesannual!$B:$B,$A162,
        Raw_totalendusesannual!$C:$C,$B162,
        Raw_totalendusesannual!$A:$A,$C162) / $D162</f>
        <v>17.506791515384421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9919-B13D-418C-827D-BAF68983D8C6}">
  <dimension ref="A1:H140"/>
  <sheetViews>
    <sheetView workbookViewId="0"/>
  </sheetViews>
  <sheetFormatPr defaultRowHeight="15" x14ac:dyDescent="0.25"/>
  <sheetData>
    <row r="1" spans="1:8" x14ac:dyDescent="0.25">
      <c r="A1" t="s">
        <v>487</v>
      </c>
    </row>
    <row r="3" spans="1:8" x14ac:dyDescent="0.25">
      <c r="A3" s="113" t="s">
        <v>488</v>
      </c>
      <c r="B3" s="113"/>
      <c r="C3" s="113"/>
      <c r="F3" s="113" t="s">
        <v>489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32.296064142395259</v>
      </c>
      <c r="C5" s="113">
        <v>25.775473786252117</v>
      </c>
      <c r="F5" s="113" t="s">
        <v>73</v>
      </c>
      <c r="G5" s="113">
        <v>20.135197376150479</v>
      </c>
      <c r="H5" s="113">
        <v>19.587193985183934</v>
      </c>
    </row>
    <row r="6" spans="1:8" x14ac:dyDescent="0.25">
      <c r="A6" s="113" t="s">
        <v>74</v>
      </c>
      <c r="B6" s="113">
        <v>36.96334329836656</v>
      </c>
      <c r="C6" s="113">
        <v>28.559818113007438</v>
      </c>
      <c r="F6" s="113" t="s">
        <v>74</v>
      </c>
      <c r="G6" s="113">
        <v>16.690219174625941</v>
      </c>
      <c r="H6" s="113">
        <v>15.747522976264731</v>
      </c>
    </row>
    <row r="7" spans="1:8" x14ac:dyDescent="0.25">
      <c r="A7" s="113" t="s">
        <v>75</v>
      </c>
      <c r="B7" s="113">
        <v>35.536792436951401</v>
      </c>
      <c r="C7" s="113">
        <v>27.39695572928861</v>
      </c>
      <c r="F7" s="113" t="s">
        <v>75</v>
      </c>
      <c r="G7" s="113">
        <v>14.210634383047566</v>
      </c>
      <c r="H7" s="113">
        <v>14.197767774785692</v>
      </c>
    </row>
    <row r="8" spans="1:8" x14ac:dyDescent="0.25">
      <c r="A8" s="113" t="s">
        <v>76</v>
      </c>
      <c r="B8" s="113">
        <v>38.197721113166253</v>
      </c>
      <c r="C8" s="113">
        <v>29.262989553296649</v>
      </c>
      <c r="F8" s="113" t="s">
        <v>76</v>
      </c>
      <c r="G8" s="113">
        <v>13.452558548250362</v>
      </c>
      <c r="H8" s="113">
        <v>13.333772063655113</v>
      </c>
    </row>
    <row r="9" spans="1:8" x14ac:dyDescent="0.25">
      <c r="A9" s="113" t="s">
        <v>77</v>
      </c>
      <c r="B9" s="113">
        <v>36.616729957042978</v>
      </c>
      <c r="C9" s="113">
        <v>28.011719065721053</v>
      </c>
      <c r="F9" s="113" t="s">
        <v>77</v>
      </c>
      <c r="G9" s="113">
        <v>13.988716887123376</v>
      </c>
      <c r="H9" s="113">
        <v>14.275147404889037</v>
      </c>
    </row>
    <row r="10" spans="1:8" x14ac:dyDescent="0.25">
      <c r="A10" s="113" t="s">
        <v>78</v>
      </c>
      <c r="B10" s="113">
        <v>40.607186156030785</v>
      </c>
      <c r="C10" s="113">
        <v>30.546745027079567</v>
      </c>
      <c r="F10" s="113" t="s">
        <v>78</v>
      </c>
      <c r="G10" s="113">
        <v>11.386110235742834</v>
      </c>
      <c r="H10" s="113">
        <v>11.261813013892329</v>
      </c>
    </row>
    <row r="11" spans="1:8" x14ac:dyDescent="0.25">
      <c r="A11" s="113" t="s">
        <v>79</v>
      </c>
      <c r="B11" s="113">
        <v>40.656769792734082</v>
      </c>
      <c r="C11" s="113">
        <v>30.499111012825445</v>
      </c>
      <c r="F11" s="113" t="s">
        <v>79</v>
      </c>
      <c r="G11" s="113">
        <v>10.992631796993958</v>
      </c>
      <c r="H11" s="113">
        <v>11.324493900576421</v>
      </c>
    </row>
    <row r="12" spans="1:8" x14ac:dyDescent="0.25">
      <c r="A12" s="113" t="s">
        <v>80</v>
      </c>
      <c r="B12" s="113">
        <v>41.099472240419324</v>
      </c>
      <c r="C12" s="113">
        <v>31.348879596190343</v>
      </c>
      <c r="F12" s="113" t="s">
        <v>80</v>
      </c>
      <c r="G12" s="113">
        <v>11.815074669423257</v>
      </c>
      <c r="H12" s="113">
        <v>11.918745289051232</v>
      </c>
    </row>
    <row r="13" spans="1:8" x14ac:dyDescent="0.25">
      <c r="A13" s="113" t="s">
        <v>81</v>
      </c>
      <c r="B13" s="113">
        <v>43.050064917978034</v>
      </c>
      <c r="C13" s="113">
        <v>31.772612095791633</v>
      </c>
      <c r="F13" s="113" t="s">
        <v>81</v>
      </c>
      <c r="G13" s="113">
        <v>11.38701580445715</v>
      </c>
      <c r="H13" s="113">
        <v>11.480607014341281</v>
      </c>
    </row>
    <row r="14" spans="1:8" x14ac:dyDescent="0.25">
      <c r="A14" s="113" t="s">
        <v>20</v>
      </c>
      <c r="B14" s="113">
        <v>43.658437612331596</v>
      </c>
      <c r="C14" s="113">
        <v>33.507065152452675</v>
      </c>
      <c r="F14" s="113" t="s">
        <v>20</v>
      </c>
      <c r="G14" s="113">
        <v>12.605070718183983</v>
      </c>
      <c r="H14" s="113">
        <v>12.448696465998927</v>
      </c>
    </row>
    <row r="15" spans="1:8" x14ac:dyDescent="0.25">
      <c r="A15" s="113" t="s">
        <v>21</v>
      </c>
      <c r="B15" s="113">
        <v>44.321023109333666</v>
      </c>
      <c r="C15" s="113">
        <v>33.646236265443953</v>
      </c>
      <c r="F15" s="113" t="s">
        <v>21</v>
      </c>
      <c r="G15" s="113">
        <v>17.145828892841422</v>
      </c>
      <c r="H15" s="113">
        <v>15.334994764732945</v>
      </c>
    </row>
    <row r="16" spans="1:8" x14ac:dyDescent="0.25">
      <c r="A16" s="113" t="s">
        <v>22</v>
      </c>
      <c r="B16" s="113">
        <v>41.933462530469619</v>
      </c>
      <c r="C16" s="113">
        <v>32.07632441090955</v>
      </c>
      <c r="F16" s="113" t="s">
        <v>22</v>
      </c>
      <c r="G16" s="113">
        <v>16.335765348048184</v>
      </c>
      <c r="H16" s="113">
        <v>15.219184624863075</v>
      </c>
    </row>
    <row r="17" spans="1:8" x14ac:dyDescent="0.25">
      <c r="A17" s="113" t="s">
        <v>23</v>
      </c>
      <c r="B17" s="113">
        <v>45.753164866000326</v>
      </c>
      <c r="C17" s="113">
        <v>34.697484722069227</v>
      </c>
      <c r="F17" s="113" t="s">
        <v>23</v>
      </c>
      <c r="G17" s="113">
        <v>15.050161907487006</v>
      </c>
      <c r="H17" s="113">
        <v>14.279767405159006</v>
      </c>
    </row>
    <row r="18" spans="1:8" x14ac:dyDescent="0.25">
      <c r="A18" s="113" t="s">
        <v>24</v>
      </c>
      <c r="B18" s="113">
        <v>49.727144013922491</v>
      </c>
      <c r="C18" s="113">
        <v>37.364005793373344</v>
      </c>
      <c r="F18" s="113" t="s">
        <v>24</v>
      </c>
      <c r="G18" s="113">
        <v>13.067988145948878</v>
      </c>
      <c r="H18" s="113">
        <v>13.27798726437757</v>
      </c>
    </row>
    <row r="19" spans="1:8" x14ac:dyDescent="0.25">
      <c r="A19" s="113" t="s">
        <v>25</v>
      </c>
      <c r="B19" s="113">
        <v>55.817334924938947</v>
      </c>
      <c r="C19" s="113">
        <v>42.313442762607842</v>
      </c>
      <c r="F19" s="113" t="s">
        <v>25</v>
      </c>
      <c r="G19" s="113">
        <v>11.16982746366268</v>
      </c>
      <c r="H19" s="113">
        <v>11.345907750978268</v>
      </c>
    </row>
    <row r="20" spans="1:8" x14ac:dyDescent="0.25">
      <c r="A20" s="113" t="s">
        <v>26</v>
      </c>
      <c r="B20" s="113">
        <v>43.66080252319373</v>
      </c>
      <c r="C20" s="113">
        <v>33.354870114882573</v>
      </c>
      <c r="F20" s="113" t="s">
        <v>26</v>
      </c>
      <c r="G20" s="113">
        <v>20.115387852213985</v>
      </c>
      <c r="H20" s="113">
        <v>18.710298836009237</v>
      </c>
    </row>
    <row r="33" spans="1:8" x14ac:dyDescent="0.25">
      <c r="A33" s="113" t="s">
        <v>490</v>
      </c>
      <c r="B33" s="113"/>
      <c r="C33" s="113"/>
      <c r="F33" s="113" t="s">
        <v>491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35.606920184800003</v>
      </c>
      <c r="C35" s="113">
        <v>27.86979275075079</v>
      </c>
      <c r="F35" s="113" t="s">
        <v>73</v>
      </c>
      <c r="G35" s="113">
        <v>17.832616272006575</v>
      </c>
      <c r="H35" s="113">
        <v>16.658038155539508</v>
      </c>
    </row>
    <row r="36" spans="1:8" x14ac:dyDescent="0.25">
      <c r="A36" s="113" t="s">
        <v>74</v>
      </c>
      <c r="B36" s="113">
        <v>40.261095758142162</v>
      </c>
      <c r="C36" s="113">
        <v>30.771473552277428</v>
      </c>
      <c r="F36" s="113" t="s">
        <v>74</v>
      </c>
      <c r="G36" s="113">
        <v>15.151962229418849</v>
      </c>
      <c r="H36" s="113">
        <v>13.926278974157627</v>
      </c>
    </row>
    <row r="37" spans="1:8" x14ac:dyDescent="0.25">
      <c r="A37" s="113" t="s">
        <v>75</v>
      </c>
      <c r="B37" s="113">
        <v>38.896156732380106</v>
      </c>
      <c r="C37" s="113">
        <v>29.600171581440602</v>
      </c>
      <c r="F37" s="113" t="s">
        <v>75</v>
      </c>
      <c r="G37" s="113">
        <v>13.24152770808624</v>
      </c>
      <c r="H37" s="113">
        <v>12.977748406880655</v>
      </c>
    </row>
    <row r="38" spans="1:8" x14ac:dyDescent="0.25">
      <c r="A38" s="113" t="s">
        <v>76</v>
      </c>
      <c r="B38" s="113">
        <v>41.318105424929868</v>
      </c>
      <c r="C38" s="113">
        <v>31.475128273625067</v>
      </c>
      <c r="F38" s="113" t="s">
        <v>76</v>
      </c>
      <c r="G38" s="113">
        <v>12.555504246290692</v>
      </c>
      <c r="H38" s="113">
        <v>12.114095991950203</v>
      </c>
    </row>
    <row r="39" spans="1:8" x14ac:dyDescent="0.25">
      <c r="A39" s="113" t="s">
        <v>77</v>
      </c>
      <c r="B39" s="113">
        <v>39.893136559062192</v>
      </c>
      <c r="C39" s="113">
        <v>30.210605052886777</v>
      </c>
      <c r="F39" s="113" t="s">
        <v>77</v>
      </c>
      <c r="G39" s="113">
        <v>13.073205414947616</v>
      </c>
      <c r="H39" s="113">
        <v>13.019964507172473</v>
      </c>
    </row>
    <row r="40" spans="1:8" x14ac:dyDescent="0.25">
      <c r="A40" s="113" t="s">
        <v>78</v>
      </c>
      <c r="B40" s="113">
        <v>42.932429308896417</v>
      </c>
      <c r="C40" s="113">
        <v>32.189721811757359</v>
      </c>
      <c r="F40" s="113" t="s">
        <v>78</v>
      </c>
      <c r="G40" s="113">
        <v>11.114908070777011</v>
      </c>
      <c r="H40" s="113">
        <v>10.882998322348133</v>
      </c>
    </row>
    <row r="41" spans="1:8" x14ac:dyDescent="0.25">
      <c r="A41" s="113" t="s">
        <v>79</v>
      </c>
      <c r="B41" s="113">
        <v>42.749620916004254</v>
      </c>
      <c r="C41" s="113">
        <v>32.340767140354316</v>
      </c>
      <c r="F41" s="113" t="s">
        <v>79</v>
      </c>
      <c r="G41" s="113">
        <v>10.722542011705732</v>
      </c>
      <c r="H41" s="113">
        <v>10.726991030470202</v>
      </c>
    </row>
    <row r="42" spans="1:8" x14ac:dyDescent="0.25">
      <c r="A42" s="113" t="s">
        <v>80</v>
      </c>
      <c r="B42" s="113">
        <v>43.87815867916953</v>
      </c>
      <c r="C42" s="113">
        <v>33.306329198725003</v>
      </c>
      <c r="F42" s="113" t="s">
        <v>80</v>
      </c>
      <c r="G42" s="113">
        <v>11.139465081193716</v>
      </c>
      <c r="H42" s="113">
        <v>11.06984627829423</v>
      </c>
    </row>
    <row r="43" spans="1:8" x14ac:dyDescent="0.25">
      <c r="A43" s="113" t="s">
        <v>81</v>
      </c>
      <c r="B43" s="113">
        <v>45.299587261311231</v>
      </c>
      <c r="C43" s="113">
        <v>33.673323668823151</v>
      </c>
      <c r="F43" s="113" t="s">
        <v>81</v>
      </c>
      <c r="G43" s="113">
        <v>11.041053892670609</v>
      </c>
      <c r="H43" s="113">
        <v>10.772717584381288</v>
      </c>
    </row>
    <row r="44" spans="1:8" x14ac:dyDescent="0.25">
      <c r="A44" s="113" t="s">
        <v>20</v>
      </c>
      <c r="B44" s="113">
        <v>46.508817629559729</v>
      </c>
      <c r="C44" s="113">
        <v>35.523578199624744</v>
      </c>
      <c r="F44" s="113" t="s">
        <v>20</v>
      </c>
      <c r="G44" s="113">
        <v>11.473619770128197</v>
      </c>
      <c r="H44" s="113">
        <v>11.291881428158854</v>
      </c>
    </row>
    <row r="45" spans="1:8" x14ac:dyDescent="0.25">
      <c r="A45" s="113" t="s">
        <v>21</v>
      </c>
      <c r="B45" s="113">
        <v>47.406926317469988</v>
      </c>
      <c r="C45" s="113">
        <v>35.598351611634001</v>
      </c>
      <c r="F45" s="113" t="s">
        <v>21</v>
      </c>
      <c r="G45" s="113">
        <v>15.155717323242868</v>
      </c>
      <c r="H45" s="113">
        <v>13.490970226720476</v>
      </c>
    </row>
    <row r="46" spans="1:8" x14ac:dyDescent="0.25">
      <c r="A46" s="113" t="s">
        <v>22</v>
      </c>
      <c r="B46" s="113">
        <v>44.884234688614512</v>
      </c>
      <c r="C46" s="113">
        <v>34.043786430434437</v>
      </c>
      <c r="F46" s="113" t="s">
        <v>22</v>
      </c>
      <c r="G46" s="113">
        <v>14.563838844764955</v>
      </c>
      <c r="H46" s="113">
        <v>13.481329769496599</v>
      </c>
    </row>
    <row r="47" spans="1:8" x14ac:dyDescent="0.25">
      <c r="A47" s="113" t="s">
        <v>23</v>
      </c>
      <c r="B47" s="113">
        <v>48.45140200668294</v>
      </c>
      <c r="C47" s="113">
        <v>36.510169649982856</v>
      </c>
      <c r="F47" s="113" t="s">
        <v>23</v>
      </c>
      <c r="G47" s="113">
        <v>13.43569003952739</v>
      </c>
      <c r="H47" s="113">
        <v>12.640852014507097</v>
      </c>
    </row>
    <row r="48" spans="1:8" x14ac:dyDescent="0.25">
      <c r="A48" s="113" t="s">
        <v>24</v>
      </c>
      <c r="B48" s="113">
        <v>52.039469397393511</v>
      </c>
      <c r="C48" s="113">
        <v>39.275480368873431</v>
      </c>
      <c r="F48" s="113" t="s">
        <v>24</v>
      </c>
      <c r="G48" s="113">
        <v>12.146456491622821</v>
      </c>
      <c r="H48" s="113">
        <v>11.996741519125679</v>
      </c>
    </row>
    <row r="49" spans="1:8" x14ac:dyDescent="0.25">
      <c r="A49" s="113" t="s">
        <v>25</v>
      </c>
      <c r="B49" s="113">
        <v>57.316816730990261</v>
      </c>
      <c r="C49" s="113">
        <v>43.085160455144099</v>
      </c>
      <c r="F49" s="113" t="s">
        <v>25</v>
      </c>
      <c r="G49" s="113">
        <v>10.365234660450893</v>
      </c>
      <c r="H49" s="113">
        <v>10.560805172907129</v>
      </c>
    </row>
    <row r="50" spans="1:8" x14ac:dyDescent="0.25">
      <c r="A50" s="113" t="s">
        <v>26</v>
      </c>
      <c r="B50" s="113">
        <v>47.108641248638264</v>
      </c>
      <c r="C50" s="113">
        <v>35.813840969535129</v>
      </c>
      <c r="F50" s="113" t="s">
        <v>26</v>
      </c>
      <c r="G50" s="113">
        <v>18.036455890021227</v>
      </c>
      <c r="H50" s="113">
        <v>16.562352338888676</v>
      </c>
    </row>
    <row r="63" spans="1:8" x14ac:dyDescent="0.25">
      <c r="A63" s="113" t="s">
        <v>492</v>
      </c>
      <c r="B63" s="113"/>
      <c r="C63" s="113"/>
      <c r="F63" s="113" t="s">
        <v>493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36.153613050854993</v>
      </c>
      <c r="C65" s="113">
        <v>28.568425182009477</v>
      </c>
      <c r="F65" s="113" t="s">
        <v>73</v>
      </c>
      <c r="G65" s="113">
        <v>15.623758696767633</v>
      </c>
      <c r="H65" s="113">
        <v>13.78413934892709</v>
      </c>
    </row>
    <row r="66" spans="1:8" x14ac:dyDescent="0.25">
      <c r="A66" s="113" t="s">
        <v>74</v>
      </c>
      <c r="B66" s="113">
        <v>40.641736918789945</v>
      </c>
      <c r="C66" s="113">
        <v>31.222486934329936</v>
      </c>
      <c r="F66" s="113" t="s">
        <v>74</v>
      </c>
      <c r="G66" s="113">
        <v>13.797103613292494</v>
      </c>
      <c r="H66" s="113">
        <v>12.255660346072567</v>
      </c>
    </row>
    <row r="67" spans="1:8" x14ac:dyDescent="0.25">
      <c r="A67" s="113" t="s">
        <v>75</v>
      </c>
      <c r="B67" s="113">
        <v>39.074277132356848</v>
      </c>
      <c r="C67" s="113">
        <v>29.874421250101442</v>
      </c>
      <c r="F67" s="113" t="s">
        <v>75</v>
      </c>
      <c r="G67" s="113">
        <v>12.484199125794559</v>
      </c>
      <c r="H67" s="113">
        <v>11.833219706735054</v>
      </c>
    </row>
    <row r="68" spans="1:8" x14ac:dyDescent="0.25">
      <c r="A68" s="113" t="s">
        <v>76</v>
      </c>
      <c r="B68" s="113">
        <v>41.484863887222858</v>
      </c>
      <c r="C68" s="113">
        <v>31.691584360291692</v>
      </c>
      <c r="F68" s="113" t="s">
        <v>76</v>
      </c>
      <c r="G68" s="113">
        <v>11.902549207594044</v>
      </c>
      <c r="H68" s="113">
        <v>11.242719079219597</v>
      </c>
    </row>
    <row r="69" spans="1:8" x14ac:dyDescent="0.25">
      <c r="A69" s="113" t="s">
        <v>77</v>
      </c>
      <c r="B69" s="113">
        <v>40.078792977226293</v>
      </c>
      <c r="C69" s="113">
        <v>30.508098707323153</v>
      </c>
      <c r="F69" s="113" t="s">
        <v>77</v>
      </c>
      <c r="G69" s="113">
        <v>12.329643510226976</v>
      </c>
      <c r="H69" s="113">
        <v>11.837604065826877</v>
      </c>
    </row>
    <row r="70" spans="1:8" x14ac:dyDescent="0.25">
      <c r="A70" s="113" t="s">
        <v>78</v>
      </c>
      <c r="B70" s="113">
        <v>42.900220959432886</v>
      </c>
      <c r="C70" s="113">
        <v>32.194376141647339</v>
      </c>
      <c r="F70" s="113" t="s">
        <v>78</v>
      </c>
      <c r="G70" s="113">
        <v>11.009662121547185</v>
      </c>
      <c r="H70" s="113">
        <v>10.654777174935578</v>
      </c>
    </row>
    <row r="71" spans="1:8" x14ac:dyDescent="0.25">
      <c r="A71" s="113" t="s">
        <v>79</v>
      </c>
      <c r="B71" s="113">
        <v>42.741310148285621</v>
      </c>
      <c r="C71" s="113">
        <v>32.354234850263694</v>
      </c>
      <c r="F71" s="113" t="s">
        <v>79</v>
      </c>
      <c r="G71" s="113">
        <v>10.632352933824325</v>
      </c>
      <c r="H71" s="113">
        <v>10.518867875791434</v>
      </c>
    </row>
    <row r="72" spans="1:8" x14ac:dyDescent="0.25">
      <c r="A72" s="113" t="s">
        <v>80</v>
      </c>
      <c r="B72" s="113">
        <v>43.903220801616627</v>
      </c>
      <c r="C72" s="113">
        <v>33.37409953490031</v>
      </c>
      <c r="F72" s="113" t="s">
        <v>80</v>
      </c>
      <c r="G72" s="113">
        <v>10.947557672511756</v>
      </c>
      <c r="H72" s="113">
        <v>10.722983963901237</v>
      </c>
    </row>
    <row r="73" spans="1:8" x14ac:dyDescent="0.25">
      <c r="A73" s="113" t="s">
        <v>81</v>
      </c>
      <c r="B73" s="113">
        <v>45.311950923975054</v>
      </c>
      <c r="C73" s="113">
        <v>33.712260123863267</v>
      </c>
      <c r="F73" s="113" t="s">
        <v>81</v>
      </c>
      <c r="G73" s="113">
        <v>10.907170707701782</v>
      </c>
      <c r="H73" s="113">
        <v>10.537074573100341</v>
      </c>
    </row>
    <row r="74" spans="1:8" x14ac:dyDescent="0.25">
      <c r="A74" s="113" t="s">
        <v>20</v>
      </c>
      <c r="B74" s="113">
        <v>46.636200184346727</v>
      </c>
      <c r="C74" s="113">
        <v>35.690919098917462</v>
      </c>
      <c r="F74" s="113" t="s">
        <v>20</v>
      </c>
      <c r="G74" s="113">
        <v>11.024803817053789</v>
      </c>
      <c r="H74" s="113">
        <v>10.668986471296687</v>
      </c>
    </row>
    <row r="75" spans="1:8" x14ac:dyDescent="0.25">
      <c r="A75" s="113" t="s">
        <v>21</v>
      </c>
      <c r="B75" s="113">
        <v>47.762042739043721</v>
      </c>
      <c r="C75" s="113">
        <v>36.000255972312324</v>
      </c>
      <c r="F75" s="113" t="s">
        <v>21</v>
      </c>
      <c r="G75" s="113">
        <v>13.877883708912151</v>
      </c>
      <c r="H75" s="113">
        <v>11.977392445383824</v>
      </c>
    </row>
    <row r="76" spans="1:8" x14ac:dyDescent="0.25">
      <c r="A76" s="113" t="s">
        <v>22</v>
      </c>
      <c r="B76" s="113">
        <v>45.240028203615971</v>
      </c>
      <c r="C76" s="113">
        <v>34.464774393569755</v>
      </c>
      <c r="F76" s="113" t="s">
        <v>22</v>
      </c>
      <c r="G76" s="113">
        <v>13.308877256443427</v>
      </c>
      <c r="H76" s="113">
        <v>11.938901108863391</v>
      </c>
    </row>
    <row r="77" spans="1:8" x14ac:dyDescent="0.25">
      <c r="A77" s="113" t="s">
        <v>23</v>
      </c>
      <c r="B77" s="113">
        <v>48.71770370171626</v>
      </c>
      <c r="C77" s="113">
        <v>36.82808259573256</v>
      </c>
      <c r="F77" s="113" t="s">
        <v>23</v>
      </c>
      <c r="G77" s="113">
        <v>12.470760412748687</v>
      </c>
      <c r="H77" s="113">
        <v>11.384056957839061</v>
      </c>
    </row>
    <row r="78" spans="1:8" x14ac:dyDescent="0.25">
      <c r="A78" s="113" t="s">
        <v>24</v>
      </c>
      <c r="B78" s="113">
        <v>52.209774976006756</v>
      </c>
      <c r="C78" s="113">
        <v>39.504288786096296</v>
      </c>
      <c r="F78" s="113" t="s">
        <v>24</v>
      </c>
      <c r="G78" s="113">
        <v>11.551492180262501</v>
      </c>
      <c r="H78" s="113">
        <v>11.175195216384093</v>
      </c>
    </row>
    <row r="79" spans="1:8" x14ac:dyDescent="0.25">
      <c r="A79" s="113" t="s">
        <v>25</v>
      </c>
      <c r="B79" s="113">
        <v>57.352694516876419</v>
      </c>
      <c r="C79" s="113">
        <v>43.156317924944453</v>
      </c>
      <c r="F79" s="113" t="s">
        <v>25</v>
      </c>
      <c r="G79" s="113">
        <v>10.161149069042365</v>
      </c>
      <c r="H79" s="113">
        <v>10.273728225063655</v>
      </c>
    </row>
    <row r="80" spans="1:8" x14ac:dyDescent="0.25">
      <c r="A80" s="113" t="s">
        <v>26</v>
      </c>
      <c r="B80" s="113">
        <v>47.878177510465946</v>
      </c>
      <c r="C80" s="113">
        <v>36.678188975892439</v>
      </c>
      <c r="F80" s="113" t="s">
        <v>26</v>
      </c>
      <c r="G80" s="113">
        <v>15.888251920750571</v>
      </c>
      <c r="H80" s="113">
        <v>13.958649139451415</v>
      </c>
    </row>
    <row r="93" spans="1:8" x14ac:dyDescent="0.25">
      <c r="A93" s="113" t="s">
        <v>494</v>
      </c>
      <c r="B93" s="113"/>
      <c r="C93" s="113"/>
      <c r="F93" s="113" t="s">
        <v>495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35.602382175661333</v>
      </c>
      <c r="C95" s="113">
        <v>27.867792467114803</v>
      </c>
      <c r="F95" s="113" t="s">
        <v>73</v>
      </c>
      <c r="G95" s="113">
        <v>16.055204695358782</v>
      </c>
      <c r="H95" s="113">
        <v>14.385315988320594</v>
      </c>
    </row>
    <row r="96" spans="1:8" x14ac:dyDescent="0.25">
      <c r="A96" s="113" t="s">
        <v>74</v>
      </c>
      <c r="B96" s="113">
        <v>40.253111621759572</v>
      </c>
      <c r="C96" s="113">
        <v>30.74896282052158</v>
      </c>
      <c r="F96" s="113" t="s">
        <v>74</v>
      </c>
      <c r="G96" s="113">
        <v>14.059824195682832</v>
      </c>
      <c r="H96" s="113">
        <v>12.583862678853571</v>
      </c>
    </row>
    <row r="97" spans="1:8" x14ac:dyDescent="0.25">
      <c r="A97" s="113" t="s">
        <v>75</v>
      </c>
      <c r="B97" s="113">
        <v>38.889518283772304</v>
      </c>
      <c r="C97" s="113">
        <v>29.590146165856392</v>
      </c>
      <c r="F97" s="113" t="s">
        <v>75</v>
      </c>
      <c r="G97" s="113">
        <v>12.634640519717117</v>
      </c>
      <c r="H97" s="113">
        <v>12.050620691195235</v>
      </c>
    </row>
    <row r="98" spans="1:8" x14ac:dyDescent="0.25">
      <c r="A98" s="113" t="s">
        <v>76</v>
      </c>
      <c r="B98" s="113">
        <v>41.310083459305815</v>
      </c>
      <c r="C98" s="113">
        <v>31.448011040139157</v>
      </c>
      <c r="F98" s="113" t="s">
        <v>76</v>
      </c>
      <c r="G98" s="113">
        <v>12.012809947723987</v>
      </c>
      <c r="H98" s="113">
        <v>11.309707999918007</v>
      </c>
    </row>
    <row r="99" spans="1:8" x14ac:dyDescent="0.25">
      <c r="A99" s="113" t="s">
        <v>77</v>
      </c>
      <c r="B99" s="113">
        <v>39.876313212120884</v>
      </c>
      <c r="C99" s="113">
        <v>30.172078553503127</v>
      </c>
      <c r="F99" s="113" t="s">
        <v>77</v>
      </c>
      <c r="G99" s="113">
        <v>12.418495566062935</v>
      </c>
      <c r="H99" s="113">
        <v>11.963331133015778</v>
      </c>
    </row>
    <row r="100" spans="1:8" x14ac:dyDescent="0.25">
      <c r="A100" s="113" t="s">
        <v>78</v>
      </c>
      <c r="B100" s="113">
        <v>42.932374148196303</v>
      </c>
      <c r="C100" s="113">
        <v>32.183141856822481</v>
      </c>
      <c r="F100" s="113" t="s">
        <v>78</v>
      </c>
      <c r="G100" s="113">
        <v>11.016317734965002</v>
      </c>
      <c r="H100" s="113">
        <v>10.667396976560369</v>
      </c>
    </row>
    <row r="101" spans="1:8" x14ac:dyDescent="0.25">
      <c r="A101" s="113" t="s">
        <v>79</v>
      </c>
      <c r="B101" s="113">
        <v>42.742283876294046</v>
      </c>
      <c r="C101" s="113">
        <v>32.342330637902663</v>
      </c>
      <c r="F101" s="113" t="s">
        <v>79</v>
      </c>
      <c r="G101" s="113">
        <v>10.633955593803268</v>
      </c>
      <c r="H101" s="113">
        <v>10.538043468298179</v>
      </c>
    </row>
    <row r="102" spans="1:8" x14ac:dyDescent="0.25">
      <c r="A102" s="113" t="s">
        <v>80</v>
      </c>
      <c r="B102" s="113">
        <v>43.869707093349398</v>
      </c>
      <c r="C102" s="113">
        <v>33.296693574311711</v>
      </c>
      <c r="F102" s="113" t="s">
        <v>80</v>
      </c>
      <c r="G102" s="113">
        <v>10.961944283026719</v>
      </c>
      <c r="H102" s="113">
        <v>10.753110205246132</v>
      </c>
    </row>
    <row r="103" spans="1:8" x14ac:dyDescent="0.25">
      <c r="A103" s="113" t="s">
        <v>81</v>
      </c>
      <c r="B103" s="113">
        <v>45.292525858452976</v>
      </c>
      <c r="C103" s="113">
        <v>33.659562657305898</v>
      </c>
      <c r="F103" s="113" t="s">
        <v>81</v>
      </c>
      <c r="G103" s="113">
        <v>10.911408415989669</v>
      </c>
      <c r="H103" s="113">
        <v>10.550688600516377</v>
      </c>
    </row>
    <row r="104" spans="1:8" x14ac:dyDescent="0.25">
      <c r="A104" s="113" t="s">
        <v>20</v>
      </c>
      <c r="B104" s="113">
        <v>46.500421037791071</v>
      </c>
      <c r="C104" s="113">
        <v>35.507983719760979</v>
      </c>
      <c r="F104" s="113" t="s">
        <v>20</v>
      </c>
      <c r="G104" s="113">
        <v>11.079743874370921</v>
      </c>
      <c r="H104" s="113">
        <v>10.740389914490915</v>
      </c>
    </row>
    <row r="105" spans="1:8" x14ac:dyDescent="0.25">
      <c r="A105" s="113" t="s">
        <v>21</v>
      </c>
      <c r="B105" s="113">
        <v>47.401663386743664</v>
      </c>
      <c r="C105" s="113">
        <v>35.59000384791711</v>
      </c>
      <c r="F105" s="113" t="s">
        <v>21</v>
      </c>
      <c r="G105" s="113">
        <v>14.134186485495151</v>
      </c>
      <c r="H105" s="113">
        <v>12.337631646176938</v>
      </c>
    </row>
    <row r="106" spans="1:8" x14ac:dyDescent="0.25">
      <c r="A106" s="113" t="s">
        <v>22</v>
      </c>
      <c r="B106" s="113">
        <v>44.878245669760048</v>
      </c>
      <c r="C106" s="113">
        <v>34.040950403864642</v>
      </c>
      <c r="F106" s="113" t="s">
        <v>22</v>
      </c>
      <c r="G106" s="113">
        <v>13.567968898030861</v>
      </c>
      <c r="H106" s="113">
        <v>12.300963779084562</v>
      </c>
    </row>
    <row r="107" spans="1:8" x14ac:dyDescent="0.25">
      <c r="A107" s="113" t="s">
        <v>23</v>
      </c>
      <c r="B107" s="113">
        <v>48.455888354742953</v>
      </c>
      <c r="C107" s="113">
        <v>36.498564905229415</v>
      </c>
      <c r="F107" s="113" t="s">
        <v>23</v>
      </c>
      <c r="G107" s="113">
        <v>12.716286854971852</v>
      </c>
      <c r="H107" s="113">
        <v>11.683882526706695</v>
      </c>
    </row>
    <row r="108" spans="1:8" x14ac:dyDescent="0.25">
      <c r="A108" s="113" t="s">
        <v>24</v>
      </c>
      <c r="B108" s="113">
        <v>52.027890649828038</v>
      </c>
      <c r="C108" s="113">
        <v>39.252467024816809</v>
      </c>
      <c r="F108" s="113" t="s">
        <v>24</v>
      </c>
      <c r="G108" s="113">
        <v>11.639355176415084</v>
      </c>
      <c r="H108" s="113">
        <v>11.290712221294729</v>
      </c>
    </row>
    <row r="109" spans="1:8" x14ac:dyDescent="0.25">
      <c r="A109" s="113" t="s">
        <v>25</v>
      </c>
      <c r="B109" s="113">
        <v>57.301067267890517</v>
      </c>
      <c r="C109" s="113">
        <v>43.06005533734767</v>
      </c>
      <c r="F109" s="113" t="s">
        <v>25</v>
      </c>
      <c r="G109" s="113">
        <v>10.178214223161527</v>
      </c>
      <c r="H109" s="113">
        <v>10.276201624190984</v>
      </c>
    </row>
    <row r="110" spans="1:8" x14ac:dyDescent="0.25">
      <c r="A110" s="113" t="s">
        <v>26</v>
      </c>
      <c r="B110" s="113">
        <v>47.099184271567957</v>
      </c>
      <c r="C110" s="113">
        <v>35.790451666144776</v>
      </c>
      <c r="F110" s="113" t="s">
        <v>26</v>
      </c>
      <c r="G110" s="113">
        <v>16.264222919887498</v>
      </c>
      <c r="H110" s="113">
        <v>14.507222635418268</v>
      </c>
    </row>
    <row r="123" spans="1:8" x14ac:dyDescent="0.25">
      <c r="A123" s="113" t="s">
        <v>496</v>
      </c>
      <c r="B123" s="113"/>
      <c r="C123" s="113"/>
      <c r="F123" s="113" t="s">
        <v>497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32.47691824667632</v>
      </c>
      <c r="C125" s="113">
        <v>25.79348250497571</v>
      </c>
      <c r="F125" s="113" t="s">
        <v>73</v>
      </c>
      <c r="G125" s="113">
        <v>19.05523552535734</v>
      </c>
      <c r="H125" s="113">
        <v>17.691810835794591</v>
      </c>
    </row>
    <row r="126" spans="1:8" x14ac:dyDescent="0.25">
      <c r="A126" s="113" t="s">
        <v>74</v>
      </c>
      <c r="B126" s="113">
        <v>36.897212784817107</v>
      </c>
      <c r="C126" s="113">
        <v>28.469981497001402</v>
      </c>
      <c r="F126" s="113" t="s">
        <v>74</v>
      </c>
      <c r="G126" s="113">
        <v>15.954171457120719</v>
      </c>
      <c r="H126" s="113">
        <v>14.595855381642885</v>
      </c>
    </row>
    <row r="127" spans="1:8" x14ac:dyDescent="0.25">
      <c r="A127" s="113" t="s">
        <v>75</v>
      </c>
      <c r="B127" s="113">
        <v>35.666751046428473</v>
      </c>
      <c r="C127" s="113">
        <v>27.313105465758785</v>
      </c>
      <c r="F127" s="113" t="s">
        <v>75</v>
      </c>
      <c r="G127" s="113">
        <v>13.796326863977546</v>
      </c>
      <c r="H127" s="113">
        <v>13.525772295630022</v>
      </c>
    </row>
    <row r="128" spans="1:8" x14ac:dyDescent="0.25">
      <c r="A128" s="113" t="s">
        <v>76</v>
      </c>
      <c r="B128" s="113">
        <v>37.99844766791059</v>
      </c>
      <c r="C128" s="113">
        <v>29.174341308748435</v>
      </c>
      <c r="F128" s="113" t="s">
        <v>76</v>
      </c>
      <c r="G128" s="113">
        <v>13.059834527898564</v>
      </c>
      <c r="H128" s="113">
        <v>12.531957959880673</v>
      </c>
    </row>
    <row r="129" spans="1:8" x14ac:dyDescent="0.25">
      <c r="A129" s="113" t="s">
        <v>77</v>
      </c>
      <c r="B129" s="113">
        <v>36.781571460020402</v>
      </c>
      <c r="C129" s="113">
        <v>27.976917330108794</v>
      </c>
      <c r="F129" s="113" t="s">
        <v>77</v>
      </c>
      <c r="G129" s="113">
        <v>13.564498606734036</v>
      </c>
      <c r="H129" s="113">
        <v>13.502388991590742</v>
      </c>
    </row>
    <row r="130" spans="1:8" x14ac:dyDescent="0.25">
      <c r="A130" s="113" t="s">
        <v>78</v>
      </c>
      <c r="B130" s="113">
        <v>40.025012627800756</v>
      </c>
      <c r="C130" s="113">
        <v>30.020980563935662</v>
      </c>
      <c r="F130" s="113" t="s">
        <v>78</v>
      </c>
      <c r="G130" s="113">
        <v>11.261206746136958</v>
      </c>
      <c r="H130" s="113">
        <v>11.035669808382393</v>
      </c>
    </row>
    <row r="131" spans="1:8" x14ac:dyDescent="0.25">
      <c r="A131" s="113" t="s">
        <v>79</v>
      </c>
      <c r="B131" s="113">
        <v>39.8436329137065</v>
      </c>
      <c r="C131" s="113">
        <v>30.184151747585968</v>
      </c>
      <c r="F131" s="113" t="s">
        <v>79</v>
      </c>
      <c r="G131" s="113">
        <v>10.824488817792874</v>
      </c>
      <c r="H131" s="113">
        <v>10.867143037361458</v>
      </c>
    </row>
    <row r="132" spans="1:8" x14ac:dyDescent="0.25">
      <c r="A132" s="113" t="s">
        <v>80</v>
      </c>
      <c r="B132" s="113">
        <v>40.763962198088905</v>
      </c>
      <c r="C132" s="113">
        <v>31.025205940224129</v>
      </c>
      <c r="F132" s="113" t="s">
        <v>80</v>
      </c>
      <c r="G132" s="113">
        <v>11.318762687169336</v>
      </c>
      <c r="H132" s="113">
        <v>11.272193391081531</v>
      </c>
    </row>
    <row r="133" spans="1:8" x14ac:dyDescent="0.25">
      <c r="A133" s="113" t="s">
        <v>81</v>
      </c>
      <c r="B133" s="113">
        <v>42.118564508605651</v>
      </c>
      <c r="C133" s="113">
        <v>31.46907209536835</v>
      </c>
      <c r="F133" s="113" t="s">
        <v>81</v>
      </c>
      <c r="G133" s="113">
        <v>11.183091695581593</v>
      </c>
      <c r="H133" s="113">
        <v>10.92671459370478</v>
      </c>
    </row>
    <row r="134" spans="1:8" x14ac:dyDescent="0.25">
      <c r="A134" s="113" t="s">
        <v>20</v>
      </c>
      <c r="B134" s="113">
        <v>43.220434489669358</v>
      </c>
      <c r="C134" s="113">
        <v>33.143244172422015</v>
      </c>
      <c r="F134" s="113" t="s">
        <v>20</v>
      </c>
      <c r="G134" s="113">
        <v>11.799905310242275</v>
      </c>
      <c r="H134" s="113">
        <v>11.599999266745979</v>
      </c>
    </row>
    <row r="135" spans="1:8" x14ac:dyDescent="0.25">
      <c r="A135" s="113" t="s">
        <v>21</v>
      </c>
      <c r="B135" s="113">
        <v>43.960598928549231</v>
      </c>
      <c r="C135" s="113">
        <v>33.25222755071993</v>
      </c>
      <c r="F135" s="113" t="s">
        <v>21</v>
      </c>
      <c r="G135" s="113">
        <v>16.005581396278966</v>
      </c>
      <c r="H135" s="113">
        <v>14.191867912954082</v>
      </c>
    </row>
    <row r="136" spans="1:8" x14ac:dyDescent="0.25">
      <c r="A136" s="113" t="s">
        <v>22</v>
      </c>
      <c r="B136" s="113">
        <v>41.642837466414043</v>
      </c>
      <c r="C136" s="113">
        <v>31.753660812355459</v>
      </c>
      <c r="F136" s="113" t="s">
        <v>22</v>
      </c>
      <c r="G136" s="113">
        <v>15.316604420621836</v>
      </c>
      <c r="H136" s="113">
        <v>14.088833891134108</v>
      </c>
    </row>
    <row r="137" spans="1:8" x14ac:dyDescent="0.25">
      <c r="A137" s="113" t="s">
        <v>23</v>
      </c>
      <c r="B137" s="113">
        <v>45.173010452702691</v>
      </c>
      <c r="C137" s="113">
        <v>34.203005374918611</v>
      </c>
      <c r="F137" s="113" t="s">
        <v>23</v>
      </c>
      <c r="G137" s="113">
        <v>14.109481324436738</v>
      </c>
      <c r="H137" s="113">
        <v>13.213950024405692</v>
      </c>
    </row>
    <row r="138" spans="1:8" x14ac:dyDescent="0.25">
      <c r="A138" s="113" t="s">
        <v>24</v>
      </c>
      <c r="B138" s="113">
        <v>48.563406724839261</v>
      </c>
      <c r="C138" s="113">
        <v>36.87162405266497</v>
      </c>
      <c r="F138" s="113" t="s">
        <v>24</v>
      </c>
      <c r="G138" s="113">
        <v>12.60290078623162</v>
      </c>
      <c r="H138" s="113">
        <v>12.424965032948936</v>
      </c>
    </row>
    <row r="139" spans="1:8" x14ac:dyDescent="0.25">
      <c r="A139" s="113" t="s">
        <v>25</v>
      </c>
      <c r="B139" s="113">
        <v>54.257035030710838</v>
      </c>
      <c r="C139" s="113">
        <v>41.034804568639153</v>
      </c>
      <c r="F139" s="113" t="s">
        <v>25</v>
      </c>
      <c r="G139" s="113">
        <v>10.489314239176462</v>
      </c>
      <c r="H139" s="113">
        <v>10.704382809259464</v>
      </c>
    </row>
    <row r="140" spans="1:8" x14ac:dyDescent="0.25">
      <c r="A140" s="113" t="s">
        <v>26</v>
      </c>
      <c r="B140" s="113">
        <v>43.42872529288082</v>
      </c>
      <c r="C140" s="113">
        <v>33.16730706961863</v>
      </c>
      <c r="F140" s="113" t="s">
        <v>26</v>
      </c>
      <c r="G140" s="113">
        <v>19.083636453323631</v>
      </c>
      <c r="H140" s="113">
        <v>17.506791515384421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1937973.45</v>
      </c>
      <c r="E2">
        <v>1208242.52</v>
      </c>
    </row>
    <row r="3" spans="1:5" x14ac:dyDescent="0.25">
      <c r="A3" t="s">
        <v>39</v>
      </c>
      <c r="B3" t="s">
        <v>74</v>
      </c>
      <c r="C3" t="s">
        <v>67</v>
      </c>
      <c r="D3">
        <v>2218040.4900000002</v>
      </c>
      <c r="E3">
        <v>1001521.47</v>
      </c>
    </row>
    <row r="4" spans="1:5" x14ac:dyDescent="0.25">
      <c r="A4" t="s">
        <v>39</v>
      </c>
      <c r="B4" t="s">
        <v>75</v>
      </c>
      <c r="C4" t="s">
        <v>67</v>
      </c>
      <c r="D4">
        <v>2132438.1800000002</v>
      </c>
      <c r="E4">
        <v>852730.29</v>
      </c>
    </row>
    <row r="5" spans="1:5" x14ac:dyDescent="0.25">
      <c r="A5" t="s">
        <v>39</v>
      </c>
      <c r="B5" t="s">
        <v>76</v>
      </c>
      <c r="C5" t="s">
        <v>67</v>
      </c>
      <c r="D5">
        <v>2292111.17</v>
      </c>
      <c r="E5">
        <v>807240.82</v>
      </c>
    </row>
    <row r="6" spans="1:5" x14ac:dyDescent="0.25">
      <c r="A6" t="s">
        <v>39</v>
      </c>
      <c r="B6" t="s">
        <v>77</v>
      </c>
      <c r="C6" t="s">
        <v>67</v>
      </c>
      <c r="D6">
        <v>2197241.44</v>
      </c>
      <c r="E6">
        <v>839413.8</v>
      </c>
    </row>
    <row r="7" spans="1:5" x14ac:dyDescent="0.25">
      <c r="A7" t="s">
        <v>39</v>
      </c>
      <c r="B7" t="s">
        <v>78</v>
      </c>
      <c r="C7" t="s">
        <v>67</v>
      </c>
      <c r="D7">
        <v>2436694.71</v>
      </c>
      <c r="E7">
        <v>683240.51</v>
      </c>
    </row>
    <row r="8" spans="1:5" x14ac:dyDescent="0.25">
      <c r="A8" t="s">
        <v>39</v>
      </c>
      <c r="B8" t="s">
        <v>79</v>
      </c>
      <c r="C8" t="s">
        <v>67</v>
      </c>
      <c r="D8">
        <v>2439670.0499999998</v>
      </c>
      <c r="E8">
        <v>659629.25</v>
      </c>
    </row>
    <row r="9" spans="1:5" x14ac:dyDescent="0.25">
      <c r="A9" t="s">
        <v>39</v>
      </c>
      <c r="B9" t="s">
        <v>80</v>
      </c>
      <c r="C9" t="s">
        <v>67</v>
      </c>
      <c r="D9">
        <v>2466235.0699999998</v>
      </c>
      <c r="E9">
        <v>708981.16</v>
      </c>
    </row>
    <row r="10" spans="1:5" x14ac:dyDescent="0.25">
      <c r="A10" t="s">
        <v>39</v>
      </c>
      <c r="B10" t="s">
        <v>81</v>
      </c>
      <c r="C10" t="s">
        <v>67</v>
      </c>
      <c r="D10">
        <v>2583283.29</v>
      </c>
      <c r="E10">
        <v>683294.85</v>
      </c>
    </row>
    <row r="11" spans="1:5" x14ac:dyDescent="0.25">
      <c r="A11" t="s">
        <v>39</v>
      </c>
      <c r="B11" t="s">
        <v>20</v>
      </c>
      <c r="C11" t="s">
        <v>67</v>
      </c>
      <c r="D11">
        <v>2619789.6</v>
      </c>
      <c r="E11">
        <v>756386.05</v>
      </c>
    </row>
    <row r="12" spans="1:5" x14ac:dyDescent="0.25">
      <c r="A12" t="s">
        <v>39</v>
      </c>
      <c r="B12" t="s">
        <v>21</v>
      </c>
      <c r="C12" t="s">
        <v>67</v>
      </c>
      <c r="D12">
        <v>2659549.0299999998</v>
      </c>
      <c r="E12">
        <v>1028861.01</v>
      </c>
    </row>
    <row r="13" spans="1:5" x14ac:dyDescent="0.25">
      <c r="A13" t="s">
        <v>39</v>
      </c>
      <c r="B13" t="s">
        <v>22</v>
      </c>
      <c r="C13" t="s">
        <v>67</v>
      </c>
      <c r="D13">
        <v>2516279.9</v>
      </c>
      <c r="E13">
        <v>980251.94</v>
      </c>
    </row>
    <row r="14" spans="1:5" x14ac:dyDescent="0.25">
      <c r="A14" t="s">
        <v>39</v>
      </c>
      <c r="B14" t="s">
        <v>23</v>
      </c>
      <c r="C14" t="s">
        <v>67</v>
      </c>
      <c r="D14">
        <v>2745486.83</v>
      </c>
      <c r="E14">
        <v>903107.39</v>
      </c>
    </row>
    <row r="15" spans="1:5" x14ac:dyDescent="0.25">
      <c r="A15" t="s">
        <v>39</v>
      </c>
      <c r="B15" t="s">
        <v>24</v>
      </c>
      <c r="C15" t="s">
        <v>67</v>
      </c>
      <c r="D15">
        <v>2983951.37</v>
      </c>
      <c r="E15">
        <v>784164.1</v>
      </c>
    </row>
    <row r="16" spans="1:5" x14ac:dyDescent="0.25">
      <c r="A16" t="s">
        <v>39</v>
      </c>
      <c r="B16" t="s">
        <v>25</v>
      </c>
      <c r="C16" t="s">
        <v>67</v>
      </c>
      <c r="D16">
        <v>3349402.35</v>
      </c>
      <c r="E16">
        <v>670262.14</v>
      </c>
    </row>
    <row r="17" spans="1:5" x14ac:dyDescent="0.25">
      <c r="A17" t="s">
        <v>39</v>
      </c>
      <c r="B17" t="s">
        <v>26</v>
      </c>
      <c r="C17" t="s">
        <v>67</v>
      </c>
      <c r="D17">
        <v>2619931.5099999998</v>
      </c>
      <c r="E17">
        <v>1207053.82</v>
      </c>
    </row>
    <row r="18" spans="1:5" x14ac:dyDescent="0.25">
      <c r="A18" t="s">
        <v>40</v>
      </c>
      <c r="B18" t="s">
        <v>73</v>
      </c>
      <c r="C18" t="s">
        <v>67</v>
      </c>
      <c r="D18">
        <v>1546695.71</v>
      </c>
      <c r="E18">
        <v>1175358.76</v>
      </c>
    </row>
    <row r="19" spans="1:5" x14ac:dyDescent="0.25">
      <c r="A19" t="s">
        <v>40</v>
      </c>
      <c r="B19" t="s">
        <v>74</v>
      </c>
      <c r="C19" t="s">
        <v>67</v>
      </c>
      <c r="D19">
        <v>1713774.44</v>
      </c>
      <c r="E19">
        <v>944953.58</v>
      </c>
    </row>
    <row r="20" spans="1:5" x14ac:dyDescent="0.25">
      <c r="A20" t="s">
        <v>40</v>
      </c>
      <c r="B20" t="s">
        <v>75</v>
      </c>
      <c r="C20" t="s">
        <v>67</v>
      </c>
      <c r="D20">
        <v>1643995.15</v>
      </c>
      <c r="E20">
        <v>851958.21</v>
      </c>
    </row>
    <row r="21" spans="1:5" x14ac:dyDescent="0.25">
      <c r="A21" t="s">
        <v>40</v>
      </c>
      <c r="B21" t="s">
        <v>76</v>
      </c>
      <c r="C21" t="s">
        <v>67</v>
      </c>
      <c r="D21">
        <v>1755969.29</v>
      </c>
      <c r="E21">
        <v>800112.86</v>
      </c>
    </row>
    <row r="22" spans="1:5" x14ac:dyDescent="0.25">
      <c r="A22" t="s">
        <v>40</v>
      </c>
      <c r="B22" t="s">
        <v>77</v>
      </c>
      <c r="C22" t="s">
        <v>67</v>
      </c>
      <c r="D22">
        <v>1680884.94</v>
      </c>
      <c r="E22">
        <v>856601.49</v>
      </c>
    </row>
    <row r="23" spans="1:5" x14ac:dyDescent="0.25">
      <c r="A23" t="s">
        <v>40</v>
      </c>
      <c r="B23" t="s">
        <v>78</v>
      </c>
      <c r="C23" t="s">
        <v>67</v>
      </c>
      <c r="D23">
        <v>1833002.95</v>
      </c>
      <c r="E23">
        <v>675781.87</v>
      </c>
    </row>
    <row r="24" spans="1:5" x14ac:dyDescent="0.25">
      <c r="A24" t="s">
        <v>40</v>
      </c>
      <c r="B24" t="s">
        <v>79</v>
      </c>
      <c r="C24" t="s">
        <v>67</v>
      </c>
      <c r="D24">
        <v>1830144.6</v>
      </c>
      <c r="E24">
        <v>679543.13</v>
      </c>
    </row>
    <row r="25" spans="1:5" x14ac:dyDescent="0.25">
      <c r="A25" t="s">
        <v>40</v>
      </c>
      <c r="B25" t="s">
        <v>80</v>
      </c>
      <c r="C25" t="s">
        <v>67</v>
      </c>
      <c r="D25">
        <v>1881136.23</v>
      </c>
      <c r="E25">
        <v>715202.07</v>
      </c>
    </row>
    <row r="26" spans="1:5" x14ac:dyDescent="0.25">
      <c r="A26" t="s">
        <v>40</v>
      </c>
      <c r="B26" t="s">
        <v>81</v>
      </c>
      <c r="C26" t="s">
        <v>67</v>
      </c>
      <c r="D26">
        <v>1906562.93</v>
      </c>
      <c r="E26">
        <v>688910.93</v>
      </c>
    </row>
    <row r="27" spans="1:5" x14ac:dyDescent="0.25">
      <c r="A27" t="s">
        <v>40</v>
      </c>
      <c r="B27" t="s">
        <v>20</v>
      </c>
      <c r="C27" t="s">
        <v>67</v>
      </c>
      <c r="D27">
        <v>2010641.37</v>
      </c>
      <c r="E27">
        <v>747002.58</v>
      </c>
    </row>
    <row r="28" spans="1:5" x14ac:dyDescent="0.25">
      <c r="A28" t="s">
        <v>40</v>
      </c>
      <c r="B28" t="s">
        <v>21</v>
      </c>
      <c r="C28" t="s">
        <v>67</v>
      </c>
      <c r="D28">
        <v>2018992.54</v>
      </c>
      <c r="E28">
        <v>920199.21</v>
      </c>
    </row>
    <row r="29" spans="1:5" x14ac:dyDescent="0.25">
      <c r="A29" t="s">
        <v>40</v>
      </c>
      <c r="B29" t="s">
        <v>22</v>
      </c>
      <c r="C29" t="s">
        <v>67</v>
      </c>
      <c r="D29">
        <v>1924787.64</v>
      </c>
      <c r="E29">
        <v>913249.85</v>
      </c>
    </row>
    <row r="30" spans="1:5" x14ac:dyDescent="0.25">
      <c r="A30" t="s">
        <v>40</v>
      </c>
      <c r="B30" t="s">
        <v>23</v>
      </c>
      <c r="C30" t="s">
        <v>67</v>
      </c>
      <c r="D30">
        <v>2082074.27</v>
      </c>
      <c r="E30">
        <v>856878.72</v>
      </c>
    </row>
    <row r="31" spans="1:5" x14ac:dyDescent="0.25">
      <c r="A31" t="s">
        <v>40</v>
      </c>
      <c r="B31" t="s">
        <v>24</v>
      </c>
      <c r="C31" t="s">
        <v>67</v>
      </c>
      <c r="D31">
        <v>2242082.84</v>
      </c>
      <c r="E31">
        <v>796765.41</v>
      </c>
    </row>
    <row r="32" spans="1:5" x14ac:dyDescent="0.25">
      <c r="A32" t="s">
        <v>40</v>
      </c>
      <c r="B32" t="s">
        <v>25</v>
      </c>
      <c r="C32" t="s">
        <v>67</v>
      </c>
      <c r="D32">
        <v>2539081.1800000002</v>
      </c>
      <c r="E32">
        <v>680828.1</v>
      </c>
    </row>
    <row r="33" spans="1:5" x14ac:dyDescent="0.25">
      <c r="A33" t="s">
        <v>40</v>
      </c>
      <c r="B33" t="s">
        <v>26</v>
      </c>
      <c r="C33" t="s">
        <v>67</v>
      </c>
      <c r="D33">
        <v>2001508.68</v>
      </c>
      <c r="E33">
        <v>1122739.3600000001</v>
      </c>
    </row>
    <row r="34" spans="1:5" x14ac:dyDescent="0.25">
      <c r="A34" t="s">
        <v>39</v>
      </c>
      <c r="B34" t="s">
        <v>73</v>
      </c>
      <c r="C34" t="s">
        <v>48</v>
      </c>
      <c r="D34">
        <v>2136646.2999999998</v>
      </c>
      <c r="E34">
        <v>1070072.71</v>
      </c>
    </row>
    <row r="35" spans="1:5" x14ac:dyDescent="0.25">
      <c r="A35" t="s">
        <v>39</v>
      </c>
      <c r="B35" t="s">
        <v>74</v>
      </c>
      <c r="C35" t="s">
        <v>48</v>
      </c>
      <c r="D35">
        <v>2415927.04</v>
      </c>
      <c r="E35">
        <v>909216.07</v>
      </c>
    </row>
    <row r="36" spans="1:5" x14ac:dyDescent="0.25">
      <c r="A36" t="s">
        <v>39</v>
      </c>
      <c r="B36" t="s">
        <v>75</v>
      </c>
      <c r="C36" t="s">
        <v>48</v>
      </c>
      <c r="D36">
        <v>2334021.84</v>
      </c>
      <c r="E36">
        <v>794577.6</v>
      </c>
    </row>
    <row r="37" spans="1:5" x14ac:dyDescent="0.25">
      <c r="A37" t="s">
        <v>39</v>
      </c>
      <c r="B37" t="s">
        <v>76</v>
      </c>
      <c r="C37" t="s">
        <v>48</v>
      </c>
      <c r="D37">
        <v>2479354.48</v>
      </c>
      <c r="E37">
        <v>753411.74</v>
      </c>
    </row>
    <row r="38" spans="1:5" x14ac:dyDescent="0.25">
      <c r="A38" t="s">
        <v>39</v>
      </c>
      <c r="B38" t="s">
        <v>77</v>
      </c>
      <c r="C38" t="s">
        <v>48</v>
      </c>
      <c r="D38">
        <v>2393847.1</v>
      </c>
      <c r="E38">
        <v>784477.17</v>
      </c>
    </row>
    <row r="39" spans="1:5" x14ac:dyDescent="0.25">
      <c r="A39" t="s">
        <v>39</v>
      </c>
      <c r="B39" t="s">
        <v>78</v>
      </c>
      <c r="C39" t="s">
        <v>48</v>
      </c>
      <c r="D39">
        <v>2576224.39</v>
      </c>
      <c r="E39">
        <v>666966.62</v>
      </c>
    </row>
    <row r="40" spans="1:5" x14ac:dyDescent="0.25">
      <c r="A40" t="s">
        <v>39</v>
      </c>
      <c r="B40" t="s">
        <v>79</v>
      </c>
      <c r="C40" t="s">
        <v>48</v>
      </c>
      <c r="D40">
        <v>2565254.7000000002</v>
      </c>
      <c r="E40">
        <v>643422.11</v>
      </c>
    </row>
    <row r="41" spans="1:5" x14ac:dyDescent="0.25">
      <c r="A41" t="s">
        <v>39</v>
      </c>
      <c r="B41" t="s">
        <v>80</v>
      </c>
      <c r="C41" t="s">
        <v>48</v>
      </c>
      <c r="D41">
        <v>2632974.29</v>
      </c>
      <c r="E41">
        <v>668440.19999999995</v>
      </c>
    </row>
    <row r="42" spans="1:5" x14ac:dyDescent="0.25">
      <c r="A42" t="s">
        <v>39</v>
      </c>
      <c r="B42" t="s">
        <v>81</v>
      </c>
      <c r="C42" t="s">
        <v>48</v>
      </c>
      <c r="D42">
        <v>2718269.23</v>
      </c>
      <c r="E42">
        <v>662534.89</v>
      </c>
    </row>
    <row r="43" spans="1:5" x14ac:dyDescent="0.25">
      <c r="A43" t="s">
        <v>39</v>
      </c>
      <c r="B43" t="s">
        <v>20</v>
      </c>
      <c r="C43" t="s">
        <v>48</v>
      </c>
      <c r="D43">
        <v>2790830.9</v>
      </c>
      <c r="E43">
        <v>688491.65</v>
      </c>
    </row>
    <row r="44" spans="1:5" x14ac:dyDescent="0.25">
      <c r="A44" t="s">
        <v>39</v>
      </c>
      <c r="B44" t="s">
        <v>21</v>
      </c>
      <c r="C44" t="s">
        <v>48</v>
      </c>
      <c r="D44">
        <v>2844723.25</v>
      </c>
      <c r="E44">
        <v>909441.4</v>
      </c>
    </row>
    <row r="45" spans="1:5" x14ac:dyDescent="0.25">
      <c r="A45" t="s">
        <v>39</v>
      </c>
      <c r="B45" t="s">
        <v>22</v>
      </c>
      <c r="C45" t="s">
        <v>48</v>
      </c>
      <c r="D45">
        <v>2693345.38</v>
      </c>
      <c r="E45">
        <v>873924.85</v>
      </c>
    </row>
    <row r="46" spans="1:5" x14ac:dyDescent="0.25">
      <c r="A46" t="s">
        <v>39</v>
      </c>
      <c r="B46" t="s">
        <v>23</v>
      </c>
      <c r="C46" t="s">
        <v>48</v>
      </c>
      <c r="D46">
        <v>2907398.57</v>
      </c>
      <c r="E46">
        <v>806228.6</v>
      </c>
    </row>
    <row r="47" spans="1:5" x14ac:dyDescent="0.25">
      <c r="A47" t="s">
        <v>39</v>
      </c>
      <c r="B47" t="s">
        <v>24</v>
      </c>
      <c r="C47" t="s">
        <v>48</v>
      </c>
      <c r="D47">
        <v>3122705.9</v>
      </c>
      <c r="E47">
        <v>728866.22</v>
      </c>
    </row>
    <row r="48" spans="1:5" x14ac:dyDescent="0.25">
      <c r="A48" t="s">
        <v>39</v>
      </c>
      <c r="B48" t="s">
        <v>25</v>
      </c>
      <c r="C48" t="s">
        <v>48</v>
      </c>
      <c r="D48">
        <v>3439380.99</v>
      </c>
      <c r="E48">
        <v>621981.35</v>
      </c>
    </row>
    <row r="49" spans="1:5" x14ac:dyDescent="0.25">
      <c r="A49" t="s">
        <v>39</v>
      </c>
      <c r="B49" t="s">
        <v>26</v>
      </c>
      <c r="C49" t="s">
        <v>48</v>
      </c>
      <c r="D49">
        <v>2826824.21</v>
      </c>
      <c r="E49">
        <v>1082304.4099999999</v>
      </c>
    </row>
    <row r="50" spans="1:5" x14ac:dyDescent="0.25">
      <c r="A50" t="s">
        <v>40</v>
      </c>
      <c r="B50" t="s">
        <v>73</v>
      </c>
      <c r="C50" t="s">
        <v>48</v>
      </c>
      <c r="D50">
        <v>1672368.44</v>
      </c>
      <c r="E50">
        <v>999590.40000000002</v>
      </c>
    </row>
    <row r="51" spans="1:5" x14ac:dyDescent="0.25">
      <c r="A51" t="s">
        <v>40</v>
      </c>
      <c r="B51" t="s">
        <v>74</v>
      </c>
      <c r="C51" t="s">
        <v>48</v>
      </c>
      <c r="D51">
        <v>1846488.12</v>
      </c>
      <c r="E51">
        <v>835667.12</v>
      </c>
    </row>
    <row r="52" spans="1:5" x14ac:dyDescent="0.25">
      <c r="A52" t="s">
        <v>40</v>
      </c>
      <c r="B52" t="s">
        <v>75</v>
      </c>
      <c r="C52" t="s">
        <v>48</v>
      </c>
      <c r="D52">
        <v>1776202.4</v>
      </c>
      <c r="E52">
        <v>778749.13</v>
      </c>
    </row>
    <row r="53" spans="1:5" x14ac:dyDescent="0.25">
      <c r="A53" t="s">
        <v>40</v>
      </c>
      <c r="B53" t="s">
        <v>76</v>
      </c>
      <c r="C53" t="s">
        <v>48</v>
      </c>
      <c r="D53">
        <v>1888711.97</v>
      </c>
      <c r="E53">
        <v>726924.38</v>
      </c>
    </row>
    <row r="54" spans="1:5" x14ac:dyDescent="0.25">
      <c r="A54" t="s">
        <v>40</v>
      </c>
      <c r="B54" t="s">
        <v>77</v>
      </c>
      <c r="C54" t="s">
        <v>48</v>
      </c>
      <c r="D54">
        <v>1812832.37</v>
      </c>
      <c r="E54">
        <v>781282.37</v>
      </c>
    </row>
    <row r="55" spans="1:5" x14ac:dyDescent="0.25">
      <c r="A55" t="s">
        <v>40</v>
      </c>
      <c r="B55" t="s">
        <v>78</v>
      </c>
      <c r="C55" t="s">
        <v>48</v>
      </c>
      <c r="D55">
        <v>1931592.22</v>
      </c>
      <c r="E55">
        <v>653050.53</v>
      </c>
    </row>
    <row r="56" spans="1:5" x14ac:dyDescent="0.25">
      <c r="A56" t="s">
        <v>40</v>
      </c>
      <c r="B56" t="s">
        <v>79</v>
      </c>
      <c r="C56" t="s">
        <v>48</v>
      </c>
      <c r="D56">
        <v>1940655.92</v>
      </c>
      <c r="E56">
        <v>643689.07999999996</v>
      </c>
    </row>
    <row r="57" spans="1:5" x14ac:dyDescent="0.25">
      <c r="A57" t="s">
        <v>40</v>
      </c>
      <c r="B57" t="s">
        <v>80</v>
      </c>
      <c r="C57" t="s">
        <v>48</v>
      </c>
      <c r="D57">
        <v>1998595.91</v>
      </c>
      <c r="E57">
        <v>664262.62</v>
      </c>
    </row>
    <row r="58" spans="1:5" x14ac:dyDescent="0.25">
      <c r="A58" t="s">
        <v>40</v>
      </c>
      <c r="B58" t="s">
        <v>81</v>
      </c>
      <c r="C58" t="s">
        <v>48</v>
      </c>
      <c r="D58">
        <v>2020617.96</v>
      </c>
      <c r="E58">
        <v>646432.97</v>
      </c>
    </row>
    <row r="59" spans="1:5" x14ac:dyDescent="0.25">
      <c r="A59" t="s">
        <v>40</v>
      </c>
      <c r="B59" t="s">
        <v>20</v>
      </c>
      <c r="C59" t="s">
        <v>48</v>
      </c>
      <c r="D59">
        <v>2131645.2400000002</v>
      </c>
      <c r="E59">
        <v>677586.17</v>
      </c>
    </row>
    <row r="60" spans="1:5" x14ac:dyDescent="0.25">
      <c r="A60" t="s">
        <v>40</v>
      </c>
      <c r="B60" t="s">
        <v>21</v>
      </c>
      <c r="C60" t="s">
        <v>48</v>
      </c>
      <c r="D60">
        <v>2136132.13</v>
      </c>
      <c r="E60">
        <v>809545.77</v>
      </c>
    </row>
    <row r="61" spans="1:5" x14ac:dyDescent="0.25">
      <c r="A61" t="s">
        <v>40</v>
      </c>
      <c r="B61" t="s">
        <v>22</v>
      </c>
      <c r="C61" t="s">
        <v>48</v>
      </c>
      <c r="D61">
        <v>2042848.13</v>
      </c>
      <c r="E61">
        <v>808967.28</v>
      </c>
    </row>
    <row r="62" spans="1:5" x14ac:dyDescent="0.25">
      <c r="A62" t="s">
        <v>40</v>
      </c>
      <c r="B62" t="s">
        <v>23</v>
      </c>
      <c r="C62" t="s">
        <v>48</v>
      </c>
      <c r="D62">
        <v>2190847.13</v>
      </c>
      <c r="E62">
        <v>758533.16</v>
      </c>
    </row>
    <row r="63" spans="1:5" x14ac:dyDescent="0.25">
      <c r="A63" t="s">
        <v>40</v>
      </c>
      <c r="B63" t="s">
        <v>24</v>
      </c>
      <c r="C63" t="s">
        <v>48</v>
      </c>
      <c r="D63">
        <v>2356783.7200000002</v>
      </c>
      <c r="E63">
        <v>719882.35</v>
      </c>
    </row>
    <row r="64" spans="1:5" x14ac:dyDescent="0.25">
      <c r="A64" t="s">
        <v>40</v>
      </c>
      <c r="B64" t="s">
        <v>25</v>
      </c>
      <c r="C64" t="s">
        <v>48</v>
      </c>
      <c r="D64">
        <v>2585389.25</v>
      </c>
      <c r="E64">
        <v>633716.85</v>
      </c>
    </row>
    <row r="65" spans="1:5" x14ac:dyDescent="0.25">
      <c r="A65" t="s">
        <v>40</v>
      </c>
      <c r="B65" t="s">
        <v>26</v>
      </c>
      <c r="C65" t="s">
        <v>48</v>
      </c>
      <c r="D65">
        <v>2149062.89</v>
      </c>
      <c r="E65">
        <v>993848.63</v>
      </c>
    </row>
    <row r="66" spans="1:5" x14ac:dyDescent="0.25">
      <c r="A66" t="s">
        <v>39</v>
      </c>
      <c r="B66" t="s">
        <v>73</v>
      </c>
      <c r="C66" t="s">
        <v>65</v>
      </c>
      <c r="D66">
        <v>2169451.42</v>
      </c>
      <c r="E66">
        <v>937526.92</v>
      </c>
    </row>
    <row r="67" spans="1:5" x14ac:dyDescent="0.25">
      <c r="A67" t="s">
        <v>39</v>
      </c>
      <c r="B67" t="s">
        <v>74</v>
      </c>
      <c r="C67" t="s">
        <v>65</v>
      </c>
      <c r="D67">
        <v>2438767.98</v>
      </c>
      <c r="E67">
        <v>827915.76</v>
      </c>
    </row>
    <row r="68" spans="1:5" x14ac:dyDescent="0.25">
      <c r="A68" t="s">
        <v>39</v>
      </c>
      <c r="B68" t="s">
        <v>75</v>
      </c>
      <c r="C68" t="s">
        <v>65</v>
      </c>
      <c r="D68">
        <v>2344710.2200000002</v>
      </c>
      <c r="E68">
        <v>749132.97</v>
      </c>
    </row>
    <row r="69" spans="1:5" x14ac:dyDescent="0.25">
      <c r="A69" t="s">
        <v>39</v>
      </c>
      <c r="B69" t="s">
        <v>76</v>
      </c>
      <c r="C69" t="s">
        <v>65</v>
      </c>
      <c r="D69">
        <v>2489361.0699999998</v>
      </c>
      <c r="E69">
        <v>714230.2</v>
      </c>
    </row>
    <row r="70" spans="1:5" x14ac:dyDescent="0.25">
      <c r="A70" t="s">
        <v>39</v>
      </c>
      <c r="B70" t="s">
        <v>77</v>
      </c>
      <c r="C70" t="s">
        <v>65</v>
      </c>
      <c r="D70">
        <v>2404987.69</v>
      </c>
      <c r="E70">
        <v>739858.63</v>
      </c>
    </row>
    <row r="71" spans="1:5" x14ac:dyDescent="0.25">
      <c r="A71" t="s">
        <v>39</v>
      </c>
      <c r="B71" t="s">
        <v>78</v>
      </c>
      <c r="C71" t="s">
        <v>65</v>
      </c>
      <c r="D71">
        <v>2574291.6800000002</v>
      </c>
      <c r="E71">
        <v>660651.18000000005</v>
      </c>
    </row>
    <row r="72" spans="1:5" x14ac:dyDescent="0.25">
      <c r="A72" t="s">
        <v>39</v>
      </c>
      <c r="B72" t="s">
        <v>79</v>
      </c>
      <c r="C72" t="s">
        <v>65</v>
      </c>
      <c r="D72">
        <v>2564756</v>
      </c>
      <c r="E72">
        <v>638010.18000000005</v>
      </c>
    </row>
    <row r="73" spans="1:5" x14ac:dyDescent="0.25">
      <c r="A73" t="s">
        <v>39</v>
      </c>
      <c r="B73" t="s">
        <v>80</v>
      </c>
      <c r="C73" t="s">
        <v>65</v>
      </c>
      <c r="D73">
        <v>2634478.1800000002</v>
      </c>
      <c r="E73">
        <v>656924.51</v>
      </c>
    </row>
    <row r="74" spans="1:5" x14ac:dyDescent="0.25">
      <c r="A74" t="s">
        <v>39</v>
      </c>
      <c r="B74" t="s">
        <v>81</v>
      </c>
      <c r="C74" t="s">
        <v>65</v>
      </c>
      <c r="D74">
        <v>2719011.13</v>
      </c>
      <c r="E74">
        <v>654501.03</v>
      </c>
    </row>
    <row r="75" spans="1:5" x14ac:dyDescent="0.25">
      <c r="A75" t="s">
        <v>39</v>
      </c>
      <c r="B75" t="s">
        <v>20</v>
      </c>
      <c r="C75" t="s">
        <v>65</v>
      </c>
      <c r="D75">
        <v>2798474.68</v>
      </c>
      <c r="E75">
        <v>661559.78</v>
      </c>
    </row>
    <row r="76" spans="1:5" x14ac:dyDescent="0.25">
      <c r="A76" t="s">
        <v>39</v>
      </c>
      <c r="B76" t="s">
        <v>21</v>
      </c>
      <c r="C76" t="s">
        <v>65</v>
      </c>
      <c r="D76">
        <v>2866032.54</v>
      </c>
      <c r="E76">
        <v>832763.09</v>
      </c>
    </row>
    <row r="77" spans="1:5" x14ac:dyDescent="0.25">
      <c r="A77" t="s">
        <v>39</v>
      </c>
      <c r="B77" t="s">
        <v>22</v>
      </c>
      <c r="C77" t="s">
        <v>65</v>
      </c>
      <c r="D77">
        <v>2714695.3</v>
      </c>
      <c r="E77">
        <v>798619.01</v>
      </c>
    </row>
    <row r="78" spans="1:5" x14ac:dyDescent="0.25">
      <c r="A78" t="s">
        <v>39</v>
      </c>
      <c r="B78" t="s">
        <v>23</v>
      </c>
      <c r="C78" t="s">
        <v>65</v>
      </c>
      <c r="D78">
        <v>2923378.4</v>
      </c>
      <c r="E78">
        <v>748326.56</v>
      </c>
    </row>
    <row r="79" spans="1:5" x14ac:dyDescent="0.25">
      <c r="A79" t="s">
        <v>39</v>
      </c>
      <c r="B79" t="s">
        <v>24</v>
      </c>
      <c r="C79" t="s">
        <v>65</v>
      </c>
      <c r="D79">
        <v>3132925.34</v>
      </c>
      <c r="E79">
        <v>693164.5</v>
      </c>
    </row>
    <row r="80" spans="1:5" x14ac:dyDescent="0.25">
      <c r="A80" t="s">
        <v>39</v>
      </c>
      <c r="B80" t="s">
        <v>25</v>
      </c>
      <c r="C80" t="s">
        <v>65</v>
      </c>
      <c r="D80">
        <v>3441533.89</v>
      </c>
      <c r="E80">
        <v>609734.89</v>
      </c>
    </row>
    <row r="81" spans="1:5" x14ac:dyDescent="0.25">
      <c r="A81" t="s">
        <v>39</v>
      </c>
      <c r="B81" t="s">
        <v>26</v>
      </c>
      <c r="C81" t="s">
        <v>65</v>
      </c>
      <c r="D81">
        <v>2873001.38</v>
      </c>
      <c r="E81">
        <v>953398.23</v>
      </c>
    </row>
    <row r="82" spans="1:5" x14ac:dyDescent="0.25">
      <c r="A82" t="s">
        <v>40</v>
      </c>
      <c r="B82" t="s">
        <v>73</v>
      </c>
      <c r="C82" t="s">
        <v>65</v>
      </c>
      <c r="D82">
        <v>1714290.92</v>
      </c>
      <c r="E82">
        <v>827137.82</v>
      </c>
    </row>
    <row r="83" spans="1:5" x14ac:dyDescent="0.25">
      <c r="A83" t="s">
        <v>40</v>
      </c>
      <c r="B83" t="s">
        <v>74</v>
      </c>
      <c r="C83" t="s">
        <v>65</v>
      </c>
      <c r="D83">
        <v>1873551.85</v>
      </c>
      <c r="E83">
        <v>735419.16</v>
      </c>
    </row>
    <row r="84" spans="1:5" x14ac:dyDescent="0.25">
      <c r="A84" t="s">
        <v>40</v>
      </c>
      <c r="B84" t="s">
        <v>75</v>
      </c>
      <c r="C84" t="s">
        <v>65</v>
      </c>
      <c r="D84">
        <v>1792659.16</v>
      </c>
      <c r="E84">
        <v>710069.98</v>
      </c>
    </row>
    <row r="85" spans="1:5" x14ac:dyDescent="0.25">
      <c r="A85" t="s">
        <v>40</v>
      </c>
      <c r="B85" t="s">
        <v>76</v>
      </c>
      <c r="C85" t="s">
        <v>65</v>
      </c>
      <c r="D85">
        <v>1901700.74</v>
      </c>
      <c r="E85">
        <v>674636.11</v>
      </c>
    </row>
    <row r="86" spans="1:5" x14ac:dyDescent="0.25">
      <c r="A86" t="s">
        <v>40</v>
      </c>
      <c r="B86" t="s">
        <v>77</v>
      </c>
      <c r="C86" t="s">
        <v>65</v>
      </c>
      <c r="D86">
        <v>1830683.92</v>
      </c>
      <c r="E86">
        <v>710333.07</v>
      </c>
    </row>
    <row r="87" spans="1:5" x14ac:dyDescent="0.25">
      <c r="A87" t="s">
        <v>40</v>
      </c>
      <c r="B87" t="s">
        <v>78</v>
      </c>
      <c r="C87" t="s">
        <v>65</v>
      </c>
      <c r="D87">
        <v>1931871.51</v>
      </c>
      <c r="E87">
        <v>639355.78</v>
      </c>
    </row>
    <row r="88" spans="1:5" x14ac:dyDescent="0.25">
      <c r="A88" t="s">
        <v>40</v>
      </c>
      <c r="B88" t="s">
        <v>79</v>
      </c>
      <c r="C88" t="s">
        <v>65</v>
      </c>
      <c r="D88">
        <v>1941464.07</v>
      </c>
      <c r="E88">
        <v>631200.34</v>
      </c>
    </row>
    <row r="89" spans="1:5" x14ac:dyDescent="0.25">
      <c r="A89" t="s">
        <v>40</v>
      </c>
      <c r="B89" t="s">
        <v>80</v>
      </c>
      <c r="C89" t="s">
        <v>65</v>
      </c>
      <c r="D89">
        <v>2002662.57</v>
      </c>
      <c r="E89">
        <v>643448.63</v>
      </c>
    </row>
    <row r="90" spans="1:5" x14ac:dyDescent="0.25">
      <c r="A90" t="s">
        <v>40</v>
      </c>
      <c r="B90" t="s">
        <v>81</v>
      </c>
      <c r="C90" t="s">
        <v>65</v>
      </c>
      <c r="D90">
        <v>2022954.4</v>
      </c>
      <c r="E90">
        <v>632292.86</v>
      </c>
    </row>
    <row r="91" spans="1:5" x14ac:dyDescent="0.25">
      <c r="A91" t="s">
        <v>40</v>
      </c>
      <c r="B91" t="s">
        <v>20</v>
      </c>
      <c r="C91" t="s">
        <v>65</v>
      </c>
      <c r="D91">
        <v>2141686.7799999998</v>
      </c>
      <c r="E91">
        <v>640208.43000000005</v>
      </c>
    </row>
    <row r="92" spans="1:5" x14ac:dyDescent="0.25">
      <c r="A92" t="s">
        <v>40</v>
      </c>
      <c r="B92" t="s">
        <v>21</v>
      </c>
      <c r="C92" t="s">
        <v>65</v>
      </c>
      <c r="D92">
        <v>2160249</v>
      </c>
      <c r="E92">
        <v>718721.28</v>
      </c>
    </row>
    <row r="93" spans="1:5" x14ac:dyDescent="0.25">
      <c r="A93" t="s">
        <v>40</v>
      </c>
      <c r="B93" t="s">
        <v>22</v>
      </c>
      <c r="C93" t="s">
        <v>65</v>
      </c>
      <c r="D93">
        <v>2068110.14</v>
      </c>
      <c r="E93">
        <v>716411.55</v>
      </c>
    </row>
    <row r="94" spans="1:5" x14ac:dyDescent="0.25">
      <c r="A94" t="s">
        <v>40</v>
      </c>
      <c r="B94" t="s">
        <v>23</v>
      </c>
      <c r="C94" t="s">
        <v>65</v>
      </c>
      <c r="D94">
        <v>2209923.9700000002</v>
      </c>
      <c r="E94">
        <v>683117.3</v>
      </c>
    </row>
    <row r="95" spans="1:5" x14ac:dyDescent="0.25">
      <c r="A95" t="s">
        <v>40</v>
      </c>
      <c r="B95" t="s">
        <v>24</v>
      </c>
      <c r="C95" t="s">
        <v>65</v>
      </c>
      <c r="D95">
        <v>2370513.71</v>
      </c>
      <c r="E95">
        <v>670584.24</v>
      </c>
    </row>
    <row r="96" spans="1:5" x14ac:dyDescent="0.25">
      <c r="A96" t="s">
        <v>40</v>
      </c>
      <c r="B96" t="s">
        <v>25</v>
      </c>
      <c r="C96" t="s">
        <v>65</v>
      </c>
      <c r="D96">
        <v>2589659.16</v>
      </c>
      <c r="E96">
        <v>616490.37</v>
      </c>
    </row>
    <row r="97" spans="1:5" x14ac:dyDescent="0.25">
      <c r="A97" t="s">
        <v>40</v>
      </c>
      <c r="B97" t="s">
        <v>26</v>
      </c>
      <c r="C97" t="s">
        <v>65</v>
      </c>
      <c r="D97">
        <v>2200929.38</v>
      </c>
      <c r="E97">
        <v>837609.54</v>
      </c>
    </row>
    <row r="98" spans="1:5" x14ac:dyDescent="0.25">
      <c r="A98" t="s">
        <v>39</v>
      </c>
      <c r="B98" t="s">
        <v>73</v>
      </c>
      <c r="C98" t="s">
        <v>68</v>
      </c>
      <c r="D98">
        <v>2136373.9900000002</v>
      </c>
      <c r="E98">
        <v>963416.48</v>
      </c>
    </row>
    <row r="99" spans="1:5" x14ac:dyDescent="0.25">
      <c r="A99" t="s">
        <v>39</v>
      </c>
      <c r="B99" t="s">
        <v>74</v>
      </c>
      <c r="C99" t="s">
        <v>68</v>
      </c>
      <c r="D99">
        <v>2415447.94</v>
      </c>
      <c r="E99">
        <v>843680.7</v>
      </c>
    </row>
    <row r="100" spans="1:5" x14ac:dyDescent="0.25">
      <c r="A100" t="s">
        <v>39</v>
      </c>
      <c r="B100" t="s">
        <v>75</v>
      </c>
      <c r="C100" t="s">
        <v>68</v>
      </c>
      <c r="D100">
        <v>2333623.4900000002</v>
      </c>
      <c r="E100">
        <v>758160.43</v>
      </c>
    </row>
    <row r="101" spans="1:5" x14ac:dyDescent="0.25">
      <c r="A101" t="s">
        <v>39</v>
      </c>
      <c r="B101" t="s">
        <v>76</v>
      </c>
      <c r="C101" t="s">
        <v>68</v>
      </c>
      <c r="D101">
        <v>2478873.11</v>
      </c>
      <c r="E101">
        <v>720846.56</v>
      </c>
    </row>
    <row r="102" spans="1:5" x14ac:dyDescent="0.25">
      <c r="A102" t="s">
        <v>39</v>
      </c>
      <c r="B102" t="s">
        <v>77</v>
      </c>
      <c r="C102" t="s">
        <v>68</v>
      </c>
      <c r="D102">
        <v>2392837.59</v>
      </c>
      <c r="E102">
        <v>745190.33</v>
      </c>
    </row>
    <row r="103" spans="1:5" x14ac:dyDescent="0.25">
      <c r="A103" t="s">
        <v>39</v>
      </c>
      <c r="B103" t="s">
        <v>78</v>
      </c>
      <c r="C103" t="s">
        <v>68</v>
      </c>
      <c r="D103">
        <v>2576221.08</v>
      </c>
      <c r="E103">
        <v>661050.56000000006</v>
      </c>
    </row>
    <row r="104" spans="1:5" x14ac:dyDescent="0.25">
      <c r="A104" t="s">
        <v>39</v>
      </c>
      <c r="B104" t="s">
        <v>79</v>
      </c>
      <c r="C104" t="s">
        <v>68</v>
      </c>
      <c r="D104">
        <v>2564814.4300000002</v>
      </c>
      <c r="E104">
        <v>638106.35</v>
      </c>
    </row>
    <row r="105" spans="1:5" x14ac:dyDescent="0.25">
      <c r="A105" t="s">
        <v>39</v>
      </c>
      <c r="B105" t="s">
        <v>80</v>
      </c>
      <c r="C105" t="s">
        <v>68</v>
      </c>
      <c r="D105">
        <v>2632467.14</v>
      </c>
      <c r="E105">
        <v>657787.80000000005</v>
      </c>
    </row>
    <row r="106" spans="1:5" x14ac:dyDescent="0.25">
      <c r="A106" t="s">
        <v>39</v>
      </c>
      <c r="B106" t="s">
        <v>81</v>
      </c>
      <c r="C106" t="s">
        <v>68</v>
      </c>
      <c r="D106">
        <v>2717845.5</v>
      </c>
      <c r="E106">
        <v>654755.31999999995</v>
      </c>
    </row>
    <row r="107" spans="1:5" x14ac:dyDescent="0.25">
      <c r="A107" t="s">
        <v>39</v>
      </c>
      <c r="B107" t="s">
        <v>20</v>
      </c>
      <c r="C107" t="s">
        <v>68</v>
      </c>
      <c r="D107">
        <v>2790327.05</v>
      </c>
      <c r="E107">
        <v>664856.54</v>
      </c>
    </row>
    <row r="108" spans="1:5" x14ac:dyDescent="0.25">
      <c r="A108" t="s">
        <v>39</v>
      </c>
      <c r="B108" t="s">
        <v>21</v>
      </c>
      <c r="C108" t="s">
        <v>68</v>
      </c>
      <c r="D108">
        <v>2844407.44</v>
      </c>
      <c r="E108">
        <v>848142.92</v>
      </c>
    </row>
    <row r="109" spans="1:5" x14ac:dyDescent="0.25">
      <c r="A109" t="s">
        <v>39</v>
      </c>
      <c r="B109" t="s">
        <v>22</v>
      </c>
      <c r="C109" t="s">
        <v>68</v>
      </c>
      <c r="D109">
        <v>2692986</v>
      </c>
      <c r="E109">
        <v>814166.19</v>
      </c>
    </row>
    <row r="110" spans="1:5" x14ac:dyDescent="0.25">
      <c r="A110" t="s">
        <v>39</v>
      </c>
      <c r="B110" t="s">
        <v>23</v>
      </c>
      <c r="C110" t="s">
        <v>68</v>
      </c>
      <c r="D110">
        <v>2907667.78</v>
      </c>
      <c r="E110">
        <v>763059.74</v>
      </c>
    </row>
    <row r="111" spans="1:5" x14ac:dyDescent="0.25">
      <c r="A111" t="s">
        <v>39</v>
      </c>
      <c r="B111" t="s">
        <v>24</v>
      </c>
      <c r="C111" t="s">
        <v>68</v>
      </c>
      <c r="D111">
        <v>3122011.1</v>
      </c>
      <c r="E111">
        <v>698436.85</v>
      </c>
    </row>
    <row r="112" spans="1:5" x14ac:dyDescent="0.25">
      <c r="A112" t="s">
        <v>39</v>
      </c>
      <c r="B112" t="s">
        <v>25</v>
      </c>
      <c r="C112" t="s">
        <v>68</v>
      </c>
      <c r="D112">
        <v>3438435.92</v>
      </c>
      <c r="E112">
        <v>610758.91</v>
      </c>
    </row>
    <row r="113" spans="1:5" x14ac:dyDescent="0.25">
      <c r="A113" t="s">
        <v>39</v>
      </c>
      <c r="B113" t="s">
        <v>26</v>
      </c>
      <c r="C113" t="s">
        <v>68</v>
      </c>
      <c r="D113">
        <v>2826256.73</v>
      </c>
      <c r="E113">
        <v>975958.93</v>
      </c>
    </row>
    <row r="114" spans="1:5" x14ac:dyDescent="0.25">
      <c r="A114" t="s">
        <v>40</v>
      </c>
      <c r="B114" t="s">
        <v>73</v>
      </c>
      <c r="C114" t="s">
        <v>68</v>
      </c>
      <c r="D114">
        <v>1672248.41</v>
      </c>
      <c r="E114">
        <v>863212.32</v>
      </c>
    </row>
    <row r="115" spans="1:5" x14ac:dyDescent="0.25">
      <c r="A115" t="s">
        <v>40</v>
      </c>
      <c r="B115" t="s">
        <v>74</v>
      </c>
      <c r="C115" t="s">
        <v>68</v>
      </c>
      <c r="D115">
        <v>1845137.33</v>
      </c>
      <c r="E115">
        <v>755113.43</v>
      </c>
    </row>
    <row r="116" spans="1:5" x14ac:dyDescent="0.25">
      <c r="A116" t="s">
        <v>40</v>
      </c>
      <c r="B116" t="s">
        <v>75</v>
      </c>
      <c r="C116" t="s">
        <v>68</v>
      </c>
      <c r="D116">
        <v>1775600.81</v>
      </c>
      <c r="E116">
        <v>723115.45</v>
      </c>
    </row>
    <row r="117" spans="1:5" x14ac:dyDescent="0.25">
      <c r="A117" t="s">
        <v>40</v>
      </c>
      <c r="B117" t="s">
        <v>76</v>
      </c>
      <c r="C117" t="s">
        <v>68</v>
      </c>
      <c r="D117">
        <v>1887084.76</v>
      </c>
      <c r="E117">
        <v>678655.88</v>
      </c>
    </row>
    <row r="118" spans="1:5" x14ac:dyDescent="0.25">
      <c r="A118" t="s">
        <v>40</v>
      </c>
      <c r="B118" t="s">
        <v>77</v>
      </c>
      <c r="C118" t="s">
        <v>68</v>
      </c>
      <c r="D118">
        <v>1810520.53</v>
      </c>
      <c r="E118">
        <v>717877.51</v>
      </c>
    </row>
    <row r="119" spans="1:5" x14ac:dyDescent="0.25">
      <c r="A119" t="s">
        <v>40</v>
      </c>
      <c r="B119" t="s">
        <v>78</v>
      </c>
      <c r="C119" t="s">
        <v>68</v>
      </c>
      <c r="D119">
        <v>1931197.38</v>
      </c>
      <c r="E119">
        <v>640113.05000000005</v>
      </c>
    </row>
    <row r="120" spans="1:5" x14ac:dyDescent="0.25">
      <c r="A120" t="s">
        <v>40</v>
      </c>
      <c r="B120" t="s">
        <v>79</v>
      </c>
      <c r="C120" t="s">
        <v>68</v>
      </c>
      <c r="D120">
        <v>1940749.74</v>
      </c>
      <c r="E120">
        <v>632351</v>
      </c>
    </row>
    <row r="121" spans="1:5" x14ac:dyDescent="0.25">
      <c r="A121" t="s">
        <v>40</v>
      </c>
      <c r="B121" t="s">
        <v>80</v>
      </c>
      <c r="C121" t="s">
        <v>68</v>
      </c>
      <c r="D121">
        <v>1998017.71</v>
      </c>
      <c r="E121">
        <v>645256.4</v>
      </c>
    </row>
    <row r="122" spans="1:5" x14ac:dyDescent="0.25">
      <c r="A122" t="s">
        <v>40</v>
      </c>
      <c r="B122" t="s">
        <v>81</v>
      </c>
      <c r="C122" t="s">
        <v>68</v>
      </c>
      <c r="D122">
        <v>2019792.21</v>
      </c>
      <c r="E122">
        <v>633109.79</v>
      </c>
    </row>
    <row r="123" spans="1:5" x14ac:dyDescent="0.25">
      <c r="A123" t="s">
        <v>40</v>
      </c>
      <c r="B123" t="s">
        <v>20</v>
      </c>
      <c r="C123" t="s">
        <v>68</v>
      </c>
      <c r="D123">
        <v>2130709.4700000002</v>
      </c>
      <c r="E123">
        <v>644493.1</v>
      </c>
    </row>
    <row r="124" spans="1:5" x14ac:dyDescent="0.25">
      <c r="A124" t="s">
        <v>40</v>
      </c>
      <c r="B124" t="s">
        <v>21</v>
      </c>
      <c r="C124" t="s">
        <v>68</v>
      </c>
      <c r="D124">
        <v>2135631.21</v>
      </c>
      <c r="E124">
        <v>740337.97</v>
      </c>
    </row>
    <row r="125" spans="1:5" x14ac:dyDescent="0.25">
      <c r="A125" t="s">
        <v>40</v>
      </c>
      <c r="B125" t="s">
        <v>22</v>
      </c>
      <c r="C125" t="s">
        <v>68</v>
      </c>
      <c r="D125">
        <v>2042677.95</v>
      </c>
      <c r="E125">
        <v>738137.66</v>
      </c>
    </row>
    <row r="126" spans="1:5" x14ac:dyDescent="0.25">
      <c r="A126" t="s">
        <v>40</v>
      </c>
      <c r="B126" t="s">
        <v>23</v>
      </c>
      <c r="C126" t="s">
        <v>68</v>
      </c>
      <c r="D126">
        <v>2190150.77</v>
      </c>
      <c r="E126">
        <v>701108.78</v>
      </c>
    </row>
    <row r="127" spans="1:5" x14ac:dyDescent="0.25">
      <c r="A127" t="s">
        <v>40</v>
      </c>
      <c r="B127" t="s">
        <v>24</v>
      </c>
      <c r="C127" t="s">
        <v>68</v>
      </c>
      <c r="D127">
        <v>2355402.77</v>
      </c>
      <c r="E127">
        <v>677516.01</v>
      </c>
    </row>
    <row r="128" spans="1:5" x14ac:dyDescent="0.25">
      <c r="A128" t="s">
        <v>40</v>
      </c>
      <c r="B128" t="s">
        <v>25</v>
      </c>
      <c r="C128" t="s">
        <v>68</v>
      </c>
      <c r="D128">
        <v>2583882.7799999998</v>
      </c>
      <c r="E128">
        <v>616638.79</v>
      </c>
    </row>
    <row r="129" spans="1:5" x14ac:dyDescent="0.25">
      <c r="A129" t="s">
        <v>40</v>
      </c>
      <c r="B129" t="s">
        <v>26</v>
      </c>
      <c r="C129" t="s">
        <v>68</v>
      </c>
      <c r="D129">
        <v>2147659.38</v>
      </c>
      <c r="E129">
        <v>870527.51</v>
      </c>
    </row>
    <row r="130" spans="1:5" x14ac:dyDescent="0.25">
      <c r="A130" t="s">
        <v>39</v>
      </c>
      <c r="B130" t="s">
        <v>73</v>
      </c>
      <c r="C130" t="s">
        <v>69</v>
      </c>
      <c r="D130">
        <v>1948825.87</v>
      </c>
      <c r="E130">
        <v>1143437.8</v>
      </c>
    </row>
    <row r="131" spans="1:5" x14ac:dyDescent="0.25">
      <c r="A131" t="s">
        <v>39</v>
      </c>
      <c r="B131" t="s">
        <v>74</v>
      </c>
      <c r="C131" t="s">
        <v>69</v>
      </c>
      <c r="D131">
        <v>2214072.23</v>
      </c>
      <c r="E131">
        <v>957353.83</v>
      </c>
    </row>
    <row r="132" spans="1:5" x14ac:dyDescent="0.25">
      <c r="A132" t="s">
        <v>39</v>
      </c>
      <c r="B132" t="s">
        <v>75</v>
      </c>
      <c r="C132" t="s">
        <v>69</v>
      </c>
      <c r="D132">
        <v>2140236.54</v>
      </c>
      <c r="E132">
        <v>827869.15</v>
      </c>
    </row>
    <row r="133" spans="1:5" x14ac:dyDescent="0.25">
      <c r="A133" t="s">
        <v>39</v>
      </c>
      <c r="B133" t="s">
        <v>76</v>
      </c>
      <c r="C133" t="s">
        <v>69</v>
      </c>
      <c r="D133">
        <v>2280153.4700000002</v>
      </c>
      <c r="E133">
        <v>783674.83</v>
      </c>
    </row>
    <row r="134" spans="1:5" x14ac:dyDescent="0.25">
      <c r="A134" t="s">
        <v>39</v>
      </c>
      <c r="B134" t="s">
        <v>77</v>
      </c>
      <c r="C134" t="s">
        <v>69</v>
      </c>
      <c r="D134">
        <v>2207133</v>
      </c>
      <c r="E134">
        <v>813957.95</v>
      </c>
    </row>
    <row r="135" spans="1:5" x14ac:dyDescent="0.25">
      <c r="A135" t="s">
        <v>39</v>
      </c>
      <c r="B135" t="s">
        <v>78</v>
      </c>
      <c r="C135" t="s">
        <v>69</v>
      </c>
      <c r="D135">
        <v>2401760.52</v>
      </c>
      <c r="E135">
        <v>675745.49</v>
      </c>
    </row>
    <row r="136" spans="1:5" x14ac:dyDescent="0.25">
      <c r="A136" t="s">
        <v>39</v>
      </c>
      <c r="B136" t="s">
        <v>79</v>
      </c>
      <c r="C136" t="s">
        <v>69</v>
      </c>
      <c r="D136">
        <v>2390876.56</v>
      </c>
      <c r="E136">
        <v>649539.57999999996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2446102.29</v>
      </c>
      <c r="E137">
        <v>679199.22</v>
      </c>
    </row>
    <row r="138" spans="1:5" x14ac:dyDescent="0.25">
      <c r="A138" t="s">
        <v>39</v>
      </c>
      <c r="B138" t="s">
        <v>81</v>
      </c>
      <c r="C138" t="s">
        <v>69</v>
      </c>
      <c r="D138">
        <v>2527387.2200000002</v>
      </c>
      <c r="E138">
        <v>671058.07999999996</v>
      </c>
    </row>
    <row r="139" spans="1:5" x14ac:dyDescent="0.25">
      <c r="A139" t="s">
        <v>39</v>
      </c>
      <c r="B139" t="s">
        <v>20</v>
      </c>
      <c r="C139" t="s">
        <v>69</v>
      </c>
      <c r="D139">
        <v>2593506.5699999998</v>
      </c>
      <c r="E139">
        <v>708070.9</v>
      </c>
    </row>
    <row r="140" spans="1:5" x14ac:dyDescent="0.25">
      <c r="A140" t="s">
        <v>39</v>
      </c>
      <c r="B140" t="s">
        <v>21</v>
      </c>
      <c r="C140" t="s">
        <v>69</v>
      </c>
      <c r="D140">
        <v>2637921.2400000002</v>
      </c>
      <c r="E140">
        <v>960438.76</v>
      </c>
    </row>
    <row r="141" spans="1:5" x14ac:dyDescent="0.25">
      <c r="A141" t="s">
        <v>39</v>
      </c>
      <c r="B141" t="s">
        <v>22</v>
      </c>
      <c r="C141" t="s">
        <v>69</v>
      </c>
      <c r="D141">
        <v>2498840.5099999998</v>
      </c>
      <c r="E141">
        <v>919095.67</v>
      </c>
    </row>
    <row r="142" spans="1:5" x14ac:dyDescent="0.25">
      <c r="A142" t="s">
        <v>39</v>
      </c>
      <c r="B142" t="s">
        <v>23</v>
      </c>
      <c r="C142" t="s">
        <v>69</v>
      </c>
      <c r="D142">
        <v>2710673.8</v>
      </c>
      <c r="E142">
        <v>846660.45</v>
      </c>
    </row>
    <row r="143" spans="1:5" x14ac:dyDescent="0.25">
      <c r="A143" t="s">
        <v>39</v>
      </c>
      <c r="B143" t="s">
        <v>24</v>
      </c>
      <c r="C143" t="s">
        <v>69</v>
      </c>
      <c r="D143">
        <v>2914119.58</v>
      </c>
      <c r="E143">
        <v>756255.84</v>
      </c>
    </row>
    <row r="144" spans="1:5" x14ac:dyDescent="0.25">
      <c r="A144" t="s">
        <v>39</v>
      </c>
      <c r="B144" t="s">
        <v>25</v>
      </c>
      <c r="C144" t="s">
        <v>69</v>
      </c>
      <c r="D144">
        <v>3255774.23</v>
      </c>
      <c r="E144">
        <v>629426.93000000005</v>
      </c>
    </row>
    <row r="145" spans="1:5" x14ac:dyDescent="0.25">
      <c r="A145" t="s">
        <v>39</v>
      </c>
      <c r="B145" t="s">
        <v>26</v>
      </c>
      <c r="C145" t="s">
        <v>69</v>
      </c>
      <c r="D145">
        <v>2606005.37</v>
      </c>
      <c r="E145">
        <v>1145142.04</v>
      </c>
    </row>
    <row r="146" spans="1:5" x14ac:dyDescent="0.25">
      <c r="A146" t="s">
        <v>40</v>
      </c>
      <c r="B146" t="s">
        <v>73</v>
      </c>
      <c r="C146" t="s">
        <v>69</v>
      </c>
      <c r="D146">
        <v>1547776.35</v>
      </c>
      <c r="E146">
        <v>1061623.47</v>
      </c>
    </row>
    <row r="147" spans="1:5" x14ac:dyDescent="0.25">
      <c r="A147" t="s">
        <v>40</v>
      </c>
      <c r="B147" t="s">
        <v>74</v>
      </c>
      <c r="C147" t="s">
        <v>69</v>
      </c>
      <c r="D147">
        <v>1708383.66</v>
      </c>
      <c r="E147">
        <v>875846.05</v>
      </c>
    </row>
    <row r="148" spans="1:5" x14ac:dyDescent="0.25">
      <c r="A148" t="s">
        <v>40</v>
      </c>
      <c r="B148" t="s">
        <v>75</v>
      </c>
      <c r="C148" t="s">
        <v>69</v>
      </c>
      <c r="D148">
        <v>1638963.59</v>
      </c>
      <c r="E148">
        <v>811634.12</v>
      </c>
    </row>
    <row r="149" spans="1:5" x14ac:dyDescent="0.25">
      <c r="A149" t="s">
        <v>40</v>
      </c>
      <c r="B149" t="s">
        <v>76</v>
      </c>
      <c r="C149" t="s">
        <v>69</v>
      </c>
      <c r="D149">
        <v>1750649.82</v>
      </c>
      <c r="E149">
        <v>751998.81</v>
      </c>
    </row>
    <row r="150" spans="1:5" x14ac:dyDescent="0.25">
      <c r="A150" t="s">
        <v>40</v>
      </c>
      <c r="B150" t="s">
        <v>77</v>
      </c>
      <c r="C150" t="s">
        <v>69</v>
      </c>
      <c r="D150">
        <v>1678796.61</v>
      </c>
      <c r="E150">
        <v>810230.97</v>
      </c>
    </row>
    <row r="151" spans="1:5" x14ac:dyDescent="0.25">
      <c r="A151" t="s">
        <v>40</v>
      </c>
      <c r="B151" t="s">
        <v>78</v>
      </c>
      <c r="C151" t="s">
        <v>69</v>
      </c>
      <c r="D151">
        <v>1801453.67</v>
      </c>
      <c r="E151">
        <v>662211.81000000006</v>
      </c>
    </row>
    <row r="152" spans="1:5" x14ac:dyDescent="0.25">
      <c r="A152" t="s">
        <v>40</v>
      </c>
      <c r="B152" t="s">
        <v>79</v>
      </c>
      <c r="C152" t="s">
        <v>69</v>
      </c>
      <c r="D152">
        <v>1811245</v>
      </c>
      <c r="E152">
        <v>652099.11</v>
      </c>
    </row>
    <row r="153" spans="1:5" x14ac:dyDescent="0.25">
      <c r="A153" t="s">
        <v>40</v>
      </c>
      <c r="B153" t="s">
        <v>80</v>
      </c>
      <c r="C153" t="s">
        <v>69</v>
      </c>
      <c r="D153">
        <v>1861713.71</v>
      </c>
      <c r="E153">
        <v>676404.76</v>
      </c>
    </row>
    <row r="154" spans="1:5" x14ac:dyDescent="0.25">
      <c r="A154" t="s">
        <v>40</v>
      </c>
      <c r="B154" t="s">
        <v>81</v>
      </c>
      <c r="C154" t="s">
        <v>69</v>
      </c>
      <c r="D154">
        <v>1888348.56</v>
      </c>
      <c r="E154">
        <v>655673.79</v>
      </c>
    </row>
    <row r="155" spans="1:5" x14ac:dyDescent="0.25">
      <c r="A155" t="s">
        <v>40</v>
      </c>
      <c r="B155" t="s">
        <v>20</v>
      </c>
      <c r="C155" t="s">
        <v>69</v>
      </c>
      <c r="D155">
        <v>1988809.75</v>
      </c>
      <c r="E155">
        <v>696075.24</v>
      </c>
    </row>
    <row r="156" spans="1:5" x14ac:dyDescent="0.25">
      <c r="A156" t="s">
        <v>40</v>
      </c>
      <c r="B156" t="s">
        <v>21</v>
      </c>
      <c r="C156" t="s">
        <v>69</v>
      </c>
      <c r="D156">
        <v>1995349.46</v>
      </c>
      <c r="E156">
        <v>851604.18</v>
      </c>
    </row>
    <row r="157" spans="1:5" x14ac:dyDescent="0.25">
      <c r="A157" t="s">
        <v>40</v>
      </c>
      <c r="B157" t="s">
        <v>22</v>
      </c>
      <c r="C157" t="s">
        <v>69</v>
      </c>
      <c r="D157">
        <v>1905425.73</v>
      </c>
      <c r="E157">
        <v>845421.47</v>
      </c>
    </row>
    <row r="158" spans="1:5" x14ac:dyDescent="0.25">
      <c r="A158" t="s">
        <v>40</v>
      </c>
      <c r="B158" t="s">
        <v>23</v>
      </c>
      <c r="C158" t="s">
        <v>69</v>
      </c>
      <c r="D158">
        <v>2052402.3</v>
      </c>
      <c r="E158">
        <v>792922.76</v>
      </c>
    </row>
    <row r="159" spans="1:5" x14ac:dyDescent="0.25">
      <c r="A159" t="s">
        <v>40</v>
      </c>
      <c r="B159" t="s">
        <v>24</v>
      </c>
      <c r="C159" t="s">
        <v>69</v>
      </c>
      <c r="D159">
        <v>2212536.7400000002</v>
      </c>
      <c r="E159">
        <v>745578.54</v>
      </c>
    </row>
    <row r="160" spans="1:5" x14ac:dyDescent="0.25">
      <c r="A160" t="s">
        <v>40</v>
      </c>
      <c r="B160" t="s">
        <v>25</v>
      </c>
      <c r="C160" t="s">
        <v>69</v>
      </c>
      <c r="D160">
        <v>2462354.59</v>
      </c>
      <c r="E160">
        <v>642332.43999999994</v>
      </c>
    </row>
    <row r="161" spans="1:5" x14ac:dyDescent="0.25">
      <c r="A161" t="s">
        <v>40</v>
      </c>
      <c r="B161" t="s">
        <v>26</v>
      </c>
      <c r="C161" t="s">
        <v>69</v>
      </c>
      <c r="D161">
        <v>1990253.68</v>
      </c>
      <c r="E161">
        <v>1050521.1100000001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Health/Medical - Nursing Home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514010.34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71008.63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687070.6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963033.93</v>
      </c>
      <c r="F7" s="65">
        <f>Raw_endusebreakdownannual!F6</f>
        <v>224855.78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216053.37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806.93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469376.41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1937973.45</v>
      </c>
      <c r="F17" s="65">
        <f>Raw_endusebreakdownannual!F16</f>
        <v>1208242.52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345324.29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292904.15999999997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687070.6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963033.93</v>
      </c>
      <c r="F22" s="65">
        <f>Raw_endusebreakdownannual!F21</f>
        <v>224855.78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269720.73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5311.08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431341.4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2218040.4900000002</v>
      </c>
      <c r="F32" s="65">
        <f>Raw_endusebreakdownannual!F31</f>
        <v>1001521.47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198227.66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225235.41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687070.6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963033.93</v>
      </c>
      <c r="F37" s="65">
        <f>Raw_endusebreakdownannual!F36</f>
        <v>224855.78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252643.51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4454.7299999999996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429646.85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2132438.1800000002</v>
      </c>
      <c r="F47" s="65">
        <f>Raw_endusebreakdownannual!F46</f>
        <v>852730.29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167479.39000000001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346023.64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687070.6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963033.93</v>
      </c>
      <c r="F52" s="65">
        <f>Raw_endusebreakdownannual!F51</f>
        <v>224855.78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289646.09999999998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6336.91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414905.65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2292111.17</v>
      </c>
      <c r="F62" s="65">
        <f>Raw_endusebreakdownannual!F61</f>
        <v>807240.82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184878.26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273255.83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687070.6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963033.93</v>
      </c>
      <c r="F67" s="65">
        <f>Raw_endusebreakdownannual!F66</f>
        <v>224855.78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269550.36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4330.7299999999996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429679.76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2197241.44</v>
      </c>
      <c r="F77" s="65">
        <f>Raw_endusebreakdownannual!F76</f>
        <v>839413.8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62553.66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448347.44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687070.6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963033.93</v>
      </c>
      <c r="F82" s="65">
        <f>Raw_endusebreakdownannual!F81</f>
        <v>224855.78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329965.71000000002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8277.0300000000007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395831.07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2436694.71</v>
      </c>
      <c r="F92" s="65">
        <f>Raw_endusebreakdownannual!F91</f>
        <v>683240.51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43953.85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453101.86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687070.6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963033.93</v>
      </c>
      <c r="F97" s="65">
        <f>Raw_endusebreakdownannual!F96</f>
        <v>224855.78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327308.74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9154.93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390819.63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2439670.0499999998</v>
      </c>
      <c r="F107" s="65">
        <f>Raw_endusebreakdownannual!F106</f>
        <v>659629.25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93877.24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483036.57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687070.6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963033.93</v>
      </c>
      <c r="F112" s="65">
        <f>Raw_endusebreakdownannual!F111</f>
        <v>224855.78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326055.89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7038.09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390248.14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2466235.0699999998</v>
      </c>
      <c r="F122" s="65">
        <f>Raw_endusebreakdownannual!F121</f>
        <v>708981.16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73602.98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555684.84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687070.6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963033.93</v>
      </c>
      <c r="F127" s="65">
        <f>Raw_endusebreakdownannual!F126</f>
        <v>224855.78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367630.75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9863.18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384836.09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2583283.29</v>
      </c>
      <c r="F137" s="65">
        <f>Raw_endusebreakdownannual!F136</f>
        <v>683294.85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149781.39000000001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605504.80000000005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687070.6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963033.93</v>
      </c>
      <c r="F142" s="65">
        <f>Raw_endusebreakdownannual!F141</f>
        <v>224855.78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357228.71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6951.57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381748.89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2619789.6</v>
      </c>
      <c r="F152" s="65">
        <f>Raw_endusebreakdownannual!F151</f>
        <v>756386.05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413763.4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638140.11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687070.6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963033.93</v>
      </c>
      <c r="F157" s="65">
        <f>Raw_endusebreakdownannual!F156</f>
        <v>224855.78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364973.29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6331.11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390241.83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2659549.0299999998</v>
      </c>
      <c r="F167" s="65">
        <f>Raw_endusebreakdownannual!F166</f>
        <v>1028861.01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354163.22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527187.85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687070.6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963033.93</v>
      </c>
      <c r="F172" s="65">
        <f>Raw_endusebreakdownannual!F171</f>
        <v>224855.78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332990.67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5996.85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401232.94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2516279.9</v>
      </c>
      <c r="F182" s="65">
        <f>Raw_endusebreakdownannual!F181</f>
        <v>980251.94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299332.92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704741.31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687070.6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963033.93</v>
      </c>
      <c r="F187" s="65">
        <f>Raw_endusebreakdownannual!F186</f>
        <v>224855.78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383537.81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7103.18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378918.69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2745486.83</v>
      </c>
      <c r="F197" s="65">
        <f>Raw_endusebreakdownannual!F196</f>
        <v>903107.39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199606.42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869420.88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687070.6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963033.93</v>
      </c>
      <c r="F202" s="65">
        <f>Raw_endusebreakdownannual!F201</f>
        <v>224855.78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453839.61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10586.36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359701.9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2983951.37</v>
      </c>
      <c r="F212" s="65">
        <f>Raw_endusebreakdownannual!F211</f>
        <v>784164.1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126013.2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1214832.82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687070.6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963033.93</v>
      </c>
      <c r="F217" s="65">
        <f>Raw_endusebreakdownannual!F216</f>
        <v>224855.78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474396.02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10068.99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319393.15999999997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3349402.35</v>
      </c>
      <c r="F227" s="65">
        <f>Raw_endusebreakdownannual!F226</f>
        <v>670262.14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557960.29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547952.92000000004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687070.6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963033.93</v>
      </c>
      <c r="F232" s="65">
        <f>Raw_endusebreakdownannual!F231</f>
        <v>224855.78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415594.07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6280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424237.74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2619931.5099999998</v>
      </c>
      <c r="F242" s="65">
        <f>Raw_endusebreakdownannual!F241</f>
        <v>1207053.82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481355.79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49179.03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352669.87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963033.93</v>
      </c>
      <c r="F247" s="65">
        <f>Raw_endusebreakdownannual!F246</f>
        <v>224855.78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181192.95999999999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619.91999999999996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469147.19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1546695.71</v>
      </c>
      <c r="F257" s="65">
        <f>Raw_endusebreakdownannual!F256</f>
        <v>1175358.76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289043.58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199915.31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352669.87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963033.93</v>
      </c>
      <c r="F262" s="65">
        <f>Raw_endusebreakdownannual!F261</f>
        <v>224855.78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195162.19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2993.14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431054.23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1713774.44</v>
      </c>
      <c r="F272" s="65">
        <f>Raw_endusebreakdownannual!F271</f>
        <v>944953.58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197660.19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144394.39000000001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352669.87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963033.93</v>
      </c>
      <c r="F277" s="65">
        <f>Raw_endusebreakdownannual!F276</f>
        <v>224855.78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180732.48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3164.49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429442.24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1643995.15</v>
      </c>
      <c r="F287" s="65">
        <f>Raw_endusebreakdownannual!F286</f>
        <v>851958.21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160657.82999999999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235873.63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352669.87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963033.93</v>
      </c>
      <c r="F292" s="65">
        <f>Raw_endusebreakdownannual!F291</f>
        <v>224855.78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201001.52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3390.34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414599.25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1755969.29</v>
      </c>
      <c r="F302" s="65">
        <f>Raw_endusebreakdownannual!F301</f>
        <v>800112.86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202273.26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173312.44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352669.87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963033.93</v>
      </c>
      <c r="F307" s="65">
        <f>Raw_endusebreakdownannual!F306</f>
        <v>224855.78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188861.75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3006.96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429472.45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1680884.94</v>
      </c>
      <c r="F317" s="65">
        <f>Raw_endusebreakdownannual!F316</f>
        <v>856601.49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55295.47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294839.46000000002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352669.87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963033.93</v>
      </c>
      <c r="F322" s="65">
        <f>Raw_endusebreakdownannual!F321</f>
        <v>224855.78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216629.65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5830.04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395630.62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1833002.95</v>
      </c>
      <c r="F332" s="65">
        <f>Raw_endusebreakdownannual!F331</f>
        <v>675781.87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64160.71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298920.87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352669.87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963033.93</v>
      </c>
      <c r="F337" s="65">
        <f>Raw_endusebreakdownannual!F336</f>
        <v>224855.78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210568.1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4951.83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390526.63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1830144.6</v>
      </c>
      <c r="F347" s="65">
        <f>Raw_endusebreakdownannual!F346</f>
        <v>679543.13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100312.34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338115.76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352669.87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963033.93</v>
      </c>
      <c r="F352" s="65">
        <f>Raw_endusebreakdownannual!F351</f>
        <v>224855.78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222328.1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4988.58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390033.95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1881136.23</v>
      </c>
      <c r="F362" s="65">
        <f>Raw_endusebreakdownannual!F361</f>
        <v>715202.07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79506.14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358445.68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352669.87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963033.93</v>
      </c>
      <c r="F367" s="65">
        <f>Raw_endusebreakdownannual!F366</f>
        <v>224855.78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227454.41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4959.04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384549.01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1906562.93</v>
      </c>
      <c r="F377" s="65">
        <f>Raw_endusebreakdownannual!F376</f>
        <v>688910.93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140667.29999999999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439352.91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352669.87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963033.93</v>
      </c>
      <c r="F382" s="65">
        <f>Raw_endusebreakdownannual!F381</f>
        <v>224855.78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250434.92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5149.75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381479.5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2010641.37</v>
      </c>
      <c r="F392" s="65">
        <f>Raw_endusebreakdownannual!F391</f>
        <v>747002.58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305432.34000000003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452129.02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352669.87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963033.93</v>
      </c>
      <c r="F397" s="65">
        <f>Raw_endusebreakdownannual!F396</f>
        <v>224855.78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246688.49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4471.2299999999996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389911.09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2018992.54</v>
      </c>
      <c r="F407" s="65">
        <f>Raw_endusebreakdownannual!F406</f>
        <v>920199.21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287394.5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374576.91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352669.87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963033.93</v>
      </c>
      <c r="F412" s="65">
        <f>Raw_endusebreakdownannual!F411</f>
        <v>224855.78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230101.59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4405.3500000000004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400999.58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1924787.64</v>
      </c>
      <c r="F422" s="65">
        <f>Raw_endusebreakdownannual!F421</f>
        <v>913249.85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253291.96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501835.58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352669.87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963033.93</v>
      </c>
      <c r="F427" s="65">
        <f>Raw_endusebreakdownannual!F426</f>
        <v>224855.78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259379.6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5155.29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378730.98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2082074.27</v>
      </c>
      <c r="F437" s="65">
        <f>Raw_endusebreakdownannual!F436</f>
        <v>856878.72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212393.73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634579.55000000005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352669.87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963033.93</v>
      </c>
      <c r="F442" s="65">
        <f>Raw_endusebreakdownannual!F441</f>
        <v>224855.78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286847.90999999997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4951.57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359515.9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2242082.84</v>
      </c>
      <c r="F452" s="65">
        <f>Raw_endusebreakdownannual!F451</f>
        <v>796765.41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136880.19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912344.05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352669.87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963033.93</v>
      </c>
      <c r="F457" s="65">
        <f>Raw_endusebreakdownannual!F456</f>
        <v>224855.78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303747.45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7285.88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319092.13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2539081.1800000002</v>
      </c>
      <c r="F467" s="65">
        <f>Raw_endusebreakdownannual!F466</f>
        <v>680828.1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473821.89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398255.34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352669.87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963033.93</v>
      </c>
      <c r="F472" s="65">
        <f>Raw_endusebreakdownannual!F471</f>
        <v>224855.78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282937.86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4611.67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424061.69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2001508.68</v>
      </c>
      <c r="F482" s="65">
        <f>Raw_endusebreakdownannual!F481</f>
        <v>1122739.3600000001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375841.32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67852.820000000007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687070.6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963033.93</v>
      </c>
      <c r="F487" s="65">
        <f>Raw_endusebreakdownannual!F486</f>
        <v>224855.78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418595.52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93.44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469375.61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2136646.2999999998</v>
      </c>
      <c r="F497" s="65">
        <f>Raw_endusebreakdownannual!F496</f>
        <v>1070072.71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253027.43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266941.89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687070.6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963033.93</v>
      </c>
      <c r="F502" s="65">
        <f>Raw_endusebreakdownannual!F501</f>
        <v>224855.78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498802.14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78.489999999999995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431332.86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2415927.04</v>
      </c>
      <c r="F512" s="65">
        <f>Raw_endusebreakdownannual!F511</f>
        <v>909216.07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140076.03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204982.04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687070.6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963033.93</v>
      </c>
      <c r="F517" s="65">
        <f>Raw_endusebreakdownannual!F516</f>
        <v>224855.78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478855.83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79.44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429645.79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2334021.84</v>
      </c>
      <c r="F527" s="65">
        <f>Raw_endusebreakdownannual!F526</f>
        <v>794577.6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113655.82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316061.82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687070.6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963033.93</v>
      </c>
      <c r="F532" s="65">
        <f>Raw_endusebreakdownannual!F531</f>
        <v>224855.78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513139.47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48.66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414900.14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2479354.48</v>
      </c>
      <c r="F542" s="65">
        <f>Raw_endusebreakdownannual!F541</f>
        <v>753411.74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129962.27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257990.06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687070.6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963033.93</v>
      </c>
      <c r="F547" s="65">
        <f>Raw_endusebreakdownannual!F546</f>
        <v>224855.78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485634.33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118.18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429659.13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2393847.1</v>
      </c>
      <c r="F557" s="65">
        <f>Raw_endusebreakdownannual!F556</f>
        <v>784477.17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46252.54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408162.53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687070.6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963033.93</v>
      </c>
      <c r="F562" s="65">
        <f>Raw_endusebreakdownannual!F561</f>
        <v>224855.78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517823.01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134.32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395858.3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2576224.39</v>
      </c>
      <c r="F572" s="65">
        <f>Raw_endusebreakdownannual!F571</f>
        <v>666966.62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27758.66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409565.7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687070.6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963033.93</v>
      </c>
      <c r="F577" s="65">
        <f>Raw_endusebreakdownannual!F576</f>
        <v>224855.78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505508.63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75.849999999999994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390807.67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2565254.7000000002</v>
      </c>
      <c r="F587" s="65">
        <f>Raw_endusebreakdownannual!F586</f>
        <v>643422.11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53363.87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445251.33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687070.6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963033.93</v>
      </c>
      <c r="F592" s="65">
        <f>Raw_endusebreakdownannual!F591</f>
        <v>224855.78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537557.1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61.34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390220.56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2632974.29</v>
      </c>
      <c r="F602" s="65">
        <f>Raw_endusebreakdownannual!F601</f>
        <v>668440.19999999995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52844.06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504532.75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687070.6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963033.93</v>
      </c>
      <c r="F607" s="65">
        <f>Raw_endusebreakdownannual!F606</f>
        <v>224855.78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563565.5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66.459999999999994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384835.05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2718269.23</v>
      </c>
      <c r="F617" s="65">
        <f>Raw_endusebreakdownannual!F616</f>
        <v>662534.89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81904.47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570808.11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687070.6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963033.93</v>
      </c>
      <c r="F622" s="65">
        <f>Raw_endusebreakdownannual!F621</f>
        <v>224855.78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569848.6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69.67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381731.4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2790830.9</v>
      </c>
      <c r="F632" s="65">
        <f>Raw_endusebreakdownannual!F631</f>
        <v>688491.65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294345.33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603818.81999999995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687070.6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963033.93</v>
      </c>
      <c r="F637" s="65">
        <f>Raw_endusebreakdownannual!F636</f>
        <v>224855.78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590699.1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100.81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390240.29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2844723.25</v>
      </c>
      <c r="F647" s="65">
        <f>Raw_endusebreakdownannual!F646</f>
        <v>909441.4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247857.58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498009.12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687070.6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963033.93</v>
      </c>
      <c r="F652" s="65">
        <f>Raw_endusebreakdownannual!F651</f>
        <v>224855.78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545144.06999999995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87.67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401211.49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2693345.38</v>
      </c>
      <c r="F662" s="65">
        <f>Raw_endusebreakdownannual!F661</f>
        <v>873924.85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202485.8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666381.80000000005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687070.6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963033.93</v>
      </c>
      <c r="F667" s="65">
        <f>Raw_endusebreakdownannual!F666</f>
        <v>224855.78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590828.05000000005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84.19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378887.03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2907398.57</v>
      </c>
      <c r="F677" s="65">
        <f>Raw_endusebreakdownannual!F676</f>
        <v>806228.6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144312.25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821102.62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687070.6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963033.93</v>
      </c>
      <c r="F682" s="65">
        <f>Raw_endusebreakdownannual!F681</f>
        <v>224855.78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651420.05000000005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78.709999999999994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359698.2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3122705.9</v>
      </c>
      <c r="F692" s="65">
        <f>Raw_endusebreakdownannual!F691</f>
        <v>728866.22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77762.02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1129579.74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687070.6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963033.93</v>
      </c>
      <c r="F697" s="65">
        <f>Raw_endusebreakdownannual!F696</f>
        <v>224855.78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659583.44999999995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113.28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319363.55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3439380.99</v>
      </c>
      <c r="F707" s="65">
        <f>Raw_endusebreakdownannual!F706</f>
        <v>621981.35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433232.15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530549.15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687070.6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963033.93</v>
      </c>
      <c r="F712" s="65">
        <f>Raw_endusebreakdownannual!F711</f>
        <v>224855.78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646057.52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113.02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424216.48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2826824.21</v>
      </c>
      <c r="F722" s="65">
        <f>Raw_endusebreakdownannual!F721</f>
        <v>1082304.4099999999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305586.73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46679.82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352669.87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963033.93</v>
      </c>
      <c r="F727" s="65">
        <f>Raw_endusebreakdownannual!F726</f>
        <v>224855.78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309913.98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70.84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469147.89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1672368.44</v>
      </c>
      <c r="F737" s="65">
        <f>Raw_endusebreakdownannual!F736</f>
        <v>999590.40000000002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179680.67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186599.57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352669.87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963033.93</v>
      </c>
      <c r="F742" s="65">
        <f>Raw_endusebreakdownannual!F741</f>
        <v>224855.78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344074.28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110.47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431130.67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1846488.12</v>
      </c>
      <c r="F752" s="65">
        <f>Raw_endusebreakdownannual!F751</f>
        <v>835667.12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124463.85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128497.27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352669.87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963033.93</v>
      </c>
      <c r="F757" s="65">
        <f>Raw_endusebreakdownannual!F756</f>
        <v>224855.78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331924.32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77.02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429429.5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1776202.4</v>
      </c>
      <c r="F767" s="65">
        <f>Raw_endusebreakdownannual!F766</f>
        <v>778749.13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87355.12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222038.45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352669.87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963033.93</v>
      </c>
      <c r="F772" s="65">
        <f>Raw_endusebreakdownannual!F771</f>
        <v>224855.78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350872.78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96.95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414713.48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1888711.97</v>
      </c>
      <c r="F782" s="65">
        <f>Raw_endusebreakdownannual!F781</f>
        <v>726924.38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126947.43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162112.51999999999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352669.87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963033.93</v>
      </c>
      <c r="F787" s="65">
        <f>Raw_endusebreakdownannual!F786</f>
        <v>224855.78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334908.14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107.92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429479.16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1812832.37</v>
      </c>
      <c r="F797" s="65">
        <f>Raw_endusebreakdownannual!F796</f>
        <v>781282.37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32566.54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262048.55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352669.87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963033.93</v>
      </c>
      <c r="F802" s="65">
        <f>Raw_endusebreakdownannual!F801</f>
        <v>224855.78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353708.94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130.93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395628.2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1931592.22</v>
      </c>
      <c r="F812" s="65">
        <f>Raw_endusebreakdownannual!F811</f>
        <v>653050.53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28314.65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272458.26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352669.87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963033.93</v>
      </c>
      <c r="F817" s="65">
        <f>Raw_endusebreakdownannual!F816</f>
        <v>224855.78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352418.78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75.09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390518.65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1940655.92</v>
      </c>
      <c r="F827" s="65">
        <f>Raw_endusebreakdownannual!F826</f>
        <v>643689.07999999996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49401.35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311824.2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352669.87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963033.93</v>
      </c>
      <c r="F832" s="65">
        <f>Raw_endusebreakdownannual!F831</f>
        <v>224855.78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370963.12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104.8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390005.49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1998595.91</v>
      </c>
      <c r="F842" s="65">
        <f>Raw_endusebreakdownannual!F841</f>
        <v>664262.62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37016.720000000001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334450.14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352669.87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963033.93</v>
      </c>
      <c r="F847" s="65">
        <f>Raw_endusebreakdownannual!F846</f>
        <v>224855.78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370365.41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98.61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384560.47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2020617.96</v>
      </c>
      <c r="F857" s="65">
        <f>Raw_endusebreakdownannual!F856</f>
        <v>646432.97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71210.44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416221.67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352669.87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963033.93</v>
      </c>
      <c r="F862" s="65">
        <f>Raw_endusebreakdownannual!F861</f>
        <v>224855.78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399615.39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104.38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381519.95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2131645.2400000002</v>
      </c>
      <c r="F872" s="65">
        <f>Raw_endusebreakdownannual!F871</f>
        <v>677586.17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194754.78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426456.35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352669.87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963033.93</v>
      </c>
      <c r="F877" s="65">
        <f>Raw_endusebreakdownannual!F876</f>
        <v>224855.78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393822.77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149.21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389935.2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2136132.13</v>
      </c>
      <c r="F887" s="65">
        <f>Raw_endusebreakdownannual!F886</f>
        <v>809545.77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183132.44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353354.07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352669.87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963033.93</v>
      </c>
      <c r="F892" s="65">
        <f>Raw_endusebreakdownannual!F891</f>
        <v>224855.78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373666.63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123.63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400979.06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2042848.13</v>
      </c>
      <c r="F902" s="65">
        <f>Raw_endusebreakdownannual!F901</f>
        <v>808967.28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154985.65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474050.41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352669.87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963033.93</v>
      </c>
      <c r="F907" s="65">
        <f>Raw_endusebreakdownannual!F906</f>
        <v>224855.78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400943.75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149.18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378691.73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2190847.13</v>
      </c>
      <c r="F917" s="65">
        <f>Raw_endusebreakdownannual!F916</f>
        <v>758533.16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135682.43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603029.65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352669.87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963033.93</v>
      </c>
      <c r="F922" s="65">
        <f>Raw_endusebreakdownannual!F921</f>
        <v>224855.78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437871.74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178.53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359344.14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2356783.7200000002</v>
      </c>
      <c r="F932" s="65">
        <f>Raw_endusebreakdownannual!F931</f>
        <v>719882.35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89749.38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837157.11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352669.87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963033.93</v>
      </c>
      <c r="F937" s="65">
        <f>Raw_endusebreakdownannual!F936</f>
        <v>224855.78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432259.1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269.25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319111.69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2585389.25</v>
      </c>
      <c r="F947" s="65">
        <f>Raw_endusebreakdownannual!F946</f>
        <v>633716.85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345013.92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386665.65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352669.87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963033.93</v>
      </c>
      <c r="F952" s="65">
        <f>Raw_endusebreakdownannual!F951</f>
        <v>224855.78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446545.82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147.63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423978.93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2149062.89</v>
      </c>
      <c r="F962" s="65">
        <f>Raw_endusebreakdownannual!F961</f>
        <v>993848.63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33124.14</v>
      </c>
      <c r="F963" s="65">
        <f>Raw_endusebreakdownannual!F962</f>
        <v>243296.43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67482.22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687070.6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963033.93</v>
      </c>
      <c r="F967" s="65">
        <f>Raw_endusebreakdownannual!F966</f>
        <v>224855.78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418647.07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93.47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469374.71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2169451.42</v>
      </c>
      <c r="F977" s="65">
        <f>Raw_endusebreakdownannual!F976</f>
        <v>937526.92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23483</v>
      </c>
      <c r="F978" s="65">
        <f>Raw_endusebreakdownannual!F977</f>
        <v>171734.88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266289.83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687070.6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963033.93</v>
      </c>
      <c r="F982" s="65">
        <f>Raw_endusebreakdownannual!F981</f>
        <v>224855.78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498811.72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78.900000000000006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431325.1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2438767.98</v>
      </c>
      <c r="F992" s="65">
        <f>Raw_endusebreakdownannual!F991</f>
        <v>827915.76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11699.28</v>
      </c>
      <c r="F993" s="65">
        <f>Raw_endusebreakdownannual!F992</f>
        <v>94635.37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204047.48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687070.6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963033.93</v>
      </c>
      <c r="F997" s="65">
        <f>Raw_endusebreakdownannual!F996</f>
        <v>224855.78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478779.55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79.400000000000006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429641.82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2344710.2200000002</v>
      </c>
      <c r="F1007" s="65">
        <f>Raw_endusebreakdownannual!F1006</f>
        <v>749132.97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10252.83</v>
      </c>
      <c r="F1008" s="65">
        <f>Raw_endusebreakdownannual!F1007</f>
        <v>74473.38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315827.82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687070.6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963033.93</v>
      </c>
      <c r="F1012" s="65">
        <f>Raw_endusebreakdownannual!F1011</f>
        <v>224855.78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513126.99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48.9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414901.04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2489361.0699999998</v>
      </c>
      <c r="F1022" s="65">
        <f>Raw_endusebreakdownannual!F1021</f>
        <v>714230.2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11948.25</v>
      </c>
      <c r="F1023" s="65">
        <f>Raw_endusebreakdownannual!F1022</f>
        <v>85326.84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257149.07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687070.6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963033.93</v>
      </c>
      <c r="F1027" s="65">
        <f>Raw_endusebreakdownannual!F1026</f>
        <v>224855.78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485668.03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117.82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429676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2404987.69</v>
      </c>
      <c r="F1037" s="65">
        <f>Raw_endusebreakdownannual!F1036</f>
        <v>739858.63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1485.56</v>
      </c>
      <c r="F1038" s="65">
        <f>Raw_endusebreakdownannual!F1037</f>
        <v>39952.49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404821.76000000001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687070.6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963033.93</v>
      </c>
      <c r="F1042" s="65">
        <f>Raw_endusebreakdownannual!F1041</f>
        <v>224855.78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517746.01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133.83000000000001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395842.91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2574291.6800000002</v>
      </c>
      <c r="F1052" s="65">
        <f>Raw_endusebreakdownannual!F1051</f>
        <v>660651.18000000005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1262.8</v>
      </c>
      <c r="F1053" s="65">
        <f>Raw_endusebreakdownannual!F1052</f>
        <v>22347.37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407626.86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687070.6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963033.93</v>
      </c>
      <c r="F1057" s="65">
        <f>Raw_endusebreakdownannual!F1056</f>
        <v>224855.78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505686.05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75.760000000000005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390807.03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2564756</v>
      </c>
      <c r="F1067" s="65">
        <f>Raw_endusebreakdownannual!F1066</f>
        <v>638010.18000000005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2690.69</v>
      </c>
      <c r="F1068" s="65">
        <f>Raw_endusebreakdownannual!F1067</f>
        <v>41834.21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444117.71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687070.6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963033.93</v>
      </c>
      <c r="F1072" s="65">
        <f>Raw_endusebreakdownannual!F1071</f>
        <v>224855.78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537504.07999999996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61.18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390234.52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2634478.1800000002</v>
      </c>
      <c r="F1082" s="65">
        <f>Raw_endusebreakdownannual!F1081</f>
        <v>656924.51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1899.99</v>
      </c>
      <c r="F1083" s="65">
        <f>Raw_endusebreakdownannual!F1082</f>
        <v>44802.26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503461.16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687070.6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963033.93</v>
      </c>
      <c r="F1087" s="65">
        <f>Raw_endusebreakdownannual!F1086</f>
        <v>224855.78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563478.74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66.72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384843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2719011.13</v>
      </c>
      <c r="F1097" s="65">
        <f>Raw_endusebreakdownannual!F1096</f>
        <v>654501.03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7810.88</v>
      </c>
      <c r="F1098" s="65">
        <f>Raw_endusebreakdownannual!F1097</f>
        <v>54974.05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570637.46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687070.6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963033.93</v>
      </c>
      <c r="F1102" s="65">
        <f>Raw_endusebreakdownannual!F1101</f>
        <v>224855.78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569851.9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69.930000000000007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381729.95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2798474.68</v>
      </c>
      <c r="F1112" s="65">
        <f>Raw_endusebreakdownannual!F1111</f>
        <v>661559.78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21230.240000000002</v>
      </c>
      <c r="F1113" s="65">
        <f>Raw_endusebreakdownannual!F1112</f>
        <v>217676.82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603930.99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687070.6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963033.93</v>
      </c>
      <c r="F1117" s="65">
        <f>Raw_endusebreakdownannual!F1116</f>
        <v>224855.78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590666.19999999995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100.59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390230.49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2866032.54</v>
      </c>
      <c r="F1127" s="65">
        <f>Raw_endusebreakdownannual!F1126</f>
        <v>832763.09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21419.03</v>
      </c>
      <c r="F1128" s="65">
        <f>Raw_endusebreakdownannual!F1127</f>
        <v>172553.47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497875.05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687070.6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963033.93</v>
      </c>
      <c r="F1132" s="65">
        <f>Raw_endusebreakdownannual!F1131</f>
        <v>224855.78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545209.12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87.58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401209.75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2714695.3</v>
      </c>
      <c r="F1142" s="65">
        <f>Raw_endusebreakdownannual!F1141</f>
        <v>798619.01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15942.57</v>
      </c>
      <c r="F1143" s="65">
        <f>Raw_endusebreakdownannual!F1142</f>
        <v>144587.99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666548.75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687070.6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963033.93</v>
      </c>
      <c r="F1147" s="65">
        <f>Raw_endusebreakdownannual!F1146</f>
        <v>224855.78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590698.13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84.43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378882.8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2923378.4</v>
      </c>
      <c r="F1157" s="65">
        <f>Raw_endusebreakdownannual!F1156</f>
        <v>748326.56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10190.93</v>
      </c>
      <c r="F1158" s="65">
        <f>Raw_endusebreakdownannual!F1157</f>
        <v>108613.54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821057.83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687070.6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963033.93</v>
      </c>
      <c r="F1162" s="65">
        <f>Raw_endusebreakdownannual!F1161</f>
        <v>224855.78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651493.74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78.31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359695.18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3132925.34</v>
      </c>
      <c r="F1172" s="65">
        <f>Raw_endusebreakdownannual!F1171</f>
        <v>693164.5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2840.39</v>
      </c>
      <c r="F1173" s="65">
        <f>Raw_endusebreakdownannual!F1172</f>
        <v>65497.51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1128863.21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687070.6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963033.93</v>
      </c>
      <c r="F1177" s="65">
        <f>Raw_endusebreakdownannual!F1176</f>
        <v>224855.78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659614.16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111.61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319381.61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3441533.89</v>
      </c>
      <c r="F1187" s="65">
        <f>Raw_endusebreakdownannual!F1186</f>
        <v>609734.89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46115</v>
      </c>
      <c r="F1188" s="65">
        <f>Raw_endusebreakdownannual!F1187</f>
        <v>304324.55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530635.16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687070.6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963033.93</v>
      </c>
      <c r="F1192" s="65">
        <f>Raw_endusebreakdownannual!F1191</f>
        <v>224855.78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646033.38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113.33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424217.9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2873001.38</v>
      </c>
      <c r="F1202" s="65">
        <f>Raw_endusebreakdownannual!F1201</f>
        <v>953398.23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42237.21</v>
      </c>
      <c r="F1203" s="65">
        <f>Raw_endusebreakdownannual!F1202</f>
        <v>133145.32999999999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46331.34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352669.87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963033.93</v>
      </c>
      <c r="F1207" s="65">
        <f>Raw_endusebreakdownannual!F1206</f>
        <v>224855.78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309947.52000000002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71.05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469136.72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1714290.92</v>
      </c>
      <c r="F1217" s="65">
        <f>Raw_endusebreakdownannual!F1216</f>
        <v>827137.82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27519.47</v>
      </c>
      <c r="F1218" s="65">
        <f>Raw_endusebreakdownannual!F1217</f>
        <v>79471.600000000006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186086.41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352669.87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963033.93</v>
      </c>
      <c r="F1222" s="65">
        <f>Raw_endusebreakdownannual!F1221</f>
        <v>224855.78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344131.59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110.57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431091.78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1873551.85</v>
      </c>
      <c r="F1232" s="65">
        <f>Raw_endusebreakdownannual!F1231</f>
        <v>735419.16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17042.740000000002</v>
      </c>
      <c r="F1233" s="65">
        <f>Raw_endusebreakdownannual!F1232</f>
        <v>55808.7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127915.03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352669.87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963033.93</v>
      </c>
      <c r="F1237" s="65">
        <f>Raw_endusebreakdownannual!F1236</f>
        <v>224855.78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331920.81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76.78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429405.49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1792659.16</v>
      </c>
      <c r="F1247" s="65">
        <f>Raw_endusebreakdownannual!F1246</f>
        <v>710069.98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13101.39</v>
      </c>
      <c r="F1248" s="65">
        <f>Raw_endusebreakdownannual!F1247</f>
        <v>35073.26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221794.08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352669.87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963033.93</v>
      </c>
      <c r="F1252" s="65">
        <f>Raw_endusebreakdownannual!F1251</f>
        <v>224855.78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351003.84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97.64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414707.07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1901700.74</v>
      </c>
      <c r="F1262" s="65">
        <f>Raw_endusebreakdownannual!F1261</f>
        <v>674636.11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18206.84</v>
      </c>
      <c r="F1263" s="65">
        <f>Raw_endusebreakdownannual!F1262</f>
        <v>55995.13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161698.21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352669.87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963033.93</v>
      </c>
      <c r="F1267" s="65">
        <f>Raw_endusebreakdownannual!F1266</f>
        <v>224855.78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334966.56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108.51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429482.17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1830683.92</v>
      </c>
      <c r="F1277" s="65">
        <f>Raw_endusebreakdownannual!F1276</f>
        <v>710333.07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3236.73</v>
      </c>
      <c r="F1278" s="65">
        <f>Raw_endusebreakdownannual!F1277</f>
        <v>18870.990000000002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258954.37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352669.87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963033.93</v>
      </c>
      <c r="F1282" s="65">
        <f>Raw_endusebreakdownannual!F1281</f>
        <v>224855.78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353845.17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131.44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395629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1931871.51</v>
      </c>
      <c r="F1292" s="65">
        <f>Raw_endusebreakdownannual!F1291</f>
        <v>639355.78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2894.87</v>
      </c>
      <c r="F1293" s="65">
        <f>Raw_endusebreakdownannual!F1292</f>
        <v>15817.68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270465.95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352669.87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963033.93</v>
      </c>
      <c r="F1297" s="65">
        <f>Raw_endusebreakdownannual!F1296</f>
        <v>224855.78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352324.98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74.47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390526.89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1941464.07</v>
      </c>
      <c r="F1307" s="65">
        <f>Raw_endusebreakdownannual!F1306</f>
        <v>631200.34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4989.43</v>
      </c>
      <c r="F1308" s="65">
        <f>Raw_endusebreakdownannual!F1307</f>
        <v>28560.86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310821.65999999997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352669.87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963033.93</v>
      </c>
      <c r="F1312" s="65">
        <f>Raw_endusebreakdownannual!F1311</f>
        <v>224855.78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371043.66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104.02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390031.99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2002662.57</v>
      </c>
      <c r="F1322" s="65">
        <f>Raw_endusebreakdownannual!F1321</f>
        <v>643448.63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3368.3</v>
      </c>
      <c r="F1323" s="65">
        <f>Raw_endusebreakdownannual!F1322</f>
        <v>22855.96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333389.76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352669.87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963033.93</v>
      </c>
      <c r="F1327" s="65">
        <f>Raw_endusebreakdownannual!F1326</f>
        <v>224855.78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370395.46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97.08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384581.12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2022954.4</v>
      </c>
      <c r="F1337" s="65">
        <f>Raw_endusebreakdownannual!F1336</f>
        <v>632292.86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10172.84</v>
      </c>
      <c r="F1338" s="65">
        <f>Raw_endusebreakdownannual!F1337</f>
        <v>33838.06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415951.06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352669.87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963033.93</v>
      </c>
      <c r="F1342" s="65">
        <f>Raw_endusebreakdownannual!F1341</f>
        <v>224855.78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399755.05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104.03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381514.6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2141686.7799999998</v>
      </c>
      <c r="F1352" s="65">
        <f>Raw_endusebreakdownannual!F1351</f>
        <v>640208.43000000005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24531.71</v>
      </c>
      <c r="F1353" s="65">
        <f>Raw_endusebreakdownannual!F1352</f>
        <v>103891.32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426086.59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352669.87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963033.93</v>
      </c>
      <c r="F1357" s="65">
        <f>Raw_endusebreakdownannual!F1356</f>
        <v>224855.78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393778.03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148.88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389974.19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2160249</v>
      </c>
      <c r="F1367" s="65">
        <f>Raw_endusebreakdownannual!F1366</f>
        <v>718721.28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25330.19</v>
      </c>
      <c r="F1368" s="65">
        <f>Raw_endusebreakdownannual!F1367</f>
        <v>90604.24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353281.3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352669.87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963033.93</v>
      </c>
      <c r="F1372" s="65">
        <f>Raw_endusebreakdownannual!F1371</f>
        <v>224855.78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373668.51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126.34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400951.53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2068110.14</v>
      </c>
      <c r="F1382" s="65">
        <f>Raw_endusebreakdownannual!F1381</f>
        <v>716411.55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19757.2</v>
      </c>
      <c r="F1383" s="65">
        <f>Raw_endusebreakdownannual!F1382</f>
        <v>79531.09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473605.8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352669.87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963033.93</v>
      </c>
      <c r="F1387" s="65">
        <f>Raw_endusebreakdownannual!F1386</f>
        <v>224855.78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400709.21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147.96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378730.43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2209923.9700000002</v>
      </c>
      <c r="F1397" s="65">
        <f>Raw_endusebreakdownannual!F1396</f>
        <v>683117.3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13441.48</v>
      </c>
      <c r="F1398" s="65">
        <f>Raw_endusebreakdownannual!F1397</f>
        <v>86325.41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603366.98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352669.87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963033.93</v>
      </c>
      <c r="F1402" s="65">
        <f>Raw_endusebreakdownannual!F1401</f>
        <v>224855.78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437822.42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179.04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359403.05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2370513.71</v>
      </c>
      <c r="F1412" s="65">
        <f>Raw_endusebreakdownannual!F1411</f>
        <v>670584.24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4368.72</v>
      </c>
      <c r="F1413" s="65">
        <f>Raw_endusebreakdownannual!F1412</f>
        <v>72547.3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837064.24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352669.87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963033.93</v>
      </c>
      <c r="F1417" s="65">
        <f>Raw_endusebreakdownannual!F1416</f>
        <v>224855.78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432254.64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267.76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319087.28999999998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2589659.16</v>
      </c>
      <c r="F1427" s="65">
        <f>Raw_endusebreakdownannual!F1426</f>
        <v>616490.37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52702.67</v>
      </c>
      <c r="F1428" s="65">
        <f>Raw_endusebreakdownannual!F1427</f>
        <v>188762.55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385955.26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352669.87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963033.93</v>
      </c>
      <c r="F1432" s="65">
        <f>Raw_endusebreakdownannual!F1431</f>
        <v>224855.78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446420.32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147.33000000000001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423991.21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2200929.38</v>
      </c>
      <c r="F1442" s="65">
        <f>Raw_endusebreakdownannual!F1441</f>
        <v>837609.54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269182.92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67221.89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687070.6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963033.93</v>
      </c>
      <c r="F1447" s="65">
        <f>Raw_endusebreakdownannual!F1446</f>
        <v>224855.78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418948.33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99.25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469377.78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2136373.9900000002</v>
      </c>
      <c r="F1457" s="65">
        <f>Raw_endusebreakdownannual!F1456</f>
        <v>963416.48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187495.27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266245.33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687070.6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963033.93</v>
      </c>
      <c r="F1462" s="65">
        <f>Raw_endusebreakdownannual!F1461</f>
        <v>224855.78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499016.24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81.849999999999994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431329.66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2415447.94</v>
      </c>
      <c r="F1472" s="65">
        <f>Raw_endusebreakdownannual!F1471</f>
        <v>843680.7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103648.23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204525.09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687070.6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963033.93</v>
      </c>
      <c r="F1477" s="65">
        <f>Raw_endusebreakdownannual!F1476</f>
        <v>224855.78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478912.74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81.14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429656.42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2333623.4900000002</v>
      </c>
      <c r="F1487" s="65">
        <f>Raw_endusebreakdownannual!F1486</f>
        <v>758160.43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81085.64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315588.78000000003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687070.6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963033.93</v>
      </c>
      <c r="F1492" s="65">
        <f>Raw_endusebreakdownannual!F1491</f>
        <v>224855.78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513130.05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49.75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414905.14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2478873.11</v>
      </c>
      <c r="F1502" s="65">
        <f>Raw_endusebreakdownannual!F1501</f>
        <v>720846.56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90654.41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257239.45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687070.6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963033.93</v>
      </c>
      <c r="F1507" s="65">
        <f>Raw_endusebreakdownannual!F1506</f>
        <v>224855.78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485374.52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119.1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429680.15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2392837.59</v>
      </c>
      <c r="F1517" s="65">
        <f>Raw_endusebreakdownannual!F1516</f>
        <v>745190.33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40338.080000000002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408234.26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687070.6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963033.93</v>
      </c>
      <c r="F1522" s="65">
        <f>Raw_endusebreakdownannual!F1521</f>
        <v>224855.78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517747.7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134.6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395856.7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2576221.08</v>
      </c>
      <c r="F1532" s="65">
        <f>Raw_endusebreakdownannual!F1531</f>
        <v>661050.56000000006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22453.45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409302.36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687070.6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963033.93</v>
      </c>
      <c r="F1537" s="65">
        <f>Raw_endusebreakdownannual!F1536</f>
        <v>224855.78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505332.35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75.2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390797.12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2564814.4300000002</v>
      </c>
      <c r="F1547" s="65">
        <f>Raw_endusebreakdownannual!F1546</f>
        <v>638106.35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42710.29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444896.7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687070.6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963033.93</v>
      </c>
      <c r="F1552" s="65">
        <f>Raw_endusebreakdownannual!F1551</f>
        <v>224855.78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537404.17000000004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61.75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390221.74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2632467.14</v>
      </c>
      <c r="F1562" s="65">
        <f>Raw_endusebreakdownannual!F1561</f>
        <v>657787.80000000005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45063.27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504206.79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687070.6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963033.93</v>
      </c>
      <c r="F1567" s="65">
        <f>Raw_endusebreakdownannual!F1566</f>
        <v>224855.78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563467.51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66.680000000000007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384836.27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2717845.5</v>
      </c>
      <c r="F1577" s="65">
        <f>Raw_endusebreakdownannual!F1576</f>
        <v>654755.31999999995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58258.55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570460.99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687070.6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963033.93</v>
      </c>
      <c r="F1582" s="65">
        <f>Raw_endusebreakdownannual!F1581</f>
        <v>224855.78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569690.76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70.78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381742.21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2790327.05</v>
      </c>
      <c r="F1592" s="65">
        <f>Raw_endusebreakdownannual!F1591</f>
        <v>664856.54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233054.39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603320.98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687070.6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963033.93</v>
      </c>
      <c r="F1597" s="65">
        <f>Raw_endusebreakdownannual!F1596</f>
        <v>224855.78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590878.14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103.79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390232.75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2844407.44</v>
      </c>
      <c r="F1607" s="65">
        <f>Raw_endusebreakdownannual!F1606</f>
        <v>848142.92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188096.99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497405.27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687070.6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963033.93</v>
      </c>
      <c r="F1612" s="65">
        <f>Raw_endusebreakdownannual!F1611</f>
        <v>224855.78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545385.19999999995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401213.42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2692986</v>
      </c>
      <c r="F1622" s="65">
        <f>Raw_endusebreakdownannual!F1621</f>
        <v>814166.19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159312.28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666225.84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687070.6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963033.93</v>
      </c>
      <c r="F1627" s="65">
        <f>Raw_endusebreakdownannual!F1626</f>
        <v>224855.78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591250.16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87.25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378891.69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2907667.78</v>
      </c>
      <c r="F1637" s="65">
        <f>Raw_endusebreakdownannual!F1636</f>
        <v>763059.74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113880.06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820510.87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687070.6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963033.93</v>
      </c>
      <c r="F1642" s="65">
        <f>Raw_endusebreakdownannual!F1641</f>
        <v>224855.78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651315.79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79.92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359701.01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3122011.1</v>
      </c>
      <c r="F1652" s="65">
        <f>Raw_endusebreakdownannual!F1651</f>
        <v>698436.85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66578.850000000006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1128885.28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687070.6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963033.93</v>
      </c>
      <c r="F1657" s="65">
        <f>Raw_endusebreakdownannual!F1656</f>
        <v>224855.78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659333.98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112.14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319324.28000000003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3438435.92</v>
      </c>
      <c r="F1667" s="65">
        <f>Raw_endusebreakdownannual!F1666</f>
        <v>610758.91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326887.38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529538.53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687070.6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963033.93</v>
      </c>
      <c r="F1672" s="65">
        <f>Raw_endusebreakdownannual!F1671</f>
        <v>224855.78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646493.65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120.03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424215.76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2826256.73</v>
      </c>
      <c r="F1682" s="65">
        <f>Raw_endusebreakdownannual!F1681</f>
        <v>975958.93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169191.41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45304.1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352669.87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963033.93</v>
      </c>
      <c r="F1687" s="65">
        <f>Raw_endusebreakdownannual!F1686</f>
        <v>224855.78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311162.5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78.02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469165.12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1672248.41</v>
      </c>
      <c r="F1697" s="65">
        <f>Raw_endusebreakdownannual!F1696</f>
        <v>863212.32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99209.279999999999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185053.85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352669.87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963033.93</v>
      </c>
      <c r="F1702" s="65">
        <f>Raw_endusebreakdownannual!F1701</f>
        <v>224855.78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344261.44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118.25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431048.37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1845137.33</v>
      </c>
      <c r="F1712" s="65">
        <f>Raw_endusebreakdownannual!F1711</f>
        <v>755113.43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68797.36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127627.51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352669.87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963033.93</v>
      </c>
      <c r="F1717" s="65">
        <f>Raw_endusebreakdownannual!F1716</f>
        <v>224855.78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332190.76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78.739999999999995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429462.31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1775600.81</v>
      </c>
      <c r="F1727" s="65">
        <f>Raw_endusebreakdownannual!F1726</f>
        <v>723115.45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39096.85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220824.58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352669.87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963033.93</v>
      </c>
      <c r="F1732" s="65">
        <f>Raw_endusebreakdownannual!F1731</f>
        <v>224855.78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350458.35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98.03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414703.25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1887084.76</v>
      </c>
      <c r="F1742" s="65">
        <f>Raw_endusebreakdownannual!F1741</f>
        <v>678655.88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63603.55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160190.66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352669.87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963033.93</v>
      </c>
      <c r="F1747" s="65">
        <f>Raw_endusebreakdownannual!F1746</f>
        <v>224855.78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334515.84999999998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110.22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429418.18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1810520.53</v>
      </c>
      <c r="F1757" s="65">
        <f>Raw_endusebreakdownannual!F1756</f>
        <v>717877.51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19683.59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261837.26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352669.87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963033.93</v>
      </c>
      <c r="F1762" s="65">
        <f>Raw_endusebreakdownannual!F1761</f>
        <v>224855.78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353525.45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130.88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395573.68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1931197.38</v>
      </c>
      <c r="F1772" s="65">
        <f>Raw_endusebreakdownannual!F1771</f>
        <v>640113.05000000005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16962.53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272510.45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352669.87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963033.93</v>
      </c>
      <c r="F1777" s="65">
        <f>Raw_endusebreakdownannual!F1776</f>
        <v>224855.78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352460.54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74.95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390532.69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1940749.74</v>
      </c>
      <c r="F1787" s="65">
        <f>Raw_endusebreakdownannual!F1786</f>
        <v>632351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30367.39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311360.43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352669.87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963033.93</v>
      </c>
      <c r="F1792" s="65">
        <f>Raw_endusebreakdownannual!F1791</f>
        <v>224855.78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370847.35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106.14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390033.24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1998017.71</v>
      </c>
      <c r="F1802" s="65">
        <f>Raw_endusebreakdownannual!F1801</f>
        <v>645256.4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23687.93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333941.13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352669.87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963033.93</v>
      </c>
      <c r="F1807" s="65">
        <f>Raw_endusebreakdownannual!F1806</f>
        <v>224855.78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370048.53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98.74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384566.08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2019792.21</v>
      </c>
      <c r="F1817" s="65">
        <f>Raw_endusebreakdownannual!F1816</f>
        <v>633109.79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38128.57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415563.25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352669.87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963033.93</v>
      </c>
      <c r="F1822" s="65">
        <f>Raw_endusebreakdownannual!F1821</f>
        <v>224855.78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399336.64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105.79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381508.75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2130709.4700000002</v>
      </c>
      <c r="F1832" s="65">
        <f>Raw_endusebreakdownannual!F1831</f>
        <v>644493.1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125530.71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425211.17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352669.87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963033.93</v>
      </c>
      <c r="F1837" s="65">
        <f>Raw_endusebreakdownannual!F1836</f>
        <v>224855.78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394563.79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152.46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389951.48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2135631.21</v>
      </c>
      <c r="F1847" s="65">
        <f>Raw_endusebreakdownannual!F1846</f>
        <v>740337.97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112327.72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352445.51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352669.87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963033.93</v>
      </c>
      <c r="F1852" s="65">
        <f>Raw_endusebreakdownannual!F1851</f>
        <v>224855.78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374398.39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130.24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400954.17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2042677.95</v>
      </c>
      <c r="F1862" s="65">
        <f>Raw_endusebreakdownannual!F1861</f>
        <v>738137.66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97540.3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472892.06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352669.87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963033.93</v>
      </c>
      <c r="F1867" s="65">
        <f>Raw_endusebreakdownannual!F1866</f>
        <v>224855.78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401403.15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151.77000000000001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378712.7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2190150.77</v>
      </c>
      <c r="F1877" s="65">
        <f>Raw_endusebreakdownannual!F1876</f>
        <v>701108.78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93259.17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601859.14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352669.87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963033.93</v>
      </c>
      <c r="F1882" s="65">
        <f>Raw_endusebreakdownannual!F1881</f>
        <v>224855.78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437661.37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178.46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359401.06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2355402.77</v>
      </c>
      <c r="F1892" s="65">
        <f>Raw_endusebreakdownannual!F1891</f>
        <v>677516.01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72693.47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836066.18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352669.87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963033.93</v>
      </c>
      <c r="F1897" s="65">
        <f>Raw_endusebreakdownannual!F1896</f>
        <v>224855.78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431843.55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269.25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319089.53999999998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2583882.7799999998</v>
      </c>
      <c r="F1907" s="65">
        <f>Raw_endusebreakdownannual!F1906</f>
        <v>616638.79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221608.94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384268.55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352669.87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963033.93</v>
      </c>
      <c r="F1912" s="65">
        <f>Raw_endusebreakdownannual!F1911</f>
        <v>224855.78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447536.86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150.16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424062.78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2147659.38</v>
      </c>
      <c r="F1922" s="65">
        <f>Raw_endusebreakdownannual!F1921</f>
        <v>870527.51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449209.09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69703.820000000007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687070.6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963033.93</v>
      </c>
      <c r="F1927" s="65">
        <f>Raw_endusebreakdownannual!F1926</f>
        <v>224855.78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228922.38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95.15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469372.93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1948825.87</v>
      </c>
      <c r="F1937" s="65">
        <f>Raw_endusebreakdownannual!F1936</f>
        <v>1143437.8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301168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264742.13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687070.6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963033.93</v>
      </c>
      <c r="F1942" s="65">
        <f>Raw_endusebreakdownannual!F1941</f>
        <v>224855.78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299145.74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79.83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431330.06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2214072.23</v>
      </c>
      <c r="F1952" s="65">
        <f>Raw_endusebreakdownannual!F1951</f>
        <v>957353.83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173367.7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208970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687070.6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963033.93</v>
      </c>
      <c r="F1957" s="65">
        <f>Raw_endusebreakdownannual!F1956</f>
        <v>224855.78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281081.53000000003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80.48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429645.67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2140236.54</v>
      </c>
      <c r="F1967" s="65">
        <f>Raw_endusebreakdownannual!F1966</f>
        <v>827869.15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143924.87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314362.52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687070.6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963033.93</v>
      </c>
      <c r="F1972" s="65">
        <f>Raw_endusebreakdownannual!F1971</f>
        <v>224855.78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315637.09000000003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49.34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414894.18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2280153.4700000002</v>
      </c>
      <c r="F1982" s="65">
        <f>Raw_endusebreakdownannual!F1981</f>
        <v>783674.83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159438.53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260422.69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687070.6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963033.93</v>
      </c>
      <c r="F1987" s="65">
        <f>Raw_endusebreakdownannual!F1986</f>
        <v>224855.78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296486.59000000003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119.19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429663.64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2207133</v>
      </c>
      <c r="F1997" s="65">
        <f>Raw_endusebreakdownannual!F1996</f>
        <v>813957.95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55027.19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412865.19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687070.6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963033.93</v>
      </c>
      <c r="F2002" s="65">
        <f>Raw_endusebreakdownannual!F2001</f>
        <v>224855.78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338655.74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135.06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395862.52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2401760.52</v>
      </c>
      <c r="F2012" s="65">
        <f>Raw_endusebreakdownannual!F2011</f>
        <v>675745.49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33876.18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408875.48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687070.6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963033.93</v>
      </c>
      <c r="F2017" s="65">
        <f>Raw_endusebreakdownannual!F2016</f>
        <v>224855.78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331820.82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75.73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390807.62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2390876.56</v>
      </c>
      <c r="F2027" s="65">
        <f>Raw_endusebreakdownannual!F2026</f>
        <v>649539.57999999996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64103.17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443346.51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687070.6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963033.93</v>
      </c>
      <c r="F2032" s="65">
        <f>Raw_endusebreakdownannual!F2031</f>
        <v>224855.78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352589.22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62.05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390240.27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2446102.29</v>
      </c>
      <c r="F2042" s="65">
        <f>Raw_endusebreakdownannual!F2041</f>
        <v>679199.22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61380.24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499705.78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687070.6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963033.93</v>
      </c>
      <c r="F2047" s="65">
        <f>Raw_endusebreakdownannual!F2046</f>
        <v>224855.78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377509.9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67.02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384822.06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2527387.2200000002</v>
      </c>
      <c r="F2057" s="65">
        <f>Raw_endusebreakdownannual!F2056</f>
        <v>671058.07999999996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101498.24000000001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560690.68999999994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687070.6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963033.93</v>
      </c>
      <c r="F2062" s="65">
        <f>Raw_endusebreakdownannual!F2061</f>
        <v>224855.78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382640.81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70.55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381716.88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2593506.5699999998</v>
      </c>
      <c r="F2072" s="65">
        <f>Raw_endusebreakdownannual!F2071</f>
        <v>708070.9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345366.42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592936.80000000005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687070.6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963033.93</v>
      </c>
      <c r="F2077" s="65">
        <f>Raw_endusebreakdownannual!F2076</f>
        <v>224855.78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394778.18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101.74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390216.56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2637921.2400000002</v>
      </c>
      <c r="F2087" s="65">
        <f>Raw_endusebreakdownannual!F2086</f>
        <v>960438.76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293024.51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490332.6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687070.6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963033.93</v>
      </c>
      <c r="F2092" s="65">
        <f>Raw_endusebreakdownannual!F2091</f>
        <v>224855.78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358314.25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89.14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401215.38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2498840.5099999998</v>
      </c>
      <c r="F2102" s="65">
        <f>Raw_endusebreakdownannual!F2101</f>
        <v>919095.67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242931.49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655251.37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687070.6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963033.93</v>
      </c>
      <c r="F2107" s="65">
        <f>Raw_endusebreakdownannual!F2106</f>
        <v>224855.78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405232.99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84.92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378873.18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2710673.8</v>
      </c>
      <c r="F2117" s="65">
        <f>Raw_endusebreakdownannual!F2116</f>
        <v>846660.45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171697.51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804993.81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687070.6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963033.93</v>
      </c>
      <c r="F2122" s="65">
        <f>Raw_endusebreakdownannual!F2121</f>
        <v>224855.78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458941.75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79.5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359702.55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2914119.58</v>
      </c>
      <c r="F2132" s="65">
        <f>Raw_endusebreakdownannual!F2131</f>
        <v>756255.84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85184.49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1109377.01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687070.6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963033.93</v>
      </c>
      <c r="F2137" s="65">
        <f>Raw_endusebreakdownannual!F2136</f>
        <v>224855.78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496180.55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112.15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319386.65999999997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3255774.23</v>
      </c>
      <c r="F2147" s="65">
        <f>Raw_endusebreakdownannual!F2146</f>
        <v>629426.93000000005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496058.36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519272.07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687070.6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963033.93</v>
      </c>
      <c r="F2152" s="65">
        <f>Raw_endusebreakdownannual!F2151</f>
        <v>224855.78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436513.5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115.28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424227.9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2606005.37</v>
      </c>
      <c r="F2162" s="65">
        <f>Raw_endusebreakdownannual!F2161</f>
        <v>1145142.04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367594.81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47316.98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352669.87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963033.93</v>
      </c>
      <c r="F2167" s="65">
        <f>Raw_endusebreakdownannual!F2166</f>
        <v>224855.78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184682.76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72.819999999999993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469172.87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1547776.35</v>
      </c>
      <c r="F2177" s="65">
        <f>Raw_endusebreakdownannual!F2176</f>
        <v>1061623.47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219881.08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183879.86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352669.87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963033.93</v>
      </c>
      <c r="F2182" s="65">
        <f>Raw_endusebreakdownannual!F2181</f>
        <v>224855.78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208689.54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110.46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431109.19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1708383.66</v>
      </c>
      <c r="F2192" s="65">
        <f>Raw_endusebreakdownannual!F2191</f>
        <v>875846.05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157336.79999999999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129713.15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352669.87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963033.93</v>
      </c>
      <c r="F2197" s="65">
        <f>Raw_endusebreakdownannual!F2196</f>
        <v>224855.78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193469.65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76.989999999999995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429441.54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1638963.59</v>
      </c>
      <c r="F2207" s="65">
        <f>Raw_endusebreakdownannual!F2206</f>
        <v>811634.12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112454.05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219173.19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352669.87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963033.93</v>
      </c>
      <c r="F2212" s="65">
        <f>Raw_endusebreakdownannual!F2211</f>
        <v>224855.78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215674.74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98.09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414688.98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1750649.82</v>
      </c>
      <c r="F2222" s="65">
        <f>Raw_endusebreakdownannual!F2221</f>
        <v>751998.81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155926.64000000001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161395.31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352669.87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963033.93</v>
      </c>
      <c r="F2227" s="65">
        <f>Raw_endusebreakdownannual!F2226</f>
        <v>224855.78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201590.57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106.93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429448.54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1678796.61</v>
      </c>
      <c r="F2237" s="65">
        <f>Raw_endusebreakdownannual!F2236</f>
        <v>810230.97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41743.79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262400.87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352669.87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963033.93</v>
      </c>
      <c r="F2242" s="65">
        <f>Raw_endusebreakdownannual!F2241</f>
        <v>224855.78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223217.8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131.19999999999999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395612.24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1801453.67</v>
      </c>
      <c r="F2252" s="65">
        <f>Raw_endusebreakdownannual!F2251</f>
        <v>662211.81000000006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36722.339999999997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269868.71999999997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352669.87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963033.93</v>
      </c>
      <c r="F2257" s="65">
        <f>Raw_endusebreakdownannual!F2256</f>
        <v>224855.78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225596.46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76.02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390520.99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1811245</v>
      </c>
      <c r="F2267" s="65">
        <f>Raw_endusebreakdownannual!F2266</f>
        <v>652099.11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61507.68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308261.07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352669.87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963033.93</v>
      </c>
      <c r="F2272" s="65">
        <f>Raw_endusebreakdownannual!F2271</f>
        <v>224855.78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237644.12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104.73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390041.3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1861713.71</v>
      </c>
      <c r="F2282" s="65">
        <f>Raw_endusebreakdownannual!F2281</f>
        <v>676404.76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46204.71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329193.40000000002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352669.87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963033.93</v>
      </c>
      <c r="F2287" s="65">
        <f>Raw_endusebreakdownannual!F2286</f>
        <v>224855.78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243352.55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98.82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384613.3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1888348.56</v>
      </c>
      <c r="F2297" s="65">
        <f>Raw_endusebreakdownannual!F2296</f>
        <v>655673.79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89763.49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407309.58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352669.87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963033.93</v>
      </c>
      <c r="F2302" s="65">
        <f>Raw_endusebreakdownannual!F2301</f>
        <v>224855.78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265692.40999999997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103.97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381455.97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1988809.75</v>
      </c>
      <c r="F2312" s="65">
        <f>Raw_endusebreakdownannual!F2311</f>
        <v>696075.24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236793.03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418201.5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352669.87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963033.93</v>
      </c>
      <c r="F2317" s="65">
        <f>Raw_endusebreakdownannual!F2316</f>
        <v>224855.78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261294.04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150.13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389955.37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1995349.46</v>
      </c>
      <c r="F2327" s="65">
        <f>Raw_endusebreakdownannual!F2326</f>
        <v>851604.18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219576.95999999999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346414.93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352669.87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963033.93</v>
      </c>
      <c r="F2332" s="65">
        <f>Raw_endusebreakdownannual!F2331</f>
        <v>224855.78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243184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400988.74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1905425.73</v>
      </c>
      <c r="F2342" s="65">
        <f>Raw_endusebreakdownannual!F2341</f>
        <v>845421.47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189365.45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465027.5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352669.87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963033.93</v>
      </c>
      <c r="F2347" s="65">
        <f>Raw_endusebreakdownannual!F2346</f>
        <v>224855.78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271522.82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148.19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378701.54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2052402.3</v>
      </c>
      <c r="F2357" s="65">
        <f>Raw_endusebreakdownannual!F2356</f>
        <v>792922.76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161279.22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591426.98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352669.87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963033.93</v>
      </c>
      <c r="F2362" s="65">
        <f>Raw_endusebreakdownannual!F2361</f>
        <v>224855.78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305226.83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179.13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359443.54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2212536.7400000002</v>
      </c>
      <c r="F2372" s="65">
        <f>Raw_endusebreakdownannual!F2371</f>
        <v>745578.54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98382.35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823719.58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352669.87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963033.93</v>
      </c>
      <c r="F2377" s="65">
        <f>Raw_endusebreakdownannual!F2376</f>
        <v>224855.78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322662.26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268.95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319094.31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2462354.59</v>
      </c>
      <c r="F2387" s="65">
        <f>Raw_endusebreakdownannual!F2386</f>
        <v>642332.43999999994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401682.37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377372.88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352669.87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963033.93</v>
      </c>
      <c r="F2392" s="65">
        <f>Raw_endusebreakdownannual!F2391</f>
        <v>224855.78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297029.26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147.74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423982.96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1990253.68</v>
      </c>
      <c r="F2402" s="65">
        <f>Raw_endusebreakdownannual!F2401</f>
        <v>1050521.1100000001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444</v>
      </c>
      <c r="E2">
        <v>0</v>
      </c>
      <c r="F2">
        <v>514010.34</v>
      </c>
    </row>
    <row r="3" spans="1:6" x14ac:dyDescent="0.25">
      <c r="A3" t="s">
        <v>39</v>
      </c>
      <c r="B3" t="s">
        <v>73</v>
      </c>
      <c r="C3" t="s">
        <v>67</v>
      </c>
      <c r="D3" t="s">
        <v>445</v>
      </c>
      <c r="E3">
        <v>71008.63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446</v>
      </c>
      <c r="E4">
        <v>687070.6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448</v>
      </c>
      <c r="E6">
        <v>963033.93</v>
      </c>
      <c r="F6">
        <v>224855.78</v>
      </c>
    </row>
    <row r="7" spans="1:6" x14ac:dyDescent="0.25">
      <c r="A7" t="s">
        <v>39</v>
      </c>
      <c r="B7" t="s">
        <v>73</v>
      </c>
      <c r="C7" t="s">
        <v>67</v>
      </c>
      <c r="D7" t="s">
        <v>449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450</v>
      </c>
      <c r="E8">
        <v>216053.37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451</v>
      </c>
      <c r="E9">
        <v>806.93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455</v>
      </c>
      <c r="E13">
        <v>0</v>
      </c>
      <c r="F13">
        <v>469376.41</v>
      </c>
    </row>
    <row r="14" spans="1:6" x14ac:dyDescent="0.25">
      <c r="A14" t="s">
        <v>39</v>
      </c>
      <c r="B14" t="s">
        <v>73</v>
      </c>
      <c r="C14" t="s">
        <v>67</v>
      </c>
      <c r="D14" t="s">
        <v>456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458</v>
      </c>
      <c r="E16">
        <v>1937973.45</v>
      </c>
      <c r="F16">
        <v>1208242.52</v>
      </c>
    </row>
    <row r="17" spans="1:6" x14ac:dyDescent="0.25">
      <c r="A17" t="s">
        <v>39</v>
      </c>
      <c r="B17" t="s">
        <v>74</v>
      </c>
      <c r="C17" t="s">
        <v>67</v>
      </c>
      <c r="D17" t="s">
        <v>444</v>
      </c>
      <c r="E17">
        <v>0</v>
      </c>
      <c r="F17">
        <v>345324.29</v>
      </c>
    </row>
    <row r="18" spans="1:6" x14ac:dyDescent="0.25">
      <c r="A18" t="s">
        <v>39</v>
      </c>
      <c r="B18" t="s">
        <v>74</v>
      </c>
      <c r="C18" t="s">
        <v>67</v>
      </c>
      <c r="D18" t="s">
        <v>445</v>
      </c>
      <c r="E18">
        <v>292904.15999999997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446</v>
      </c>
      <c r="E19">
        <v>687070.6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448</v>
      </c>
      <c r="E21">
        <v>963033.93</v>
      </c>
      <c r="F21">
        <v>224855.78</v>
      </c>
    </row>
    <row r="22" spans="1:6" x14ac:dyDescent="0.25">
      <c r="A22" t="s">
        <v>39</v>
      </c>
      <c r="B22" t="s">
        <v>74</v>
      </c>
      <c r="C22" t="s">
        <v>67</v>
      </c>
      <c r="D22" t="s">
        <v>449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450</v>
      </c>
      <c r="E23">
        <v>269720.73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451</v>
      </c>
      <c r="E24">
        <v>5311.08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455</v>
      </c>
      <c r="E28">
        <v>0</v>
      </c>
      <c r="F28">
        <v>431341.4</v>
      </c>
    </row>
    <row r="29" spans="1:6" x14ac:dyDescent="0.25">
      <c r="A29" t="s">
        <v>39</v>
      </c>
      <c r="B29" t="s">
        <v>74</v>
      </c>
      <c r="C29" t="s">
        <v>67</v>
      </c>
      <c r="D29" t="s">
        <v>456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458</v>
      </c>
      <c r="E31">
        <v>2218040.4900000002</v>
      </c>
      <c r="F31">
        <v>1001521.47</v>
      </c>
    </row>
    <row r="32" spans="1:6" x14ac:dyDescent="0.25">
      <c r="A32" t="s">
        <v>39</v>
      </c>
      <c r="B32" t="s">
        <v>75</v>
      </c>
      <c r="C32" t="s">
        <v>67</v>
      </c>
      <c r="D32" t="s">
        <v>444</v>
      </c>
      <c r="E32">
        <v>0</v>
      </c>
      <c r="F32">
        <v>198227.66</v>
      </c>
    </row>
    <row r="33" spans="1:6" x14ac:dyDescent="0.25">
      <c r="A33" t="s">
        <v>39</v>
      </c>
      <c r="B33" t="s">
        <v>75</v>
      </c>
      <c r="C33" t="s">
        <v>67</v>
      </c>
      <c r="D33" t="s">
        <v>445</v>
      </c>
      <c r="E33">
        <v>225235.41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446</v>
      </c>
      <c r="E34">
        <v>687070.6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448</v>
      </c>
      <c r="E36">
        <v>963033.93</v>
      </c>
      <c r="F36">
        <v>224855.78</v>
      </c>
    </row>
    <row r="37" spans="1:6" x14ac:dyDescent="0.25">
      <c r="A37" t="s">
        <v>39</v>
      </c>
      <c r="B37" t="s">
        <v>75</v>
      </c>
      <c r="C37" t="s">
        <v>67</v>
      </c>
      <c r="D37" t="s">
        <v>449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450</v>
      </c>
      <c r="E38">
        <v>252643.51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451</v>
      </c>
      <c r="E39">
        <v>4454.7299999999996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455</v>
      </c>
      <c r="E43">
        <v>0</v>
      </c>
      <c r="F43">
        <v>429646.85</v>
      </c>
    </row>
    <row r="44" spans="1:6" x14ac:dyDescent="0.25">
      <c r="A44" t="s">
        <v>39</v>
      </c>
      <c r="B44" t="s">
        <v>75</v>
      </c>
      <c r="C44" t="s">
        <v>67</v>
      </c>
      <c r="D44" t="s">
        <v>456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458</v>
      </c>
      <c r="E46">
        <v>2132438.1800000002</v>
      </c>
      <c r="F46">
        <v>852730.29</v>
      </c>
    </row>
    <row r="47" spans="1:6" x14ac:dyDescent="0.25">
      <c r="A47" t="s">
        <v>39</v>
      </c>
      <c r="B47" t="s">
        <v>76</v>
      </c>
      <c r="C47" t="s">
        <v>67</v>
      </c>
      <c r="D47" t="s">
        <v>444</v>
      </c>
      <c r="E47">
        <v>0</v>
      </c>
      <c r="F47">
        <v>167479.39000000001</v>
      </c>
    </row>
    <row r="48" spans="1:6" x14ac:dyDescent="0.25">
      <c r="A48" t="s">
        <v>39</v>
      </c>
      <c r="B48" t="s">
        <v>76</v>
      </c>
      <c r="C48" t="s">
        <v>67</v>
      </c>
      <c r="D48" t="s">
        <v>445</v>
      </c>
      <c r="E48">
        <v>346023.64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446</v>
      </c>
      <c r="E49">
        <v>687070.6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448</v>
      </c>
      <c r="E51">
        <v>963033.93</v>
      </c>
      <c r="F51">
        <v>224855.78</v>
      </c>
    </row>
    <row r="52" spans="1:6" x14ac:dyDescent="0.25">
      <c r="A52" t="s">
        <v>39</v>
      </c>
      <c r="B52" t="s">
        <v>76</v>
      </c>
      <c r="C52" t="s">
        <v>67</v>
      </c>
      <c r="D52" t="s">
        <v>449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450</v>
      </c>
      <c r="E53">
        <v>289646.09999999998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451</v>
      </c>
      <c r="E54">
        <v>6336.91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455</v>
      </c>
      <c r="E58">
        <v>0</v>
      </c>
      <c r="F58">
        <v>414905.65</v>
      </c>
    </row>
    <row r="59" spans="1:6" x14ac:dyDescent="0.25">
      <c r="A59" t="s">
        <v>39</v>
      </c>
      <c r="B59" t="s">
        <v>76</v>
      </c>
      <c r="C59" t="s">
        <v>67</v>
      </c>
      <c r="D59" t="s">
        <v>456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458</v>
      </c>
      <c r="E61">
        <v>2292111.17</v>
      </c>
      <c r="F61">
        <v>807240.82</v>
      </c>
    </row>
    <row r="62" spans="1:6" x14ac:dyDescent="0.25">
      <c r="A62" t="s">
        <v>39</v>
      </c>
      <c r="B62" t="s">
        <v>77</v>
      </c>
      <c r="C62" t="s">
        <v>67</v>
      </c>
      <c r="D62" t="s">
        <v>444</v>
      </c>
      <c r="E62">
        <v>0</v>
      </c>
      <c r="F62">
        <v>184878.26</v>
      </c>
    </row>
    <row r="63" spans="1:6" x14ac:dyDescent="0.25">
      <c r="A63" t="s">
        <v>39</v>
      </c>
      <c r="B63" t="s">
        <v>77</v>
      </c>
      <c r="C63" t="s">
        <v>67</v>
      </c>
      <c r="D63" t="s">
        <v>445</v>
      </c>
      <c r="E63">
        <v>273255.83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446</v>
      </c>
      <c r="E64">
        <v>687070.6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448</v>
      </c>
      <c r="E66">
        <v>963033.93</v>
      </c>
      <c r="F66">
        <v>224855.78</v>
      </c>
    </row>
    <row r="67" spans="1:6" x14ac:dyDescent="0.25">
      <c r="A67" t="s">
        <v>39</v>
      </c>
      <c r="B67" t="s">
        <v>77</v>
      </c>
      <c r="C67" t="s">
        <v>67</v>
      </c>
      <c r="D67" t="s">
        <v>449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450</v>
      </c>
      <c r="E68">
        <v>269550.36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451</v>
      </c>
      <c r="E69">
        <v>4330.7299999999996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455</v>
      </c>
      <c r="E73">
        <v>0</v>
      </c>
      <c r="F73">
        <v>429679.76</v>
      </c>
    </row>
    <row r="74" spans="1:6" x14ac:dyDescent="0.25">
      <c r="A74" t="s">
        <v>39</v>
      </c>
      <c r="B74" t="s">
        <v>77</v>
      </c>
      <c r="C74" t="s">
        <v>67</v>
      </c>
      <c r="D74" t="s">
        <v>456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458</v>
      </c>
      <c r="E76">
        <v>2197241.44</v>
      </c>
      <c r="F76">
        <v>839413.8</v>
      </c>
    </row>
    <row r="77" spans="1:6" x14ac:dyDescent="0.25">
      <c r="A77" t="s">
        <v>39</v>
      </c>
      <c r="B77" t="s">
        <v>78</v>
      </c>
      <c r="C77" t="s">
        <v>67</v>
      </c>
      <c r="D77" t="s">
        <v>444</v>
      </c>
      <c r="E77">
        <v>0</v>
      </c>
      <c r="F77">
        <v>62553.66</v>
      </c>
    </row>
    <row r="78" spans="1:6" x14ac:dyDescent="0.25">
      <c r="A78" t="s">
        <v>39</v>
      </c>
      <c r="B78" t="s">
        <v>78</v>
      </c>
      <c r="C78" t="s">
        <v>67</v>
      </c>
      <c r="D78" t="s">
        <v>445</v>
      </c>
      <c r="E78">
        <v>448347.44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446</v>
      </c>
      <c r="E79">
        <v>687070.6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448</v>
      </c>
      <c r="E81">
        <v>963033.93</v>
      </c>
      <c r="F81">
        <v>224855.78</v>
      </c>
    </row>
    <row r="82" spans="1:6" x14ac:dyDescent="0.25">
      <c r="A82" t="s">
        <v>39</v>
      </c>
      <c r="B82" t="s">
        <v>78</v>
      </c>
      <c r="C82" t="s">
        <v>67</v>
      </c>
      <c r="D82" t="s">
        <v>449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450</v>
      </c>
      <c r="E83">
        <v>329965.71000000002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451</v>
      </c>
      <c r="E84">
        <v>8277.0300000000007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455</v>
      </c>
      <c r="E88">
        <v>0</v>
      </c>
      <c r="F88">
        <v>395831.07</v>
      </c>
    </row>
    <row r="89" spans="1:6" x14ac:dyDescent="0.25">
      <c r="A89" t="s">
        <v>39</v>
      </c>
      <c r="B89" t="s">
        <v>78</v>
      </c>
      <c r="C89" t="s">
        <v>67</v>
      </c>
      <c r="D89" t="s">
        <v>456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458</v>
      </c>
      <c r="E91">
        <v>2436694.71</v>
      </c>
      <c r="F91">
        <v>683240.51</v>
      </c>
    </row>
    <row r="92" spans="1:6" x14ac:dyDescent="0.25">
      <c r="A92" t="s">
        <v>39</v>
      </c>
      <c r="B92" t="s">
        <v>79</v>
      </c>
      <c r="C92" t="s">
        <v>67</v>
      </c>
      <c r="D92" t="s">
        <v>444</v>
      </c>
      <c r="E92">
        <v>0</v>
      </c>
      <c r="F92">
        <v>43953.85</v>
      </c>
    </row>
    <row r="93" spans="1:6" x14ac:dyDescent="0.25">
      <c r="A93" t="s">
        <v>39</v>
      </c>
      <c r="B93" t="s">
        <v>79</v>
      </c>
      <c r="C93" t="s">
        <v>67</v>
      </c>
      <c r="D93" t="s">
        <v>445</v>
      </c>
      <c r="E93">
        <v>453101.86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446</v>
      </c>
      <c r="E94">
        <v>687070.6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448</v>
      </c>
      <c r="E96">
        <v>963033.93</v>
      </c>
      <c r="F96">
        <v>224855.78</v>
      </c>
    </row>
    <row r="97" spans="1:6" x14ac:dyDescent="0.25">
      <c r="A97" t="s">
        <v>39</v>
      </c>
      <c r="B97" t="s">
        <v>79</v>
      </c>
      <c r="C97" t="s">
        <v>67</v>
      </c>
      <c r="D97" t="s">
        <v>449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450</v>
      </c>
      <c r="E98">
        <v>327308.74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451</v>
      </c>
      <c r="E99">
        <v>9154.93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455</v>
      </c>
      <c r="E103">
        <v>0</v>
      </c>
      <c r="F103">
        <v>390819.63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458</v>
      </c>
      <c r="E106">
        <v>2439670.0499999998</v>
      </c>
      <c r="F106">
        <v>659629.25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444</v>
      </c>
      <c r="E107">
        <v>0</v>
      </c>
      <c r="F107">
        <v>93877.24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445</v>
      </c>
      <c r="E108">
        <v>483036.57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446</v>
      </c>
      <c r="E109">
        <v>687070.6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448</v>
      </c>
      <c r="E111">
        <v>963033.93</v>
      </c>
      <c r="F111">
        <v>224855.78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450</v>
      </c>
      <c r="E113">
        <v>326055.89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451</v>
      </c>
      <c r="E114">
        <v>7038.09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455</v>
      </c>
      <c r="E118">
        <v>0</v>
      </c>
      <c r="F118">
        <v>390248.14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458</v>
      </c>
      <c r="E121">
        <v>2466235.0699999998</v>
      </c>
      <c r="F121">
        <v>708981.16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444</v>
      </c>
      <c r="E122">
        <v>0</v>
      </c>
      <c r="F122">
        <v>73602.98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445</v>
      </c>
      <c r="E123">
        <v>555684.84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446</v>
      </c>
      <c r="E124">
        <v>687070.6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448</v>
      </c>
      <c r="E126">
        <v>963033.93</v>
      </c>
      <c r="F126">
        <v>224855.78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450</v>
      </c>
      <c r="E128">
        <v>367630.75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451</v>
      </c>
      <c r="E129">
        <v>9863.18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455</v>
      </c>
      <c r="E133">
        <v>0</v>
      </c>
      <c r="F133">
        <v>384836.09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458</v>
      </c>
      <c r="E136">
        <v>2583283.29</v>
      </c>
      <c r="F136">
        <v>683294.85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444</v>
      </c>
      <c r="E137">
        <v>0</v>
      </c>
      <c r="F137">
        <v>149781.39000000001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445</v>
      </c>
      <c r="E138">
        <v>605504.80000000005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446</v>
      </c>
      <c r="E139">
        <v>687070.6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448</v>
      </c>
      <c r="E141">
        <v>963033.93</v>
      </c>
      <c r="F141">
        <v>224855.78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450</v>
      </c>
      <c r="E143">
        <v>357228.71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451</v>
      </c>
      <c r="E144">
        <v>6951.57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455</v>
      </c>
      <c r="E148">
        <v>0</v>
      </c>
      <c r="F148">
        <v>381748.89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458</v>
      </c>
      <c r="E151">
        <v>2619789.6</v>
      </c>
      <c r="F151">
        <v>756386.05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444</v>
      </c>
      <c r="E152">
        <v>0</v>
      </c>
      <c r="F152">
        <v>413763.4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445</v>
      </c>
      <c r="E153">
        <v>638140.11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446</v>
      </c>
      <c r="E154">
        <v>687070.6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448</v>
      </c>
      <c r="E156">
        <v>963033.93</v>
      </c>
      <c r="F156">
        <v>224855.78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450</v>
      </c>
      <c r="E158">
        <v>364973.29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451</v>
      </c>
      <c r="E159">
        <v>6331.11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455</v>
      </c>
      <c r="E163">
        <v>0</v>
      </c>
      <c r="F163">
        <v>390241.83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458</v>
      </c>
      <c r="E166">
        <v>2659549.0299999998</v>
      </c>
      <c r="F166">
        <v>1028861.01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444</v>
      </c>
      <c r="E167">
        <v>0</v>
      </c>
      <c r="F167">
        <v>354163.22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445</v>
      </c>
      <c r="E168">
        <v>527187.85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446</v>
      </c>
      <c r="E169">
        <v>687070.6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448</v>
      </c>
      <c r="E171">
        <v>963033.93</v>
      </c>
      <c r="F171">
        <v>224855.78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450</v>
      </c>
      <c r="E173">
        <v>332990.67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451</v>
      </c>
      <c r="E174">
        <v>5996.85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455</v>
      </c>
      <c r="E178">
        <v>0</v>
      </c>
      <c r="F178">
        <v>401232.94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458</v>
      </c>
      <c r="E181">
        <v>2516279.9</v>
      </c>
      <c r="F181">
        <v>980251.94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444</v>
      </c>
      <c r="E182">
        <v>0</v>
      </c>
      <c r="F182">
        <v>299332.92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445</v>
      </c>
      <c r="E183">
        <v>704741.31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446</v>
      </c>
      <c r="E184">
        <v>687070.6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448</v>
      </c>
      <c r="E186">
        <v>963033.93</v>
      </c>
      <c r="F186">
        <v>224855.78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450</v>
      </c>
      <c r="E188">
        <v>383537.81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451</v>
      </c>
      <c r="E189">
        <v>7103.18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455</v>
      </c>
      <c r="E193">
        <v>0</v>
      </c>
      <c r="F193">
        <v>378918.69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458</v>
      </c>
      <c r="E196">
        <v>2745486.83</v>
      </c>
      <c r="F196">
        <v>903107.39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444</v>
      </c>
      <c r="E197">
        <v>0</v>
      </c>
      <c r="F197">
        <v>199606.42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445</v>
      </c>
      <c r="E198">
        <v>869420.88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446</v>
      </c>
      <c r="E199">
        <v>687070.6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448</v>
      </c>
      <c r="E201">
        <v>963033.93</v>
      </c>
      <c r="F201">
        <v>224855.78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450</v>
      </c>
      <c r="E203">
        <v>453839.61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451</v>
      </c>
      <c r="E204">
        <v>10586.36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455</v>
      </c>
      <c r="E208">
        <v>0</v>
      </c>
      <c r="F208">
        <v>359701.9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458</v>
      </c>
      <c r="E211">
        <v>2983951.37</v>
      </c>
      <c r="F211">
        <v>784164.1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444</v>
      </c>
      <c r="E212">
        <v>0</v>
      </c>
      <c r="F212">
        <v>126013.2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445</v>
      </c>
      <c r="E213">
        <v>1214832.82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446</v>
      </c>
      <c r="E214">
        <v>687070.6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448</v>
      </c>
      <c r="E216">
        <v>963033.93</v>
      </c>
      <c r="F216">
        <v>224855.78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450</v>
      </c>
      <c r="E218">
        <v>474396.02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451</v>
      </c>
      <c r="E219">
        <v>10068.99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455</v>
      </c>
      <c r="E223">
        <v>0</v>
      </c>
      <c r="F223">
        <v>319393.15999999997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458</v>
      </c>
      <c r="E226">
        <v>3349402.35</v>
      </c>
      <c r="F226">
        <v>670262.14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444</v>
      </c>
      <c r="E227">
        <v>0</v>
      </c>
      <c r="F227">
        <v>557960.29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445</v>
      </c>
      <c r="E228">
        <v>547952.92000000004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446</v>
      </c>
      <c r="E229">
        <v>687070.6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448</v>
      </c>
      <c r="E231">
        <v>963033.93</v>
      </c>
      <c r="F231">
        <v>224855.78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450</v>
      </c>
      <c r="E233">
        <v>415594.07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451</v>
      </c>
      <c r="E234">
        <v>6280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455</v>
      </c>
      <c r="E238">
        <v>0</v>
      </c>
      <c r="F238">
        <v>424237.74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458</v>
      </c>
      <c r="E241">
        <v>2619931.5099999998</v>
      </c>
      <c r="F241">
        <v>1207053.82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444</v>
      </c>
      <c r="E242">
        <v>0</v>
      </c>
      <c r="F242">
        <v>481355.79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445</v>
      </c>
      <c r="E243">
        <v>49179.03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446</v>
      </c>
      <c r="E244">
        <v>352669.87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448</v>
      </c>
      <c r="E246">
        <v>963033.93</v>
      </c>
      <c r="F246">
        <v>224855.78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450</v>
      </c>
      <c r="E248">
        <v>181192.95999999999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451</v>
      </c>
      <c r="E249">
        <v>619.91999999999996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455</v>
      </c>
      <c r="E253">
        <v>0</v>
      </c>
      <c r="F253">
        <v>469147.19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458</v>
      </c>
      <c r="E256">
        <v>1546695.71</v>
      </c>
      <c r="F256">
        <v>1175358.76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444</v>
      </c>
      <c r="E257">
        <v>0</v>
      </c>
      <c r="F257">
        <v>289043.58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445</v>
      </c>
      <c r="E258">
        <v>199915.31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446</v>
      </c>
      <c r="E259">
        <v>352669.87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448</v>
      </c>
      <c r="E261">
        <v>963033.93</v>
      </c>
      <c r="F261">
        <v>224855.78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450</v>
      </c>
      <c r="E263">
        <v>195162.19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451</v>
      </c>
      <c r="E264">
        <v>2993.14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455</v>
      </c>
      <c r="E268">
        <v>0</v>
      </c>
      <c r="F268">
        <v>431054.23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458</v>
      </c>
      <c r="E271">
        <v>1713774.44</v>
      </c>
      <c r="F271">
        <v>944953.58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444</v>
      </c>
      <c r="E272">
        <v>0</v>
      </c>
      <c r="F272">
        <v>197660.19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445</v>
      </c>
      <c r="E273">
        <v>144394.39000000001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446</v>
      </c>
      <c r="E274">
        <v>352669.87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448</v>
      </c>
      <c r="E276">
        <v>963033.93</v>
      </c>
      <c r="F276">
        <v>224855.78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450</v>
      </c>
      <c r="E278">
        <v>180732.48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451</v>
      </c>
      <c r="E279">
        <v>3164.49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455</v>
      </c>
      <c r="E283">
        <v>0</v>
      </c>
      <c r="F283">
        <v>429442.24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458</v>
      </c>
      <c r="E286">
        <v>1643995.15</v>
      </c>
      <c r="F286">
        <v>851958.21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444</v>
      </c>
      <c r="E287">
        <v>0</v>
      </c>
      <c r="F287">
        <v>160657.82999999999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445</v>
      </c>
      <c r="E288">
        <v>235873.63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446</v>
      </c>
      <c r="E289">
        <v>352669.87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448</v>
      </c>
      <c r="E291">
        <v>963033.93</v>
      </c>
      <c r="F291">
        <v>224855.78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450</v>
      </c>
      <c r="E293">
        <v>201001.52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451</v>
      </c>
      <c r="E294">
        <v>3390.34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455</v>
      </c>
      <c r="E298">
        <v>0</v>
      </c>
      <c r="F298">
        <v>414599.25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458</v>
      </c>
      <c r="E301">
        <v>1755969.29</v>
      </c>
      <c r="F301">
        <v>800112.86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444</v>
      </c>
      <c r="E302">
        <v>0</v>
      </c>
      <c r="F302">
        <v>202273.26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445</v>
      </c>
      <c r="E303">
        <v>173312.44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446</v>
      </c>
      <c r="E304">
        <v>352669.87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448</v>
      </c>
      <c r="E306">
        <v>963033.93</v>
      </c>
      <c r="F306">
        <v>224855.78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450</v>
      </c>
      <c r="E308">
        <v>188861.75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451</v>
      </c>
      <c r="E309">
        <v>3006.96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455</v>
      </c>
      <c r="E313">
        <v>0</v>
      </c>
      <c r="F313">
        <v>429472.45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458</v>
      </c>
      <c r="E316">
        <v>1680884.94</v>
      </c>
      <c r="F316">
        <v>856601.49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444</v>
      </c>
      <c r="E317">
        <v>0</v>
      </c>
      <c r="F317">
        <v>55295.47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445</v>
      </c>
      <c r="E318">
        <v>294839.46000000002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446</v>
      </c>
      <c r="E319">
        <v>352669.87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448</v>
      </c>
      <c r="E321">
        <v>963033.93</v>
      </c>
      <c r="F321">
        <v>224855.78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450</v>
      </c>
      <c r="E323">
        <v>216629.65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451</v>
      </c>
      <c r="E324">
        <v>5830.04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455</v>
      </c>
      <c r="E328">
        <v>0</v>
      </c>
      <c r="F328">
        <v>395630.62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458</v>
      </c>
      <c r="E331">
        <v>1833002.95</v>
      </c>
      <c r="F331">
        <v>675781.87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444</v>
      </c>
      <c r="E332">
        <v>0</v>
      </c>
      <c r="F332">
        <v>64160.71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445</v>
      </c>
      <c r="E333">
        <v>298920.87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446</v>
      </c>
      <c r="E334">
        <v>352669.87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448</v>
      </c>
      <c r="E336">
        <v>963033.93</v>
      </c>
      <c r="F336">
        <v>224855.78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450</v>
      </c>
      <c r="E338">
        <v>210568.1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451</v>
      </c>
      <c r="E339">
        <v>4951.83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455</v>
      </c>
      <c r="E343">
        <v>0</v>
      </c>
      <c r="F343">
        <v>390526.63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458</v>
      </c>
      <c r="E346">
        <v>1830144.6</v>
      </c>
      <c r="F346">
        <v>679543.13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444</v>
      </c>
      <c r="E347">
        <v>0</v>
      </c>
      <c r="F347">
        <v>100312.34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445</v>
      </c>
      <c r="E348">
        <v>338115.76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446</v>
      </c>
      <c r="E349">
        <v>352669.87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448</v>
      </c>
      <c r="E351">
        <v>963033.93</v>
      </c>
      <c r="F351">
        <v>224855.78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450</v>
      </c>
      <c r="E353">
        <v>222328.1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451</v>
      </c>
      <c r="E354">
        <v>4988.58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455</v>
      </c>
      <c r="E358">
        <v>0</v>
      </c>
      <c r="F358">
        <v>390033.95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458</v>
      </c>
      <c r="E361">
        <v>1881136.23</v>
      </c>
      <c r="F361">
        <v>715202.07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444</v>
      </c>
      <c r="E362">
        <v>0</v>
      </c>
      <c r="F362">
        <v>79506.14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445</v>
      </c>
      <c r="E363">
        <v>358445.68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446</v>
      </c>
      <c r="E364">
        <v>352669.87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448</v>
      </c>
      <c r="E366">
        <v>963033.93</v>
      </c>
      <c r="F366">
        <v>224855.78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450</v>
      </c>
      <c r="E368">
        <v>227454.41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451</v>
      </c>
      <c r="E369">
        <v>4959.04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455</v>
      </c>
      <c r="E373">
        <v>0</v>
      </c>
      <c r="F373">
        <v>384549.01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458</v>
      </c>
      <c r="E376">
        <v>1906562.93</v>
      </c>
      <c r="F376">
        <v>688910.93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444</v>
      </c>
      <c r="E377">
        <v>0</v>
      </c>
      <c r="F377">
        <v>140667.29999999999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445</v>
      </c>
      <c r="E378">
        <v>439352.91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446</v>
      </c>
      <c r="E379">
        <v>352669.87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448</v>
      </c>
      <c r="E381">
        <v>963033.93</v>
      </c>
      <c r="F381">
        <v>224855.78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450</v>
      </c>
      <c r="E383">
        <v>250434.92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451</v>
      </c>
      <c r="E384">
        <v>5149.75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455</v>
      </c>
      <c r="E388">
        <v>0</v>
      </c>
      <c r="F388">
        <v>381479.5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458</v>
      </c>
      <c r="E391">
        <v>2010641.37</v>
      </c>
      <c r="F391">
        <v>747002.58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444</v>
      </c>
      <c r="E392">
        <v>0</v>
      </c>
      <c r="F392">
        <v>305432.34000000003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445</v>
      </c>
      <c r="E393">
        <v>452129.02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446</v>
      </c>
      <c r="E394">
        <v>352669.87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448</v>
      </c>
      <c r="E396">
        <v>963033.93</v>
      </c>
      <c r="F396">
        <v>224855.78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450</v>
      </c>
      <c r="E398">
        <v>246688.49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451</v>
      </c>
      <c r="E399">
        <v>4471.2299999999996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455</v>
      </c>
      <c r="E403">
        <v>0</v>
      </c>
      <c r="F403">
        <v>389911.09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458</v>
      </c>
      <c r="E406">
        <v>2018992.54</v>
      </c>
      <c r="F406">
        <v>920199.21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444</v>
      </c>
      <c r="E407">
        <v>0</v>
      </c>
      <c r="F407">
        <v>287394.5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445</v>
      </c>
      <c r="E408">
        <v>374576.91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446</v>
      </c>
      <c r="E409">
        <v>352669.87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448</v>
      </c>
      <c r="E411">
        <v>963033.93</v>
      </c>
      <c r="F411">
        <v>224855.78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450</v>
      </c>
      <c r="E413">
        <v>230101.59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451</v>
      </c>
      <c r="E414">
        <v>4405.3500000000004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455</v>
      </c>
      <c r="E418">
        <v>0</v>
      </c>
      <c r="F418">
        <v>400999.58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458</v>
      </c>
      <c r="E421">
        <v>1924787.64</v>
      </c>
      <c r="F421">
        <v>913249.85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444</v>
      </c>
      <c r="E422">
        <v>0</v>
      </c>
      <c r="F422">
        <v>253291.96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445</v>
      </c>
      <c r="E423">
        <v>501835.58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446</v>
      </c>
      <c r="E424">
        <v>352669.87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448</v>
      </c>
      <c r="E426">
        <v>963033.93</v>
      </c>
      <c r="F426">
        <v>224855.78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450</v>
      </c>
      <c r="E428">
        <v>259379.6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451</v>
      </c>
      <c r="E429">
        <v>5155.29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455</v>
      </c>
      <c r="E433">
        <v>0</v>
      </c>
      <c r="F433">
        <v>378730.98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458</v>
      </c>
      <c r="E436">
        <v>2082074.27</v>
      </c>
      <c r="F436">
        <v>856878.72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444</v>
      </c>
      <c r="E437">
        <v>0</v>
      </c>
      <c r="F437">
        <v>212393.73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445</v>
      </c>
      <c r="E438">
        <v>634579.55000000005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446</v>
      </c>
      <c r="E439">
        <v>352669.87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448</v>
      </c>
      <c r="E441">
        <v>963033.93</v>
      </c>
      <c r="F441">
        <v>224855.78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450</v>
      </c>
      <c r="E443">
        <v>286847.90999999997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451</v>
      </c>
      <c r="E444">
        <v>4951.57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455</v>
      </c>
      <c r="E448">
        <v>0</v>
      </c>
      <c r="F448">
        <v>359515.9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458</v>
      </c>
      <c r="E451">
        <v>2242082.84</v>
      </c>
      <c r="F451">
        <v>796765.41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444</v>
      </c>
      <c r="E452">
        <v>0</v>
      </c>
      <c r="F452">
        <v>136880.19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445</v>
      </c>
      <c r="E453">
        <v>912344.05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446</v>
      </c>
      <c r="E454">
        <v>352669.87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448</v>
      </c>
      <c r="E456">
        <v>963033.93</v>
      </c>
      <c r="F456">
        <v>224855.78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450</v>
      </c>
      <c r="E458">
        <v>303747.45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451</v>
      </c>
      <c r="E459">
        <v>7285.88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455</v>
      </c>
      <c r="E463">
        <v>0</v>
      </c>
      <c r="F463">
        <v>319092.13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458</v>
      </c>
      <c r="E466">
        <v>2539081.1800000002</v>
      </c>
      <c r="F466">
        <v>680828.1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444</v>
      </c>
      <c r="E467">
        <v>0</v>
      </c>
      <c r="F467">
        <v>473821.89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445</v>
      </c>
      <c r="E468">
        <v>398255.34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446</v>
      </c>
      <c r="E469">
        <v>352669.87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448</v>
      </c>
      <c r="E471">
        <v>963033.93</v>
      </c>
      <c r="F471">
        <v>224855.78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450</v>
      </c>
      <c r="E473">
        <v>282937.86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451</v>
      </c>
      <c r="E474">
        <v>4611.67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455</v>
      </c>
      <c r="E478">
        <v>0</v>
      </c>
      <c r="F478">
        <v>424061.69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458</v>
      </c>
      <c r="E481">
        <v>2001508.68</v>
      </c>
      <c r="F481">
        <v>1122739.3600000001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444</v>
      </c>
      <c r="E482">
        <v>0</v>
      </c>
      <c r="F482">
        <v>375841.32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445</v>
      </c>
      <c r="E483">
        <v>67852.820000000007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446</v>
      </c>
      <c r="E484">
        <v>687070.6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448</v>
      </c>
      <c r="E486">
        <v>963033.93</v>
      </c>
      <c r="F486">
        <v>224855.78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450</v>
      </c>
      <c r="E488">
        <v>418595.52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451</v>
      </c>
      <c r="E489">
        <v>93.44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455</v>
      </c>
      <c r="E493">
        <v>0</v>
      </c>
      <c r="F493">
        <v>469375.61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458</v>
      </c>
      <c r="E496">
        <v>2136646.2999999998</v>
      </c>
      <c r="F496">
        <v>1070072.71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444</v>
      </c>
      <c r="E497">
        <v>0</v>
      </c>
      <c r="F497">
        <v>253027.43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445</v>
      </c>
      <c r="E498">
        <v>266941.89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446</v>
      </c>
      <c r="E499">
        <v>687070.6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448</v>
      </c>
      <c r="E501">
        <v>963033.93</v>
      </c>
      <c r="F501">
        <v>224855.78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450</v>
      </c>
      <c r="E503">
        <v>498802.14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451</v>
      </c>
      <c r="E504">
        <v>78.489999999999995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455</v>
      </c>
      <c r="E508">
        <v>0</v>
      </c>
      <c r="F508">
        <v>431332.86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458</v>
      </c>
      <c r="E511">
        <v>2415927.04</v>
      </c>
      <c r="F511">
        <v>909216.07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444</v>
      </c>
      <c r="E512">
        <v>0</v>
      </c>
      <c r="F512">
        <v>140076.03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445</v>
      </c>
      <c r="E513">
        <v>204982.04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446</v>
      </c>
      <c r="E514">
        <v>687070.6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448</v>
      </c>
      <c r="E516">
        <v>963033.93</v>
      </c>
      <c r="F516">
        <v>224855.78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450</v>
      </c>
      <c r="E518">
        <v>478855.83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451</v>
      </c>
      <c r="E519">
        <v>79.44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455</v>
      </c>
      <c r="E523">
        <v>0</v>
      </c>
      <c r="F523">
        <v>429645.79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458</v>
      </c>
      <c r="E526">
        <v>2334021.84</v>
      </c>
      <c r="F526">
        <v>794577.6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444</v>
      </c>
      <c r="E527">
        <v>0</v>
      </c>
      <c r="F527">
        <v>113655.82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445</v>
      </c>
      <c r="E528">
        <v>316061.82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446</v>
      </c>
      <c r="E529">
        <v>687070.6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448</v>
      </c>
      <c r="E531">
        <v>963033.93</v>
      </c>
      <c r="F531">
        <v>224855.78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450</v>
      </c>
      <c r="E533">
        <v>513139.47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451</v>
      </c>
      <c r="E534">
        <v>48.66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455</v>
      </c>
      <c r="E538">
        <v>0</v>
      </c>
      <c r="F538">
        <v>414900.14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458</v>
      </c>
      <c r="E541">
        <v>2479354.48</v>
      </c>
      <c r="F541">
        <v>753411.74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444</v>
      </c>
      <c r="E542">
        <v>0</v>
      </c>
      <c r="F542">
        <v>129962.27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445</v>
      </c>
      <c r="E543">
        <v>257990.06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446</v>
      </c>
      <c r="E544">
        <v>687070.6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448</v>
      </c>
      <c r="E546">
        <v>963033.93</v>
      </c>
      <c r="F546">
        <v>224855.78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450</v>
      </c>
      <c r="E548">
        <v>485634.33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451</v>
      </c>
      <c r="E549">
        <v>118.18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455</v>
      </c>
      <c r="E553">
        <v>0</v>
      </c>
      <c r="F553">
        <v>429659.13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458</v>
      </c>
      <c r="E556">
        <v>2393847.1</v>
      </c>
      <c r="F556">
        <v>784477.17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444</v>
      </c>
      <c r="E557">
        <v>0</v>
      </c>
      <c r="F557">
        <v>46252.54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445</v>
      </c>
      <c r="E558">
        <v>408162.53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446</v>
      </c>
      <c r="E559">
        <v>687070.6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448</v>
      </c>
      <c r="E561">
        <v>963033.93</v>
      </c>
      <c r="F561">
        <v>224855.78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450</v>
      </c>
      <c r="E563">
        <v>517823.01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451</v>
      </c>
      <c r="E564">
        <v>134.32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455</v>
      </c>
      <c r="E568">
        <v>0</v>
      </c>
      <c r="F568">
        <v>395858.3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458</v>
      </c>
      <c r="E571">
        <v>2576224.39</v>
      </c>
      <c r="F571">
        <v>666966.62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444</v>
      </c>
      <c r="E572">
        <v>0</v>
      </c>
      <c r="F572">
        <v>27758.66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445</v>
      </c>
      <c r="E573">
        <v>409565.7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446</v>
      </c>
      <c r="E574">
        <v>687070.6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448</v>
      </c>
      <c r="E576">
        <v>963033.93</v>
      </c>
      <c r="F576">
        <v>224855.78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450</v>
      </c>
      <c r="E578">
        <v>505508.63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451</v>
      </c>
      <c r="E579">
        <v>75.849999999999994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455</v>
      </c>
      <c r="E583">
        <v>0</v>
      </c>
      <c r="F583">
        <v>390807.67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458</v>
      </c>
      <c r="E586">
        <v>2565254.7000000002</v>
      </c>
      <c r="F586">
        <v>643422.11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444</v>
      </c>
      <c r="E587">
        <v>0</v>
      </c>
      <c r="F587">
        <v>53363.87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445</v>
      </c>
      <c r="E588">
        <v>445251.33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446</v>
      </c>
      <c r="E589">
        <v>687070.6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448</v>
      </c>
      <c r="E591">
        <v>963033.93</v>
      </c>
      <c r="F591">
        <v>224855.78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450</v>
      </c>
      <c r="E593">
        <v>537557.1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451</v>
      </c>
      <c r="E594">
        <v>61.34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455</v>
      </c>
      <c r="E598">
        <v>0</v>
      </c>
      <c r="F598">
        <v>390220.56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458</v>
      </c>
      <c r="E601">
        <v>2632974.29</v>
      </c>
      <c r="F601">
        <v>668440.19999999995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444</v>
      </c>
      <c r="E602">
        <v>0</v>
      </c>
      <c r="F602">
        <v>52844.06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445</v>
      </c>
      <c r="E603">
        <v>504532.75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446</v>
      </c>
      <c r="E604">
        <v>687070.6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448</v>
      </c>
      <c r="E606">
        <v>963033.93</v>
      </c>
      <c r="F606">
        <v>224855.78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450</v>
      </c>
      <c r="E608">
        <v>563565.5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451</v>
      </c>
      <c r="E609">
        <v>66.459999999999994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455</v>
      </c>
      <c r="E613">
        <v>0</v>
      </c>
      <c r="F613">
        <v>384835.05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458</v>
      </c>
      <c r="E616">
        <v>2718269.23</v>
      </c>
      <c r="F616">
        <v>662534.89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444</v>
      </c>
      <c r="E617">
        <v>0</v>
      </c>
      <c r="F617">
        <v>81904.47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445</v>
      </c>
      <c r="E618">
        <v>570808.11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446</v>
      </c>
      <c r="E619">
        <v>687070.6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448</v>
      </c>
      <c r="E621">
        <v>963033.93</v>
      </c>
      <c r="F621">
        <v>224855.78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450</v>
      </c>
      <c r="E623">
        <v>569848.6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451</v>
      </c>
      <c r="E624">
        <v>69.67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455</v>
      </c>
      <c r="E628">
        <v>0</v>
      </c>
      <c r="F628">
        <v>381731.4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458</v>
      </c>
      <c r="E631">
        <v>2790830.9</v>
      </c>
      <c r="F631">
        <v>688491.65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444</v>
      </c>
      <c r="E632">
        <v>0</v>
      </c>
      <c r="F632">
        <v>294345.33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445</v>
      </c>
      <c r="E633">
        <v>603818.81999999995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446</v>
      </c>
      <c r="E634">
        <v>687070.6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448</v>
      </c>
      <c r="E636">
        <v>963033.93</v>
      </c>
      <c r="F636">
        <v>224855.78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450</v>
      </c>
      <c r="E638">
        <v>590699.1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451</v>
      </c>
      <c r="E639">
        <v>100.81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455</v>
      </c>
      <c r="E643">
        <v>0</v>
      </c>
      <c r="F643">
        <v>390240.29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458</v>
      </c>
      <c r="E646">
        <v>2844723.25</v>
      </c>
      <c r="F646">
        <v>909441.4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444</v>
      </c>
      <c r="E647">
        <v>0</v>
      </c>
      <c r="F647">
        <v>247857.58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445</v>
      </c>
      <c r="E648">
        <v>498009.12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446</v>
      </c>
      <c r="E649">
        <v>687070.6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448</v>
      </c>
      <c r="E651">
        <v>963033.93</v>
      </c>
      <c r="F651">
        <v>224855.78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450</v>
      </c>
      <c r="E653">
        <v>545144.06999999995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451</v>
      </c>
      <c r="E654">
        <v>87.67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455</v>
      </c>
      <c r="E658">
        <v>0</v>
      </c>
      <c r="F658">
        <v>401211.49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458</v>
      </c>
      <c r="E661">
        <v>2693345.38</v>
      </c>
      <c r="F661">
        <v>873924.85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444</v>
      </c>
      <c r="E662">
        <v>0</v>
      </c>
      <c r="F662">
        <v>202485.8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445</v>
      </c>
      <c r="E663">
        <v>666381.80000000005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446</v>
      </c>
      <c r="E664">
        <v>687070.6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448</v>
      </c>
      <c r="E666">
        <v>963033.93</v>
      </c>
      <c r="F666">
        <v>224855.78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450</v>
      </c>
      <c r="E668">
        <v>590828.05000000005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451</v>
      </c>
      <c r="E669">
        <v>84.19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455</v>
      </c>
      <c r="E673">
        <v>0</v>
      </c>
      <c r="F673">
        <v>378887.03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458</v>
      </c>
      <c r="E676">
        <v>2907398.57</v>
      </c>
      <c r="F676">
        <v>806228.6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444</v>
      </c>
      <c r="E677">
        <v>0</v>
      </c>
      <c r="F677">
        <v>144312.25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445</v>
      </c>
      <c r="E678">
        <v>821102.62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446</v>
      </c>
      <c r="E679">
        <v>687070.6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448</v>
      </c>
      <c r="E681">
        <v>963033.93</v>
      </c>
      <c r="F681">
        <v>224855.78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450</v>
      </c>
      <c r="E683">
        <v>651420.05000000005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451</v>
      </c>
      <c r="E684">
        <v>78.709999999999994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455</v>
      </c>
      <c r="E688">
        <v>0</v>
      </c>
      <c r="F688">
        <v>359698.2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458</v>
      </c>
      <c r="E691">
        <v>3122705.9</v>
      </c>
      <c r="F691">
        <v>728866.22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444</v>
      </c>
      <c r="E692">
        <v>0</v>
      </c>
      <c r="F692">
        <v>77762.02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445</v>
      </c>
      <c r="E693">
        <v>1129579.74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446</v>
      </c>
      <c r="E694">
        <v>687070.6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448</v>
      </c>
      <c r="E696">
        <v>963033.93</v>
      </c>
      <c r="F696">
        <v>224855.78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450</v>
      </c>
      <c r="E698">
        <v>659583.44999999995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451</v>
      </c>
      <c r="E699">
        <v>113.28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455</v>
      </c>
      <c r="E703">
        <v>0</v>
      </c>
      <c r="F703">
        <v>319363.55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458</v>
      </c>
      <c r="E706">
        <v>3439380.99</v>
      </c>
      <c r="F706">
        <v>621981.35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444</v>
      </c>
      <c r="E707">
        <v>0</v>
      </c>
      <c r="F707">
        <v>433232.15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445</v>
      </c>
      <c r="E708">
        <v>530549.15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446</v>
      </c>
      <c r="E709">
        <v>687070.6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448</v>
      </c>
      <c r="E711">
        <v>963033.93</v>
      </c>
      <c r="F711">
        <v>224855.78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450</v>
      </c>
      <c r="E713">
        <v>646057.52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451</v>
      </c>
      <c r="E714">
        <v>113.02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455</v>
      </c>
      <c r="E718">
        <v>0</v>
      </c>
      <c r="F718">
        <v>424216.48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458</v>
      </c>
      <c r="E721">
        <v>2826824.21</v>
      </c>
      <c r="F721">
        <v>1082304.4099999999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444</v>
      </c>
      <c r="E722">
        <v>0</v>
      </c>
      <c r="F722">
        <v>305586.73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445</v>
      </c>
      <c r="E723">
        <v>46679.82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446</v>
      </c>
      <c r="E724">
        <v>352669.87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448</v>
      </c>
      <c r="E726">
        <v>963033.93</v>
      </c>
      <c r="F726">
        <v>224855.78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450</v>
      </c>
      <c r="E728">
        <v>309913.98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451</v>
      </c>
      <c r="E729">
        <v>70.84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455</v>
      </c>
      <c r="E733">
        <v>0</v>
      </c>
      <c r="F733">
        <v>469147.89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458</v>
      </c>
      <c r="E736">
        <v>1672368.44</v>
      </c>
      <c r="F736">
        <v>999590.40000000002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444</v>
      </c>
      <c r="E737">
        <v>0</v>
      </c>
      <c r="F737">
        <v>179680.67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445</v>
      </c>
      <c r="E738">
        <v>186599.57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446</v>
      </c>
      <c r="E739">
        <v>352669.87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448</v>
      </c>
      <c r="E741">
        <v>963033.93</v>
      </c>
      <c r="F741">
        <v>224855.78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450</v>
      </c>
      <c r="E743">
        <v>344074.28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451</v>
      </c>
      <c r="E744">
        <v>110.47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455</v>
      </c>
      <c r="E748">
        <v>0</v>
      </c>
      <c r="F748">
        <v>431130.67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458</v>
      </c>
      <c r="E751">
        <v>1846488.12</v>
      </c>
      <c r="F751">
        <v>835667.12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444</v>
      </c>
      <c r="E752">
        <v>0</v>
      </c>
      <c r="F752">
        <v>124463.85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445</v>
      </c>
      <c r="E753">
        <v>128497.27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446</v>
      </c>
      <c r="E754">
        <v>352669.87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448</v>
      </c>
      <c r="E756">
        <v>963033.93</v>
      </c>
      <c r="F756">
        <v>224855.78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450</v>
      </c>
      <c r="E758">
        <v>331924.32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451</v>
      </c>
      <c r="E759">
        <v>77.02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455</v>
      </c>
      <c r="E763">
        <v>0</v>
      </c>
      <c r="F763">
        <v>429429.5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458</v>
      </c>
      <c r="E766">
        <v>1776202.4</v>
      </c>
      <c r="F766">
        <v>778749.13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444</v>
      </c>
      <c r="E767">
        <v>0</v>
      </c>
      <c r="F767">
        <v>87355.12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445</v>
      </c>
      <c r="E768">
        <v>222038.45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446</v>
      </c>
      <c r="E769">
        <v>352669.87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448</v>
      </c>
      <c r="E771">
        <v>963033.93</v>
      </c>
      <c r="F771">
        <v>224855.78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450</v>
      </c>
      <c r="E773">
        <v>350872.78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451</v>
      </c>
      <c r="E774">
        <v>96.95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455</v>
      </c>
      <c r="E778">
        <v>0</v>
      </c>
      <c r="F778">
        <v>414713.48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458</v>
      </c>
      <c r="E781">
        <v>1888711.97</v>
      </c>
      <c r="F781">
        <v>726924.38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444</v>
      </c>
      <c r="E782">
        <v>0</v>
      </c>
      <c r="F782">
        <v>126947.43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445</v>
      </c>
      <c r="E783">
        <v>162112.51999999999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446</v>
      </c>
      <c r="E784">
        <v>352669.87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448</v>
      </c>
      <c r="E786">
        <v>963033.93</v>
      </c>
      <c r="F786">
        <v>224855.78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450</v>
      </c>
      <c r="E788">
        <v>334908.14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451</v>
      </c>
      <c r="E789">
        <v>107.92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455</v>
      </c>
      <c r="E793">
        <v>0</v>
      </c>
      <c r="F793">
        <v>429479.16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458</v>
      </c>
      <c r="E796">
        <v>1812832.37</v>
      </c>
      <c r="F796">
        <v>781282.37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444</v>
      </c>
      <c r="E797">
        <v>0</v>
      </c>
      <c r="F797">
        <v>32566.54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445</v>
      </c>
      <c r="E798">
        <v>262048.55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446</v>
      </c>
      <c r="E799">
        <v>352669.87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448</v>
      </c>
      <c r="E801">
        <v>963033.93</v>
      </c>
      <c r="F801">
        <v>224855.78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450</v>
      </c>
      <c r="E803">
        <v>353708.94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451</v>
      </c>
      <c r="E804">
        <v>130.93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455</v>
      </c>
      <c r="E808">
        <v>0</v>
      </c>
      <c r="F808">
        <v>395628.2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458</v>
      </c>
      <c r="E811">
        <v>1931592.22</v>
      </c>
      <c r="F811">
        <v>653050.53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444</v>
      </c>
      <c r="E812">
        <v>0</v>
      </c>
      <c r="F812">
        <v>28314.65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445</v>
      </c>
      <c r="E813">
        <v>272458.26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446</v>
      </c>
      <c r="E814">
        <v>352669.87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448</v>
      </c>
      <c r="E816">
        <v>963033.93</v>
      </c>
      <c r="F816">
        <v>224855.78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450</v>
      </c>
      <c r="E818">
        <v>352418.78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451</v>
      </c>
      <c r="E819">
        <v>75.09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455</v>
      </c>
      <c r="E823">
        <v>0</v>
      </c>
      <c r="F823">
        <v>390518.65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458</v>
      </c>
      <c r="E826">
        <v>1940655.92</v>
      </c>
      <c r="F826">
        <v>643689.07999999996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444</v>
      </c>
      <c r="E827">
        <v>0</v>
      </c>
      <c r="F827">
        <v>49401.35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445</v>
      </c>
      <c r="E828">
        <v>311824.2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446</v>
      </c>
      <c r="E829">
        <v>352669.87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448</v>
      </c>
      <c r="E831">
        <v>963033.93</v>
      </c>
      <c r="F831">
        <v>224855.78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450</v>
      </c>
      <c r="E833">
        <v>370963.12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451</v>
      </c>
      <c r="E834">
        <v>104.8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455</v>
      </c>
      <c r="E838">
        <v>0</v>
      </c>
      <c r="F838">
        <v>390005.49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458</v>
      </c>
      <c r="E841">
        <v>1998595.91</v>
      </c>
      <c r="F841">
        <v>664262.62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444</v>
      </c>
      <c r="E842">
        <v>0</v>
      </c>
      <c r="F842">
        <v>37016.720000000001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445</v>
      </c>
      <c r="E843">
        <v>334450.14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446</v>
      </c>
      <c r="E844">
        <v>352669.87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448</v>
      </c>
      <c r="E846">
        <v>963033.93</v>
      </c>
      <c r="F846">
        <v>224855.78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450</v>
      </c>
      <c r="E848">
        <v>370365.41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451</v>
      </c>
      <c r="E849">
        <v>98.61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455</v>
      </c>
      <c r="E853">
        <v>0</v>
      </c>
      <c r="F853">
        <v>384560.47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458</v>
      </c>
      <c r="E856">
        <v>2020617.96</v>
      </c>
      <c r="F856">
        <v>646432.97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444</v>
      </c>
      <c r="E857">
        <v>0</v>
      </c>
      <c r="F857">
        <v>71210.44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445</v>
      </c>
      <c r="E858">
        <v>416221.67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446</v>
      </c>
      <c r="E859">
        <v>352669.87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448</v>
      </c>
      <c r="E861">
        <v>963033.93</v>
      </c>
      <c r="F861">
        <v>224855.78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450</v>
      </c>
      <c r="E863">
        <v>399615.39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451</v>
      </c>
      <c r="E864">
        <v>104.38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455</v>
      </c>
      <c r="E868">
        <v>0</v>
      </c>
      <c r="F868">
        <v>381519.95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458</v>
      </c>
      <c r="E871">
        <v>2131645.2400000002</v>
      </c>
      <c r="F871">
        <v>677586.17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444</v>
      </c>
      <c r="E872">
        <v>0</v>
      </c>
      <c r="F872">
        <v>194754.78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445</v>
      </c>
      <c r="E873">
        <v>426456.35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446</v>
      </c>
      <c r="E874">
        <v>352669.87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448</v>
      </c>
      <c r="E876">
        <v>963033.93</v>
      </c>
      <c r="F876">
        <v>224855.78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450</v>
      </c>
      <c r="E878">
        <v>393822.77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451</v>
      </c>
      <c r="E879">
        <v>149.21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455</v>
      </c>
      <c r="E883">
        <v>0</v>
      </c>
      <c r="F883">
        <v>389935.2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458</v>
      </c>
      <c r="E886">
        <v>2136132.13</v>
      </c>
      <c r="F886">
        <v>809545.77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444</v>
      </c>
      <c r="E887">
        <v>0</v>
      </c>
      <c r="F887">
        <v>183132.44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445</v>
      </c>
      <c r="E888">
        <v>353354.07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446</v>
      </c>
      <c r="E889">
        <v>352669.87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448</v>
      </c>
      <c r="E891">
        <v>963033.93</v>
      </c>
      <c r="F891">
        <v>224855.78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450</v>
      </c>
      <c r="E893">
        <v>373666.63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451</v>
      </c>
      <c r="E894">
        <v>123.63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455</v>
      </c>
      <c r="E898">
        <v>0</v>
      </c>
      <c r="F898">
        <v>400979.06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458</v>
      </c>
      <c r="E901">
        <v>2042848.13</v>
      </c>
      <c r="F901">
        <v>808967.28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444</v>
      </c>
      <c r="E902">
        <v>0</v>
      </c>
      <c r="F902">
        <v>154985.65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445</v>
      </c>
      <c r="E903">
        <v>474050.41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446</v>
      </c>
      <c r="E904">
        <v>352669.87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448</v>
      </c>
      <c r="E906">
        <v>963033.93</v>
      </c>
      <c r="F906">
        <v>224855.78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450</v>
      </c>
      <c r="E908">
        <v>400943.75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451</v>
      </c>
      <c r="E909">
        <v>149.18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455</v>
      </c>
      <c r="E913">
        <v>0</v>
      </c>
      <c r="F913">
        <v>378691.73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458</v>
      </c>
      <c r="E916">
        <v>2190847.13</v>
      </c>
      <c r="F916">
        <v>758533.16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444</v>
      </c>
      <c r="E917">
        <v>0</v>
      </c>
      <c r="F917">
        <v>135682.43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445</v>
      </c>
      <c r="E918">
        <v>603029.65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446</v>
      </c>
      <c r="E919">
        <v>352669.87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448</v>
      </c>
      <c r="E921">
        <v>963033.93</v>
      </c>
      <c r="F921">
        <v>224855.78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450</v>
      </c>
      <c r="E923">
        <v>437871.74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451</v>
      </c>
      <c r="E924">
        <v>178.53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455</v>
      </c>
      <c r="E928">
        <v>0</v>
      </c>
      <c r="F928">
        <v>359344.14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458</v>
      </c>
      <c r="E931">
        <v>2356783.7200000002</v>
      </c>
      <c r="F931">
        <v>719882.35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444</v>
      </c>
      <c r="E932">
        <v>0</v>
      </c>
      <c r="F932">
        <v>89749.38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445</v>
      </c>
      <c r="E933">
        <v>837157.11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446</v>
      </c>
      <c r="E934">
        <v>352669.87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448</v>
      </c>
      <c r="E936">
        <v>963033.93</v>
      </c>
      <c r="F936">
        <v>224855.78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450</v>
      </c>
      <c r="E938">
        <v>432259.1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451</v>
      </c>
      <c r="E939">
        <v>269.25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455</v>
      </c>
      <c r="E943">
        <v>0</v>
      </c>
      <c r="F943">
        <v>319111.69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458</v>
      </c>
      <c r="E946">
        <v>2585389.25</v>
      </c>
      <c r="F946">
        <v>633716.85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444</v>
      </c>
      <c r="E947">
        <v>0</v>
      </c>
      <c r="F947">
        <v>345013.92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445</v>
      </c>
      <c r="E948">
        <v>386665.65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446</v>
      </c>
      <c r="E949">
        <v>352669.87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448</v>
      </c>
      <c r="E951">
        <v>963033.93</v>
      </c>
      <c r="F951">
        <v>224855.78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450</v>
      </c>
      <c r="E953">
        <v>446545.82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451</v>
      </c>
      <c r="E954">
        <v>147.63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455</v>
      </c>
      <c r="E958">
        <v>0</v>
      </c>
      <c r="F958">
        <v>423978.93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458</v>
      </c>
      <c r="E961">
        <v>2149062.89</v>
      </c>
      <c r="F961">
        <v>993848.63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444</v>
      </c>
      <c r="E962">
        <v>33124.14</v>
      </c>
      <c r="F962">
        <v>243296.43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445</v>
      </c>
      <c r="E963">
        <v>67482.22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446</v>
      </c>
      <c r="E964">
        <v>687070.6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448</v>
      </c>
      <c r="E966">
        <v>963033.93</v>
      </c>
      <c r="F966">
        <v>224855.78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450</v>
      </c>
      <c r="E968">
        <v>418647.07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451</v>
      </c>
      <c r="E969">
        <v>93.47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455</v>
      </c>
      <c r="E973">
        <v>0</v>
      </c>
      <c r="F973">
        <v>469374.71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458</v>
      </c>
      <c r="E976">
        <v>2169451.42</v>
      </c>
      <c r="F976">
        <v>937526.92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444</v>
      </c>
      <c r="E977">
        <v>23483</v>
      </c>
      <c r="F977">
        <v>171734.88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445</v>
      </c>
      <c r="E978">
        <v>266289.83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446</v>
      </c>
      <c r="E979">
        <v>687070.6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448</v>
      </c>
      <c r="E981">
        <v>963033.93</v>
      </c>
      <c r="F981">
        <v>224855.78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450</v>
      </c>
      <c r="E983">
        <v>498811.72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451</v>
      </c>
      <c r="E984">
        <v>78.900000000000006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455</v>
      </c>
      <c r="E988">
        <v>0</v>
      </c>
      <c r="F988">
        <v>431325.1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458</v>
      </c>
      <c r="E991">
        <v>2438767.98</v>
      </c>
      <c r="F991">
        <v>827915.76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444</v>
      </c>
      <c r="E992">
        <v>11699.28</v>
      </c>
      <c r="F992">
        <v>94635.37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445</v>
      </c>
      <c r="E993">
        <v>204047.48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446</v>
      </c>
      <c r="E994">
        <v>687070.6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448</v>
      </c>
      <c r="E996">
        <v>963033.93</v>
      </c>
      <c r="F996">
        <v>224855.78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450</v>
      </c>
      <c r="E998">
        <v>478779.55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451</v>
      </c>
      <c r="E999">
        <v>79.400000000000006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455</v>
      </c>
      <c r="E1003">
        <v>0</v>
      </c>
      <c r="F1003">
        <v>429641.82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458</v>
      </c>
      <c r="E1006">
        <v>2344710.2200000002</v>
      </c>
      <c r="F1006">
        <v>749132.97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444</v>
      </c>
      <c r="E1007">
        <v>10252.83</v>
      </c>
      <c r="F1007">
        <v>74473.38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445</v>
      </c>
      <c r="E1008">
        <v>315827.82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446</v>
      </c>
      <c r="E1009">
        <v>687070.6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448</v>
      </c>
      <c r="E1011">
        <v>963033.93</v>
      </c>
      <c r="F1011">
        <v>224855.78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450</v>
      </c>
      <c r="E1013">
        <v>513126.99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451</v>
      </c>
      <c r="E1014">
        <v>48.9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455</v>
      </c>
      <c r="E1018">
        <v>0</v>
      </c>
      <c r="F1018">
        <v>414901.04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458</v>
      </c>
      <c r="E1021">
        <v>2489361.0699999998</v>
      </c>
      <c r="F1021">
        <v>714230.2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444</v>
      </c>
      <c r="E1022">
        <v>11948.25</v>
      </c>
      <c r="F1022">
        <v>85326.84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445</v>
      </c>
      <c r="E1023">
        <v>257149.07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446</v>
      </c>
      <c r="E1024">
        <v>687070.6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448</v>
      </c>
      <c r="E1026">
        <v>963033.93</v>
      </c>
      <c r="F1026">
        <v>224855.78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450</v>
      </c>
      <c r="E1028">
        <v>485668.03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451</v>
      </c>
      <c r="E1029">
        <v>117.82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455</v>
      </c>
      <c r="E1033">
        <v>0</v>
      </c>
      <c r="F1033">
        <v>429676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458</v>
      </c>
      <c r="E1036">
        <v>2404987.69</v>
      </c>
      <c r="F1036">
        <v>739858.63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444</v>
      </c>
      <c r="E1037">
        <v>1485.56</v>
      </c>
      <c r="F1037">
        <v>39952.49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445</v>
      </c>
      <c r="E1038">
        <v>404821.76000000001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446</v>
      </c>
      <c r="E1039">
        <v>687070.6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448</v>
      </c>
      <c r="E1041">
        <v>963033.93</v>
      </c>
      <c r="F1041">
        <v>224855.78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450</v>
      </c>
      <c r="E1043">
        <v>517746.01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451</v>
      </c>
      <c r="E1044">
        <v>133.83000000000001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455</v>
      </c>
      <c r="E1048">
        <v>0</v>
      </c>
      <c r="F1048">
        <v>395842.91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458</v>
      </c>
      <c r="E1051">
        <v>2574291.6800000002</v>
      </c>
      <c r="F1051">
        <v>660651.18000000005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444</v>
      </c>
      <c r="E1052">
        <v>1262.8</v>
      </c>
      <c r="F1052">
        <v>22347.37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445</v>
      </c>
      <c r="E1053">
        <v>407626.86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446</v>
      </c>
      <c r="E1054">
        <v>687070.6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448</v>
      </c>
      <c r="E1056">
        <v>963033.93</v>
      </c>
      <c r="F1056">
        <v>224855.78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450</v>
      </c>
      <c r="E1058">
        <v>505686.05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451</v>
      </c>
      <c r="E1059">
        <v>75.760000000000005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455</v>
      </c>
      <c r="E1063">
        <v>0</v>
      </c>
      <c r="F1063">
        <v>390807.03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458</v>
      </c>
      <c r="E1066">
        <v>2564756</v>
      </c>
      <c r="F1066">
        <v>638010.18000000005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444</v>
      </c>
      <c r="E1067">
        <v>2690.69</v>
      </c>
      <c r="F1067">
        <v>41834.21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445</v>
      </c>
      <c r="E1068">
        <v>444117.71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446</v>
      </c>
      <c r="E1069">
        <v>687070.6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448</v>
      </c>
      <c r="E1071">
        <v>963033.93</v>
      </c>
      <c r="F1071">
        <v>224855.78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450</v>
      </c>
      <c r="E1073">
        <v>537504.07999999996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451</v>
      </c>
      <c r="E1074">
        <v>61.18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455</v>
      </c>
      <c r="E1078">
        <v>0</v>
      </c>
      <c r="F1078">
        <v>390234.52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458</v>
      </c>
      <c r="E1081">
        <v>2634478.1800000002</v>
      </c>
      <c r="F1081">
        <v>656924.51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444</v>
      </c>
      <c r="E1082">
        <v>1899.99</v>
      </c>
      <c r="F1082">
        <v>44802.26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445</v>
      </c>
      <c r="E1083">
        <v>503461.16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446</v>
      </c>
      <c r="E1084">
        <v>687070.6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448</v>
      </c>
      <c r="E1086">
        <v>963033.93</v>
      </c>
      <c r="F1086">
        <v>224855.78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450</v>
      </c>
      <c r="E1088">
        <v>563478.74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451</v>
      </c>
      <c r="E1089">
        <v>66.72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455</v>
      </c>
      <c r="E1093">
        <v>0</v>
      </c>
      <c r="F1093">
        <v>384843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458</v>
      </c>
      <c r="E1096">
        <v>2719011.13</v>
      </c>
      <c r="F1096">
        <v>654501.03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444</v>
      </c>
      <c r="E1097">
        <v>7810.88</v>
      </c>
      <c r="F1097">
        <v>54974.05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445</v>
      </c>
      <c r="E1098">
        <v>570637.46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446</v>
      </c>
      <c r="E1099">
        <v>687070.6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448</v>
      </c>
      <c r="E1101">
        <v>963033.93</v>
      </c>
      <c r="F1101">
        <v>224855.78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450</v>
      </c>
      <c r="E1103">
        <v>569851.9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451</v>
      </c>
      <c r="E1104">
        <v>69.930000000000007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455</v>
      </c>
      <c r="E1108">
        <v>0</v>
      </c>
      <c r="F1108">
        <v>381729.95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458</v>
      </c>
      <c r="E1111">
        <v>2798474.68</v>
      </c>
      <c r="F1111">
        <v>661559.78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444</v>
      </c>
      <c r="E1112">
        <v>21230.240000000002</v>
      </c>
      <c r="F1112">
        <v>217676.82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445</v>
      </c>
      <c r="E1113">
        <v>603930.99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446</v>
      </c>
      <c r="E1114">
        <v>687070.6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448</v>
      </c>
      <c r="E1116">
        <v>963033.93</v>
      </c>
      <c r="F1116">
        <v>224855.78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450</v>
      </c>
      <c r="E1118">
        <v>590666.19999999995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451</v>
      </c>
      <c r="E1119">
        <v>100.59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455</v>
      </c>
      <c r="E1123">
        <v>0</v>
      </c>
      <c r="F1123">
        <v>390230.49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458</v>
      </c>
      <c r="E1126">
        <v>2866032.54</v>
      </c>
      <c r="F1126">
        <v>832763.09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444</v>
      </c>
      <c r="E1127">
        <v>21419.03</v>
      </c>
      <c r="F1127">
        <v>172553.47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445</v>
      </c>
      <c r="E1128">
        <v>497875.05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446</v>
      </c>
      <c r="E1129">
        <v>687070.6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448</v>
      </c>
      <c r="E1131">
        <v>963033.93</v>
      </c>
      <c r="F1131">
        <v>224855.78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450</v>
      </c>
      <c r="E1133">
        <v>545209.12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451</v>
      </c>
      <c r="E1134">
        <v>87.58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455</v>
      </c>
      <c r="E1138">
        <v>0</v>
      </c>
      <c r="F1138">
        <v>401209.75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458</v>
      </c>
      <c r="E1141">
        <v>2714695.3</v>
      </c>
      <c r="F1141">
        <v>798619.01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444</v>
      </c>
      <c r="E1142">
        <v>15942.57</v>
      </c>
      <c r="F1142">
        <v>144587.99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445</v>
      </c>
      <c r="E1143">
        <v>666548.75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446</v>
      </c>
      <c r="E1144">
        <v>687070.6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448</v>
      </c>
      <c r="E1146">
        <v>963033.93</v>
      </c>
      <c r="F1146">
        <v>224855.78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450</v>
      </c>
      <c r="E1148">
        <v>590698.13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451</v>
      </c>
      <c r="E1149">
        <v>84.43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455</v>
      </c>
      <c r="E1153">
        <v>0</v>
      </c>
      <c r="F1153">
        <v>378882.8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458</v>
      </c>
      <c r="E1156">
        <v>2923378.4</v>
      </c>
      <c r="F1156">
        <v>748326.56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444</v>
      </c>
      <c r="E1157">
        <v>10190.93</v>
      </c>
      <c r="F1157">
        <v>108613.54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445</v>
      </c>
      <c r="E1158">
        <v>821057.83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446</v>
      </c>
      <c r="E1159">
        <v>687070.6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448</v>
      </c>
      <c r="E1161">
        <v>963033.93</v>
      </c>
      <c r="F1161">
        <v>224855.78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450</v>
      </c>
      <c r="E1163">
        <v>651493.74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451</v>
      </c>
      <c r="E1164">
        <v>78.31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455</v>
      </c>
      <c r="E1168">
        <v>0</v>
      </c>
      <c r="F1168">
        <v>359695.18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458</v>
      </c>
      <c r="E1171">
        <v>3132925.34</v>
      </c>
      <c r="F1171">
        <v>693164.5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444</v>
      </c>
      <c r="E1172">
        <v>2840.39</v>
      </c>
      <c r="F1172">
        <v>65497.51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445</v>
      </c>
      <c r="E1173">
        <v>1128863.21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446</v>
      </c>
      <c r="E1174">
        <v>687070.6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448</v>
      </c>
      <c r="E1176">
        <v>963033.93</v>
      </c>
      <c r="F1176">
        <v>224855.78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450</v>
      </c>
      <c r="E1178">
        <v>659614.16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451</v>
      </c>
      <c r="E1179">
        <v>111.61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455</v>
      </c>
      <c r="E1183">
        <v>0</v>
      </c>
      <c r="F1183">
        <v>319381.61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458</v>
      </c>
      <c r="E1186">
        <v>3441533.89</v>
      </c>
      <c r="F1186">
        <v>609734.89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444</v>
      </c>
      <c r="E1187">
        <v>46115</v>
      </c>
      <c r="F1187">
        <v>304324.55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445</v>
      </c>
      <c r="E1188">
        <v>530635.16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446</v>
      </c>
      <c r="E1189">
        <v>687070.6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448</v>
      </c>
      <c r="E1191">
        <v>963033.93</v>
      </c>
      <c r="F1191">
        <v>224855.78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450</v>
      </c>
      <c r="E1193">
        <v>646033.38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451</v>
      </c>
      <c r="E1194">
        <v>113.33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455</v>
      </c>
      <c r="E1198">
        <v>0</v>
      </c>
      <c r="F1198">
        <v>424217.9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458</v>
      </c>
      <c r="E1201">
        <v>2873001.38</v>
      </c>
      <c r="F1201">
        <v>953398.23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444</v>
      </c>
      <c r="E1202">
        <v>42237.21</v>
      </c>
      <c r="F1202">
        <v>133145.32999999999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445</v>
      </c>
      <c r="E1203">
        <v>46331.34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446</v>
      </c>
      <c r="E1204">
        <v>352669.87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448</v>
      </c>
      <c r="E1206">
        <v>963033.93</v>
      </c>
      <c r="F1206">
        <v>224855.78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450</v>
      </c>
      <c r="E1208">
        <v>309947.52000000002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451</v>
      </c>
      <c r="E1209">
        <v>71.05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455</v>
      </c>
      <c r="E1213">
        <v>0</v>
      </c>
      <c r="F1213">
        <v>469136.72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458</v>
      </c>
      <c r="E1216">
        <v>1714290.92</v>
      </c>
      <c r="F1216">
        <v>827137.82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444</v>
      </c>
      <c r="E1217">
        <v>27519.47</v>
      </c>
      <c r="F1217">
        <v>79471.600000000006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445</v>
      </c>
      <c r="E1218">
        <v>186086.41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446</v>
      </c>
      <c r="E1219">
        <v>352669.87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448</v>
      </c>
      <c r="E1221">
        <v>963033.93</v>
      </c>
      <c r="F1221">
        <v>224855.78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450</v>
      </c>
      <c r="E1223">
        <v>344131.59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451</v>
      </c>
      <c r="E1224">
        <v>110.57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455</v>
      </c>
      <c r="E1228">
        <v>0</v>
      </c>
      <c r="F1228">
        <v>431091.78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458</v>
      </c>
      <c r="E1231">
        <v>1873551.85</v>
      </c>
      <c r="F1231">
        <v>735419.16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444</v>
      </c>
      <c r="E1232">
        <v>17042.740000000002</v>
      </c>
      <c r="F1232">
        <v>55808.7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445</v>
      </c>
      <c r="E1233">
        <v>127915.03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446</v>
      </c>
      <c r="E1234">
        <v>352669.87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448</v>
      </c>
      <c r="E1236">
        <v>963033.93</v>
      </c>
      <c r="F1236">
        <v>224855.78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450</v>
      </c>
      <c r="E1238">
        <v>331920.81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451</v>
      </c>
      <c r="E1239">
        <v>76.78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455</v>
      </c>
      <c r="E1243">
        <v>0</v>
      </c>
      <c r="F1243">
        <v>429405.49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458</v>
      </c>
      <c r="E1246">
        <v>1792659.16</v>
      </c>
      <c r="F1246">
        <v>710069.98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444</v>
      </c>
      <c r="E1247">
        <v>13101.39</v>
      </c>
      <c r="F1247">
        <v>35073.26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445</v>
      </c>
      <c r="E1248">
        <v>221794.08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446</v>
      </c>
      <c r="E1249">
        <v>352669.87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448</v>
      </c>
      <c r="E1251">
        <v>963033.93</v>
      </c>
      <c r="F1251">
        <v>224855.78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450</v>
      </c>
      <c r="E1253">
        <v>351003.84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451</v>
      </c>
      <c r="E1254">
        <v>97.64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455</v>
      </c>
      <c r="E1258">
        <v>0</v>
      </c>
      <c r="F1258">
        <v>414707.07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458</v>
      </c>
      <c r="E1261">
        <v>1901700.74</v>
      </c>
      <c r="F1261">
        <v>674636.11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444</v>
      </c>
      <c r="E1262">
        <v>18206.84</v>
      </c>
      <c r="F1262">
        <v>55995.13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445</v>
      </c>
      <c r="E1263">
        <v>161698.21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446</v>
      </c>
      <c r="E1264">
        <v>352669.87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448</v>
      </c>
      <c r="E1266">
        <v>963033.93</v>
      </c>
      <c r="F1266">
        <v>224855.78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450</v>
      </c>
      <c r="E1268">
        <v>334966.56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451</v>
      </c>
      <c r="E1269">
        <v>108.51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455</v>
      </c>
      <c r="E1273">
        <v>0</v>
      </c>
      <c r="F1273">
        <v>429482.17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458</v>
      </c>
      <c r="E1276">
        <v>1830683.92</v>
      </c>
      <c r="F1276">
        <v>710333.07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444</v>
      </c>
      <c r="E1277">
        <v>3236.73</v>
      </c>
      <c r="F1277">
        <v>18870.990000000002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445</v>
      </c>
      <c r="E1278">
        <v>258954.37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446</v>
      </c>
      <c r="E1279">
        <v>352669.87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448</v>
      </c>
      <c r="E1281">
        <v>963033.93</v>
      </c>
      <c r="F1281">
        <v>224855.78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450</v>
      </c>
      <c r="E1283">
        <v>353845.17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451</v>
      </c>
      <c r="E1284">
        <v>131.44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455</v>
      </c>
      <c r="E1288">
        <v>0</v>
      </c>
      <c r="F1288">
        <v>395629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458</v>
      </c>
      <c r="E1291">
        <v>1931871.51</v>
      </c>
      <c r="F1291">
        <v>639355.78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444</v>
      </c>
      <c r="E1292">
        <v>2894.87</v>
      </c>
      <c r="F1292">
        <v>15817.68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445</v>
      </c>
      <c r="E1293">
        <v>270465.95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446</v>
      </c>
      <c r="E1294">
        <v>352669.87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448</v>
      </c>
      <c r="E1296">
        <v>963033.93</v>
      </c>
      <c r="F1296">
        <v>224855.78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450</v>
      </c>
      <c r="E1298">
        <v>352324.98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451</v>
      </c>
      <c r="E1299">
        <v>74.47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455</v>
      </c>
      <c r="E1303">
        <v>0</v>
      </c>
      <c r="F1303">
        <v>390526.89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458</v>
      </c>
      <c r="E1306">
        <v>1941464.07</v>
      </c>
      <c r="F1306">
        <v>631200.34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444</v>
      </c>
      <c r="E1307">
        <v>4989.43</v>
      </c>
      <c r="F1307">
        <v>28560.86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445</v>
      </c>
      <c r="E1308">
        <v>310821.65999999997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446</v>
      </c>
      <c r="E1309">
        <v>352669.87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448</v>
      </c>
      <c r="E1311">
        <v>963033.93</v>
      </c>
      <c r="F1311">
        <v>224855.78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450</v>
      </c>
      <c r="E1313">
        <v>371043.66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451</v>
      </c>
      <c r="E1314">
        <v>104.02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455</v>
      </c>
      <c r="E1318">
        <v>0</v>
      </c>
      <c r="F1318">
        <v>390031.99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458</v>
      </c>
      <c r="E1321">
        <v>2002662.57</v>
      </c>
      <c r="F1321">
        <v>643448.63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444</v>
      </c>
      <c r="E1322">
        <v>3368.3</v>
      </c>
      <c r="F1322">
        <v>22855.96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445</v>
      </c>
      <c r="E1323">
        <v>333389.76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446</v>
      </c>
      <c r="E1324">
        <v>352669.87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448</v>
      </c>
      <c r="E1326">
        <v>963033.93</v>
      </c>
      <c r="F1326">
        <v>224855.78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450</v>
      </c>
      <c r="E1328">
        <v>370395.46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451</v>
      </c>
      <c r="E1329">
        <v>97.08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455</v>
      </c>
      <c r="E1333">
        <v>0</v>
      </c>
      <c r="F1333">
        <v>384581.12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458</v>
      </c>
      <c r="E1336">
        <v>2022954.4</v>
      </c>
      <c r="F1336">
        <v>632292.86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444</v>
      </c>
      <c r="E1337">
        <v>10172.84</v>
      </c>
      <c r="F1337">
        <v>33838.06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445</v>
      </c>
      <c r="E1338">
        <v>415951.06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446</v>
      </c>
      <c r="E1339">
        <v>352669.87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448</v>
      </c>
      <c r="E1341">
        <v>963033.93</v>
      </c>
      <c r="F1341">
        <v>224855.78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450</v>
      </c>
      <c r="E1343">
        <v>399755.05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451</v>
      </c>
      <c r="E1344">
        <v>104.03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455</v>
      </c>
      <c r="E1348">
        <v>0</v>
      </c>
      <c r="F1348">
        <v>381514.6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458</v>
      </c>
      <c r="E1351">
        <v>2141686.7799999998</v>
      </c>
      <c r="F1351">
        <v>640208.43000000005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444</v>
      </c>
      <c r="E1352">
        <v>24531.71</v>
      </c>
      <c r="F1352">
        <v>103891.32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445</v>
      </c>
      <c r="E1353">
        <v>426086.59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446</v>
      </c>
      <c r="E1354">
        <v>352669.87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448</v>
      </c>
      <c r="E1356">
        <v>963033.93</v>
      </c>
      <c r="F1356">
        <v>224855.78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450</v>
      </c>
      <c r="E1358">
        <v>393778.03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451</v>
      </c>
      <c r="E1359">
        <v>148.88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455</v>
      </c>
      <c r="E1363">
        <v>0</v>
      </c>
      <c r="F1363">
        <v>389974.19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458</v>
      </c>
      <c r="E1366">
        <v>2160249</v>
      </c>
      <c r="F1366">
        <v>718721.28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444</v>
      </c>
      <c r="E1367">
        <v>25330.19</v>
      </c>
      <c r="F1367">
        <v>90604.24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445</v>
      </c>
      <c r="E1368">
        <v>353281.3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446</v>
      </c>
      <c r="E1369">
        <v>352669.87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448</v>
      </c>
      <c r="E1371">
        <v>963033.93</v>
      </c>
      <c r="F1371">
        <v>224855.78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450</v>
      </c>
      <c r="E1373">
        <v>373668.51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451</v>
      </c>
      <c r="E1374">
        <v>126.34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455</v>
      </c>
      <c r="E1378">
        <v>0</v>
      </c>
      <c r="F1378">
        <v>400951.53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458</v>
      </c>
      <c r="E1381">
        <v>2068110.14</v>
      </c>
      <c r="F1381">
        <v>716411.55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444</v>
      </c>
      <c r="E1382">
        <v>19757.2</v>
      </c>
      <c r="F1382">
        <v>79531.09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445</v>
      </c>
      <c r="E1383">
        <v>473605.8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446</v>
      </c>
      <c r="E1384">
        <v>352669.87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448</v>
      </c>
      <c r="E1386">
        <v>963033.93</v>
      </c>
      <c r="F1386">
        <v>224855.78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450</v>
      </c>
      <c r="E1388">
        <v>400709.21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451</v>
      </c>
      <c r="E1389">
        <v>147.96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455</v>
      </c>
      <c r="E1393">
        <v>0</v>
      </c>
      <c r="F1393">
        <v>378730.43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458</v>
      </c>
      <c r="E1396">
        <v>2209923.9700000002</v>
      </c>
      <c r="F1396">
        <v>683117.3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444</v>
      </c>
      <c r="E1397">
        <v>13441.48</v>
      </c>
      <c r="F1397">
        <v>86325.41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445</v>
      </c>
      <c r="E1398">
        <v>603366.98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446</v>
      </c>
      <c r="E1399">
        <v>352669.87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448</v>
      </c>
      <c r="E1401">
        <v>963033.93</v>
      </c>
      <c r="F1401">
        <v>224855.78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450</v>
      </c>
      <c r="E1403">
        <v>437822.42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451</v>
      </c>
      <c r="E1404">
        <v>179.04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455</v>
      </c>
      <c r="E1408">
        <v>0</v>
      </c>
      <c r="F1408">
        <v>359403.05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458</v>
      </c>
      <c r="E1411">
        <v>2370513.71</v>
      </c>
      <c r="F1411">
        <v>670584.24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444</v>
      </c>
      <c r="E1412">
        <v>4368.72</v>
      </c>
      <c r="F1412">
        <v>72547.3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445</v>
      </c>
      <c r="E1413">
        <v>837064.24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446</v>
      </c>
      <c r="E1414">
        <v>352669.87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448</v>
      </c>
      <c r="E1416">
        <v>963033.93</v>
      </c>
      <c r="F1416">
        <v>224855.78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450</v>
      </c>
      <c r="E1418">
        <v>432254.64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451</v>
      </c>
      <c r="E1419">
        <v>267.76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455</v>
      </c>
      <c r="E1423">
        <v>0</v>
      </c>
      <c r="F1423">
        <v>319087.28999999998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458</v>
      </c>
      <c r="E1426">
        <v>2589659.16</v>
      </c>
      <c r="F1426">
        <v>616490.37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444</v>
      </c>
      <c r="E1427">
        <v>52702.67</v>
      </c>
      <c r="F1427">
        <v>188762.55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445</v>
      </c>
      <c r="E1428">
        <v>385955.26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446</v>
      </c>
      <c r="E1429">
        <v>352669.87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448</v>
      </c>
      <c r="E1431">
        <v>963033.93</v>
      </c>
      <c r="F1431">
        <v>224855.78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450</v>
      </c>
      <c r="E1433">
        <v>446420.32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451</v>
      </c>
      <c r="E1434">
        <v>147.33000000000001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455</v>
      </c>
      <c r="E1438">
        <v>0</v>
      </c>
      <c r="F1438">
        <v>423991.21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458</v>
      </c>
      <c r="E1441">
        <v>2200929.38</v>
      </c>
      <c r="F1441">
        <v>837609.54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444</v>
      </c>
      <c r="E1442">
        <v>0</v>
      </c>
      <c r="F1442">
        <v>269182.92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445</v>
      </c>
      <c r="E1443">
        <v>67221.89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446</v>
      </c>
      <c r="E1444">
        <v>687070.6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448</v>
      </c>
      <c r="E1446">
        <v>963033.93</v>
      </c>
      <c r="F1446">
        <v>224855.78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450</v>
      </c>
      <c r="E1448">
        <v>418948.33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451</v>
      </c>
      <c r="E1449">
        <v>99.25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455</v>
      </c>
      <c r="E1453">
        <v>0</v>
      </c>
      <c r="F1453">
        <v>469377.78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458</v>
      </c>
      <c r="E1456">
        <v>2136373.9900000002</v>
      </c>
      <c r="F1456">
        <v>963416.48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444</v>
      </c>
      <c r="E1457">
        <v>0</v>
      </c>
      <c r="F1457">
        <v>187495.27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445</v>
      </c>
      <c r="E1458">
        <v>266245.33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446</v>
      </c>
      <c r="E1459">
        <v>687070.6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448</v>
      </c>
      <c r="E1461">
        <v>963033.93</v>
      </c>
      <c r="F1461">
        <v>224855.78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450</v>
      </c>
      <c r="E1463">
        <v>499016.24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451</v>
      </c>
      <c r="E1464">
        <v>81.849999999999994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455</v>
      </c>
      <c r="E1468">
        <v>0</v>
      </c>
      <c r="F1468">
        <v>431329.66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458</v>
      </c>
      <c r="E1471">
        <v>2415447.94</v>
      </c>
      <c r="F1471">
        <v>843680.7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444</v>
      </c>
      <c r="E1472">
        <v>0</v>
      </c>
      <c r="F1472">
        <v>103648.23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445</v>
      </c>
      <c r="E1473">
        <v>204525.09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446</v>
      </c>
      <c r="E1474">
        <v>687070.6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448</v>
      </c>
      <c r="E1476">
        <v>963033.93</v>
      </c>
      <c r="F1476">
        <v>224855.78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450</v>
      </c>
      <c r="E1478">
        <v>478912.74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451</v>
      </c>
      <c r="E1479">
        <v>81.14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455</v>
      </c>
      <c r="E1483">
        <v>0</v>
      </c>
      <c r="F1483">
        <v>429656.42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458</v>
      </c>
      <c r="E1486">
        <v>2333623.4900000002</v>
      </c>
      <c r="F1486">
        <v>758160.43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444</v>
      </c>
      <c r="E1487">
        <v>0</v>
      </c>
      <c r="F1487">
        <v>81085.64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445</v>
      </c>
      <c r="E1488">
        <v>315588.78000000003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446</v>
      </c>
      <c r="E1489">
        <v>687070.6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448</v>
      </c>
      <c r="E1491">
        <v>963033.93</v>
      </c>
      <c r="F1491">
        <v>224855.78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450</v>
      </c>
      <c r="E1493">
        <v>513130.05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451</v>
      </c>
      <c r="E1494">
        <v>49.75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455</v>
      </c>
      <c r="E1498">
        <v>0</v>
      </c>
      <c r="F1498">
        <v>414905.14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458</v>
      </c>
      <c r="E1501">
        <v>2478873.11</v>
      </c>
      <c r="F1501">
        <v>720846.56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444</v>
      </c>
      <c r="E1502">
        <v>0</v>
      </c>
      <c r="F1502">
        <v>90654.41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445</v>
      </c>
      <c r="E1503">
        <v>257239.45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446</v>
      </c>
      <c r="E1504">
        <v>687070.6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448</v>
      </c>
      <c r="E1506">
        <v>963033.93</v>
      </c>
      <c r="F1506">
        <v>224855.78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450</v>
      </c>
      <c r="E1508">
        <v>485374.52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451</v>
      </c>
      <c r="E1509">
        <v>119.1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455</v>
      </c>
      <c r="E1513">
        <v>0</v>
      </c>
      <c r="F1513">
        <v>429680.15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458</v>
      </c>
      <c r="E1516">
        <v>2392837.59</v>
      </c>
      <c r="F1516">
        <v>745190.33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444</v>
      </c>
      <c r="E1517">
        <v>0</v>
      </c>
      <c r="F1517">
        <v>40338.080000000002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445</v>
      </c>
      <c r="E1518">
        <v>408234.26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446</v>
      </c>
      <c r="E1519">
        <v>687070.6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448</v>
      </c>
      <c r="E1521">
        <v>963033.93</v>
      </c>
      <c r="F1521">
        <v>224855.78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450</v>
      </c>
      <c r="E1523">
        <v>517747.7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451</v>
      </c>
      <c r="E1524">
        <v>134.6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455</v>
      </c>
      <c r="E1528">
        <v>0</v>
      </c>
      <c r="F1528">
        <v>395856.7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458</v>
      </c>
      <c r="E1531">
        <v>2576221.08</v>
      </c>
      <c r="F1531">
        <v>661050.56000000006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444</v>
      </c>
      <c r="E1532">
        <v>0</v>
      </c>
      <c r="F1532">
        <v>22453.45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445</v>
      </c>
      <c r="E1533">
        <v>409302.36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446</v>
      </c>
      <c r="E1534">
        <v>687070.6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448</v>
      </c>
      <c r="E1536">
        <v>963033.93</v>
      </c>
      <c r="F1536">
        <v>224855.78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450</v>
      </c>
      <c r="E1538">
        <v>505332.35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451</v>
      </c>
      <c r="E1539">
        <v>75.2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455</v>
      </c>
      <c r="E1543">
        <v>0</v>
      </c>
      <c r="F1543">
        <v>390797.12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458</v>
      </c>
      <c r="E1546">
        <v>2564814.4300000002</v>
      </c>
      <c r="F1546">
        <v>638106.35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444</v>
      </c>
      <c r="E1547">
        <v>0</v>
      </c>
      <c r="F1547">
        <v>42710.29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445</v>
      </c>
      <c r="E1548">
        <v>444896.7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446</v>
      </c>
      <c r="E1549">
        <v>687070.6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448</v>
      </c>
      <c r="E1551">
        <v>963033.93</v>
      </c>
      <c r="F1551">
        <v>224855.78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450</v>
      </c>
      <c r="E1553">
        <v>537404.17000000004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451</v>
      </c>
      <c r="E1554">
        <v>61.75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455</v>
      </c>
      <c r="E1558">
        <v>0</v>
      </c>
      <c r="F1558">
        <v>390221.74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458</v>
      </c>
      <c r="E1561">
        <v>2632467.14</v>
      </c>
      <c r="F1561">
        <v>657787.80000000005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444</v>
      </c>
      <c r="E1562">
        <v>0</v>
      </c>
      <c r="F1562">
        <v>45063.27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445</v>
      </c>
      <c r="E1563">
        <v>504206.79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446</v>
      </c>
      <c r="E1564">
        <v>687070.6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448</v>
      </c>
      <c r="E1566">
        <v>963033.93</v>
      </c>
      <c r="F1566">
        <v>224855.78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450</v>
      </c>
      <c r="E1568">
        <v>563467.51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451</v>
      </c>
      <c r="E1569">
        <v>66.680000000000007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455</v>
      </c>
      <c r="E1573">
        <v>0</v>
      </c>
      <c r="F1573">
        <v>384836.27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458</v>
      </c>
      <c r="E1576">
        <v>2717845.5</v>
      </c>
      <c r="F1576">
        <v>654755.31999999995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444</v>
      </c>
      <c r="E1577">
        <v>0</v>
      </c>
      <c r="F1577">
        <v>58258.55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445</v>
      </c>
      <c r="E1578">
        <v>570460.99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446</v>
      </c>
      <c r="E1579">
        <v>687070.6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448</v>
      </c>
      <c r="E1581">
        <v>963033.93</v>
      </c>
      <c r="F1581">
        <v>224855.78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450</v>
      </c>
      <c r="E1583">
        <v>569690.76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451</v>
      </c>
      <c r="E1584">
        <v>70.78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455</v>
      </c>
      <c r="E1588">
        <v>0</v>
      </c>
      <c r="F1588">
        <v>381742.21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458</v>
      </c>
      <c r="E1591">
        <v>2790327.05</v>
      </c>
      <c r="F1591">
        <v>664856.54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444</v>
      </c>
      <c r="E1592">
        <v>0</v>
      </c>
      <c r="F1592">
        <v>233054.39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445</v>
      </c>
      <c r="E1593">
        <v>603320.98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446</v>
      </c>
      <c r="E1594">
        <v>687070.6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448</v>
      </c>
      <c r="E1596">
        <v>963033.93</v>
      </c>
      <c r="F1596">
        <v>224855.78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450</v>
      </c>
      <c r="E1598">
        <v>590878.14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451</v>
      </c>
      <c r="E1599">
        <v>103.79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455</v>
      </c>
      <c r="E1603">
        <v>0</v>
      </c>
      <c r="F1603">
        <v>390232.75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458</v>
      </c>
      <c r="E1606">
        <v>2844407.44</v>
      </c>
      <c r="F1606">
        <v>848142.92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444</v>
      </c>
      <c r="E1607">
        <v>0</v>
      </c>
      <c r="F1607">
        <v>188096.99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445</v>
      </c>
      <c r="E1608">
        <v>497405.27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446</v>
      </c>
      <c r="E1609">
        <v>687070.6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448</v>
      </c>
      <c r="E1611">
        <v>963033.93</v>
      </c>
      <c r="F1611">
        <v>224855.78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450</v>
      </c>
      <c r="E1613">
        <v>545385.19999999995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451</v>
      </c>
      <c r="E1614">
        <v>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455</v>
      </c>
      <c r="E1618">
        <v>0</v>
      </c>
      <c r="F1618">
        <v>401213.42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458</v>
      </c>
      <c r="E1621">
        <v>2692986</v>
      </c>
      <c r="F1621">
        <v>814166.19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444</v>
      </c>
      <c r="E1622">
        <v>0</v>
      </c>
      <c r="F1622">
        <v>159312.28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445</v>
      </c>
      <c r="E1623">
        <v>666225.84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446</v>
      </c>
      <c r="E1624">
        <v>687070.6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448</v>
      </c>
      <c r="E1626">
        <v>963033.93</v>
      </c>
      <c r="F1626">
        <v>224855.78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450</v>
      </c>
      <c r="E1628">
        <v>591250.16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451</v>
      </c>
      <c r="E1629">
        <v>87.25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455</v>
      </c>
      <c r="E1633">
        <v>0</v>
      </c>
      <c r="F1633">
        <v>378891.69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458</v>
      </c>
      <c r="E1636">
        <v>2907667.78</v>
      </c>
      <c r="F1636">
        <v>763059.74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444</v>
      </c>
      <c r="E1637">
        <v>0</v>
      </c>
      <c r="F1637">
        <v>113880.06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445</v>
      </c>
      <c r="E1638">
        <v>820510.87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446</v>
      </c>
      <c r="E1639">
        <v>687070.6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448</v>
      </c>
      <c r="E1641">
        <v>963033.93</v>
      </c>
      <c r="F1641">
        <v>224855.78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450</v>
      </c>
      <c r="E1643">
        <v>651315.79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451</v>
      </c>
      <c r="E1644">
        <v>79.92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455</v>
      </c>
      <c r="E1648">
        <v>0</v>
      </c>
      <c r="F1648">
        <v>359701.01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458</v>
      </c>
      <c r="E1651">
        <v>3122011.1</v>
      </c>
      <c r="F1651">
        <v>698436.85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444</v>
      </c>
      <c r="E1652">
        <v>0</v>
      </c>
      <c r="F1652">
        <v>66578.850000000006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445</v>
      </c>
      <c r="E1653">
        <v>1128885.28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446</v>
      </c>
      <c r="E1654">
        <v>687070.6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448</v>
      </c>
      <c r="E1656">
        <v>963033.93</v>
      </c>
      <c r="F1656">
        <v>224855.78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450</v>
      </c>
      <c r="E1658">
        <v>659333.98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451</v>
      </c>
      <c r="E1659">
        <v>112.14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455</v>
      </c>
      <c r="E1663">
        <v>0</v>
      </c>
      <c r="F1663">
        <v>319324.28000000003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458</v>
      </c>
      <c r="E1666">
        <v>3438435.92</v>
      </c>
      <c r="F1666">
        <v>610758.91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444</v>
      </c>
      <c r="E1667">
        <v>0</v>
      </c>
      <c r="F1667">
        <v>326887.38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445</v>
      </c>
      <c r="E1668">
        <v>529538.53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446</v>
      </c>
      <c r="E1669">
        <v>687070.6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448</v>
      </c>
      <c r="E1671">
        <v>963033.93</v>
      </c>
      <c r="F1671">
        <v>224855.78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450</v>
      </c>
      <c r="E1673">
        <v>646493.65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451</v>
      </c>
      <c r="E1674">
        <v>120.03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455</v>
      </c>
      <c r="E1678">
        <v>0</v>
      </c>
      <c r="F1678">
        <v>424215.76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458</v>
      </c>
      <c r="E1681">
        <v>2826256.73</v>
      </c>
      <c r="F1681">
        <v>975958.93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444</v>
      </c>
      <c r="E1682">
        <v>0</v>
      </c>
      <c r="F1682">
        <v>169191.41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445</v>
      </c>
      <c r="E1683">
        <v>45304.1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446</v>
      </c>
      <c r="E1684">
        <v>352669.87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448</v>
      </c>
      <c r="E1686">
        <v>963033.93</v>
      </c>
      <c r="F1686">
        <v>224855.78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450</v>
      </c>
      <c r="E1688">
        <v>311162.5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451</v>
      </c>
      <c r="E1689">
        <v>78.02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455</v>
      </c>
      <c r="E1693">
        <v>0</v>
      </c>
      <c r="F1693">
        <v>469165.12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458</v>
      </c>
      <c r="E1696">
        <v>1672248.41</v>
      </c>
      <c r="F1696">
        <v>863212.32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444</v>
      </c>
      <c r="E1697">
        <v>0</v>
      </c>
      <c r="F1697">
        <v>99209.279999999999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445</v>
      </c>
      <c r="E1698">
        <v>185053.85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446</v>
      </c>
      <c r="E1699">
        <v>352669.87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448</v>
      </c>
      <c r="E1701">
        <v>963033.93</v>
      </c>
      <c r="F1701">
        <v>224855.78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450</v>
      </c>
      <c r="E1703">
        <v>344261.44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451</v>
      </c>
      <c r="E1704">
        <v>118.25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455</v>
      </c>
      <c r="E1708">
        <v>0</v>
      </c>
      <c r="F1708">
        <v>431048.37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458</v>
      </c>
      <c r="E1711">
        <v>1845137.33</v>
      </c>
      <c r="F1711">
        <v>755113.43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444</v>
      </c>
      <c r="E1712">
        <v>0</v>
      </c>
      <c r="F1712">
        <v>68797.36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445</v>
      </c>
      <c r="E1713">
        <v>127627.51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446</v>
      </c>
      <c r="E1714">
        <v>352669.87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448</v>
      </c>
      <c r="E1716">
        <v>963033.93</v>
      </c>
      <c r="F1716">
        <v>224855.78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450</v>
      </c>
      <c r="E1718">
        <v>332190.76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451</v>
      </c>
      <c r="E1719">
        <v>78.739999999999995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455</v>
      </c>
      <c r="E1723">
        <v>0</v>
      </c>
      <c r="F1723">
        <v>429462.31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458</v>
      </c>
      <c r="E1726">
        <v>1775600.81</v>
      </c>
      <c r="F1726">
        <v>723115.45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444</v>
      </c>
      <c r="E1727">
        <v>0</v>
      </c>
      <c r="F1727">
        <v>39096.85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445</v>
      </c>
      <c r="E1728">
        <v>220824.58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446</v>
      </c>
      <c r="E1729">
        <v>352669.87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448</v>
      </c>
      <c r="E1731">
        <v>963033.93</v>
      </c>
      <c r="F1731">
        <v>224855.78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450</v>
      </c>
      <c r="E1733">
        <v>350458.35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451</v>
      </c>
      <c r="E1734">
        <v>98.03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455</v>
      </c>
      <c r="E1738">
        <v>0</v>
      </c>
      <c r="F1738">
        <v>414703.25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458</v>
      </c>
      <c r="E1741">
        <v>1887084.76</v>
      </c>
      <c r="F1741">
        <v>678655.88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444</v>
      </c>
      <c r="E1742">
        <v>0</v>
      </c>
      <c r="F1742">
        <v>63603.55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445</v>
      </c>
      <c r="E1743">
        <v>160190.66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446</v>
      </c>
      <c r="E1744">
        <v>352669.87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448</v>
      </c>
      <c r="E1746">
        <v>963033.93</v>
      </c>
      <c r="F1746">
        <v>224855.78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450</v>
      </c>
      <c r="E1748">
        <v>334515.84999999998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451</v>
      </c>
      <c r="E1749">
        <v>110.22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455</v>
      </c>
      <c r="E1753">
        <v>0</v>
      </c>
      <c r="F1753">
        <v>429418.18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458</v>
      </c>
      <c r="E1756">
        <v>1810520.53</v>
      </c>
      <c r="F1756">
        <v>717877.51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444</v>
      </c>
      <c r="E1757">
        <v>0</v>
      </c>
      <c r="F1757">
        <v>19683.59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445</v>
      </c>
      <c r="E1758">
        <v>261837.26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446</v>
      </c>
      <c r="E1759">
        <v>352669.87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448</v>
      </c>
      <c r="E1761">
        <v>963033.93</v>
      </c>
      <c r="F1761">
        <v>224855.78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450</v>
      </c>
      <c r="E1763">
        <v>353525.45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451</v>
      </c>
      <c r="E1764">
        <v>130.88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455</v>
      </c>
      <c r="E1768">
        <v>0</v>
      </c>
      <c r="F1768">
        <v>395573.68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458</v>
      </c>
      <c r="E1771">
        <v>1931197.38</v>
      </c>
      <c r="F1771">
        <v>640113.05000000005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444</v>
      </c>
      <c r="E1772">
        <v>0</v>
      </c>
      <c r="F1772">
        <v>16962.53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445</v>
      </c>
      <c r="E1773">
        <v>272510.45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446</v>
      </c>
      <c r="E1774">
        <v>352669.87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448</v>
      </c>
      <c r="E1776">
        <v>963033.93</v>
      </c>
      <c r="F1776">
        <v>224855.78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450</v>
      </c>
      <c r="E1778">
        <v>352460.54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451</v>
      </c>
      <c r="E1779">
        <v>74.95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455</v>
      </c>
      <c r="E1783">
        <v>0</v>
      </c>
      <c r="F1783">
        <v>390532.69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458</v>
      </c>
      <c r="E1786">
        <v>1940749.74</v>
      </c>
      <c r="F1786">
        <v>632351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444</v>
      </c>
      <c r="E1787">
        <v>0</v>
      </c>
      <c r="F1787">
        <v>30367.39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445</v>
      </c>
      <c r="E1788">
        <v>311360.43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446</v>
      </c>
      <c r="E1789">
        <v>352669.87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448</v>
      </c>
      <c r="E1791">
        <v>963033.93</v>
      </c>
      <c r="F1791">
        <v>224855.78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450</v>
      </c>
      <c r="E1793">
        <v>370847.35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451</v>
      </c>
      <c r="E1794">
        <v>106.14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455</v>
      </c>
      <c r="E1798">
        <v>0</v>
      </c>
      <c r="F1798">
        <v>390033.24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458</v>
      </c>
      <c r="E1801">
        <v>1998017.71</v>
      </c>
      <c r="F1801">
        <v>645256.4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444</v>
      </c>
      <c r="E1802">
        <v>0</v>
      </c>
      <c r="F1802">
        <v>23687.93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445</v>
      </c>
      <c r="E1803">
        <v>333941.13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446</v>
      </c>
      <c r="E1804">
        <v>352669.87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448</v>
      </c>
      <c r="E1806">
        <v>963033.93</v>
      </c>
      <c r="F1806">
        <v>224855.78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450</v>
      </c>
      <c r="E1808">
        <v>370048.53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451</v>
      </c>
      <c r="E1809">
        <v>98.74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455</v>
      </c>
      <c r="E1813">
        <v>0</v>
      </c>
      <c r="F1813">
        <v>384566.08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458</v>
      </c>
      <c r="E1816">
        <v>2019792.21</v>
      </c>
      <c r="F1816">
        <v>633109.79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444</v>
      </c>
      <c r="E1817">
        <v>0</v>
      </c>
      <c r="F1817">
        <v>38128.57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445</v>
      </c>
      <c r="E1818">
        <v>415563.25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446</v>
      </c>
      <c r="E1819">
        <v>352669.87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448</v>
      </c>
      <c r="E1821">
        <v>963033.93</v>
      </c>
      <c r="F1821">
        <v>224855.78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450</v>
      </c>
      <c r="E1823">
        <v>399336.64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451</v>
      </c>
      <c r="E1824">
        <v>105.79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455</v>
      </c>
      <c r="E1828">
        <v>0</v>
      </c>
      <c r="F1828">
        <v>381508.75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458</v>
      </c>
      <c r="E1831">
        <v>2130709.4700000002</v>
      </c>
      <c r="F1831">
        <v>644493.1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444</v>
      </c>
      <c r="E1832">
        <v>0</v>
      </c>
      <c r="F1832">
        <v>125530.71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445</v>
      </c>
      <c r="E1833">
        <v>425211.17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446</v>
      </c>
      <c r="E1834">
        <v>352669.87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448</v>
      </c>
      <c r="E1836">
        <v>963033.93</v>
      </c>
      <c r="F1836">
        <v>224855.78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450</v>
      </c>
      <c r="E1838">
        <v>394563.79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451</v>
      </c>
      <c r="E1839">
        <v>152.46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455</v>
      </c>
      <c r="E1843">
        <v>0</v>
      </c>
      <c r="F1843">
        <v>389951.48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458</v>
      </c>
      <c r="E1846">
        <v>2135631.21</v>
      </c>
      <c r="F1846">
        <v>740337.97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444</v>
      </c>
      <c r="E1847">
        <v>0</v>
      </c>
      <c r="F1847">
        <v>112327.72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445</v>
      </c>
      <c r="E1848">
        <v>352445.51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446</v>
      </c>
      <c r="E1849">
        <v>352669.87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448</v>
      </c>
      <c r="E1851">
        <v>963033.93</v>
      </c>
      <c r="F1851">
        <v>224855.78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450</v>
      </c>
      <c r="E1853">
        <v>374398.39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451</v>
      </c>
      <c r="E1854">
        <v>130.24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455</v>
      </c>
      <c r="E1858">
        <v>0</v>
      </c>
      <c r="F1858">
        <v>400954.17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458</v>
      </c>
      <c r="E1861">
        <v>2042677.95</v>
      </c>
      <c r="F1861">
        <v>738137.66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444</v>
      </c>
      <c r="E1862">
        <v>0</v>
      </c>
      <c r="F1862">
        <v>97540.3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445</v>
      </c>
      <c r="E1863">
        <v>472892.06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446</v>
      </c>
      <c r="E1864">
        <v>352669.87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448</v>
      </c>
      <c r="E1866">
        <v>963033.93</v>
      </c>
      <c r="F1866">
        <v>224855.78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450</v>
      </c>
      <c r="E1868">
        <v>401403.15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451</v>
      </c>
      <c r="E1869">
        <v>151.77000000000001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455</v>
      </c>
      <c r="E1873">
        <v>0</v>
      </c>
      <c r="F1873">
        <v>378712.7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458</v>
      </c>
      <c r="E1876">
        <v>2190150.77</v>
      </c>
      <c r="F1876">
        <v>701108.78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444</v>
      </c>
      <c r="E1877">
        <v>0</v>
      </c>
      <c r="F1877">
        <v>93259.17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445</v>
      </c>
      <c r="E1878">
        <v>601859.14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446</v>
      </c>
      <c r="E1879">
        <v>352669.87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448</v>
      </c>
      <c r="E1881">
        <v>963033.93</v>
      </c>
      <c r="F1881">
        <v>224855.78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450</v>
      </c>
      <c r="E1883">
        <v>437661.37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451</v>
      </c>
      <c r="E1884">
        <v>178.46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455</v>
      </c>
      <c r="E1888">
        <v>0</v>
      </c>
      <c r="F1888">
        <v>359401.06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458</v>
      </c>
      <c r="E1891">
        <v>2355402.77</v>
      </c>
      <c r="F1891">
        <v>677516.01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444</v>
      </c>
      <c r="E1892">
        <v>0</v>
      </c>
      <c r="F1892">
        <v>72693.47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445</v>
      </c>
      <c r="E1893">
        <v>836066.18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446</v>
      </c>
      <c r="E1894">
        <v>352669.87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448</v>
      </c>
      <c r="E1896">
        <v>963033.93</v>
      </c>
      <c r="F1896">
        <v>224855.78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450</v>
      </c>
      <c r="E1898">
        <v>431843.55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451</v>
      </c>
      <c r="E1899">
        <v>269.25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455</v>
      </c>
      <c r="E1903">
        <v>0</v>
      </c>
      <c r="F1903">
        <v>319089.53999999998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458</v>
      </c>
      <c r="E1906">
        <v>2583882.7799999998</v>
      </c>
      <c r="F1906">
        <v>616638.79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444</v>
      </c>
      <c r="E1907">
        <v>0</v>
      </c>
      <c r="F1907">
        <v>221608.94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445</v>
      </c>
      <c r="E1908">
        <v>384268.55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446</v>
      </c>
      <c r="E1909">
        <v>352669.87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448</v>
      </c>
      <c r="E1911">
        <v>963033.93</v>
      </c>
      <c r="F1911">
        <v>224855.78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450</v>
      </c>
      <c r="E1913">
        <v>447536.86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451</v>
      </c>
      <c r="E1914">
        <v>150.16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455</v>
      </c>
      <c r="E1918">
        <v>0</v>
      </c>
      <c r="F1918">
        <v>424062.78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458</v>
      </c>
      <c r="E1921">
        <v>2147659.38</v>
      </c>
      <c r="F1921">
        <v>870527.51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444</v>
      </c>
      <c r="E1922">
        <v>0</v>
      </c>
      <c r="F1922">
        <v>449209.09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445</v>
      </c>
      <c r="E1923">
        <v>69703.820000000007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446</v>
      </c>
      <c r="E1924">
        <v>687070.6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448</v>
      </c>
      <c r="E1926">
        <v>963033.93</v>
      </c>
      <c r="F1926">
        <v>224855.78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450</v>
      </c>
      <c r="E1928">
        <v>228922.38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451</v>
      </c>
      <c r="E1929">
        <v>95.15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455</v>
      </c>
      <c r="E1933">
        <v>0</v>
      </c>
      <c r="F1933">
        <v>469372.93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458</v>
      </c>
      <c r="E1936">
        <v>1948825.87</v>
      </c>
      <c r="F1936">
        <v>1143437.8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444</v>
      </c>
      <c r="E1937">
        <v>0</v>
      </c>
      <c r="F1937">
        <v>301168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445</v>
      </c>
      <c r="E1938">
        <v>264742.13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446</v>
      </c>
      <c r="E1939">
        <v>687070.6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448</v>
      </c>
      <c r="E1941">
        <v>963033.93</v>
      </c>
      <c r="F1941">
        <v>224855.78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450</v>
      </c>
      <c r="E1943">
        <v>299145.74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451</v>
      </c>
      <c r="E1944">
        <v>79.83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455</v>
      </c>
      <c r="E1948">
        <v>0</v>
      </c>
      <c r="F1948">
        <v>431330.06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458</v>
      </c>
      <c r="E1951">
        <v>2214072.23</v>
      </c>
      <c r="F1951">
        <v>957353.83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444</v>
      </c>
      <c r="E1952">
        <v>0</v>
      </c>
      <c r="F1952">
        <v>173367.7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445</v>
      </c>
      <c r="E1953">
        <v>208970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446</v>
      </c>
      <c r="E1954">
        <v>687070.6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448</v>
      </c>
      <c r="E1956">
        <v>963033.93</v>
      </c>
      <c r="F1956">
        <v>224855.78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450</v>
      </c>
      <c r="E1958">
        <v>281081.53000000003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451</v>
      </c>
      <c r="E1959">
        <v>80.48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455</v>
      </c>
      <c r="E1963">
        <v>0</v>
      </c>
      <c r="F1963">
        <v>429645.67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458</v>
      </c>
      <c r="E1966">
        <v>2140236.54</v>
      </c>
      <c r="F1966">
        <v>827869.15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444</v>
      </c>
      <c r="E1967">
        <v>0</v>
      </c>
      <c r="F1967">
        <v>143924.87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445</v>
      </c>
      <c r="E1968">
        <v>314362.52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446</v>
      </c>
      <c r="E1969">
        <v>687070.6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448</v>
      </c>
      <c r="E1971">
        <v>963033.93</v>
      </c>
      <c r="F1971">
        <v>224855.78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450</v>
      </c>
      <c r="E1973">
        <v>315637.09000000003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451</v>
      </c>
      <c r="E1974">
        <v>49.34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455</v>
      </c>
      <c r="E1978">
        <v>0</v>
      </c>
      <c r="F1978">
        <v>414894.18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458</v>
      </c>
      <c r="E1981">
        <v>2280153.4700000002</v>
      </c>
      <c r="F1981">
        <v>783674.83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444</v>
      </c>
      <c r="E1982">
        <v>0</v>
      </c>
      <c r="F1982">
        <v>159438.53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445</v>
      </c>
      <c r="E1983">
        <v>260422.69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446</v>
      </c>
      <c r="E1984">
        <v>687070.6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448</v>
      </c>
      <c r="E1986">
        <v>963033.93</v>
      </c>
      <c r="F1986">
        <v>224855.78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450</v>
      </c>
      <c r="E1988">
        <v>296486.59000000003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451</v>
      </c>
      <c r="E1989">
        <v>119.19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455</v>
      </c>
      <c r="E1993">
        <v>0</v>
      </c>
      <c r="F1993">
        <v>429663.64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458</v>
      </c>
      <c r="E1996">
        <v>2207133</v>
      </c>
      <c r="F1996">
        <v>813957.95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444</v>
      </c>
      <c r="E1997">
        <v>0</v>
      </c>
      <c r="F1997">
        <v>55027.19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445</v>
      </c>
      <c r="E1998">
        <v>412865.19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446</v>
      </c>
      <c r="E1999">
        <v>687070.6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448</v>
      </c>
      <c r="E2001">
        <v>963033.93</v>
      </c>
      <c r="F2001">
        <v>224855.78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450</v>
      </c>
      <c r="E2003">
        <v>338655.74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451</v>
      </c>
      <c r="E2004">
        <v>135.06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455</v>
      </c>
      <c r="E2008">
        <v>0</v>
      </c>
      <c r="F2008">
        <v>395862.52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458</v>
      </c>
      <c r="E2011">
        <v>2401760.52</v>
      </c>
      <c r="F2011">
        <v>675745.49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444</v>
      </c>
      <c r="E2012">
        <v>0</v>
      </c>
      <c r="F2012">
        <v>33876.18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445</v>
      </c>
      <c r="E2013">
        <v>408875.48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446</v>
      </c>
      <c r="E2014">
        <v>687070.6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448</v>
      </c>
      <c r="E2016">
        <v>963033.93</v>
      </c>
      <c r="F2016">
        <v>224855.78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450</v>
      </c>
      <c r="E2018">
        <v>331820.82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451</v>
      </c>
      <c r="E2019">
        <v>75.73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455</v>
      </c>
      <c r="E2023">
        <v>0</v>
      </c>
      <c r="F2023">
        <v>390807.62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458</v>
      </c>
      <c r="E2026">
        <v>2390876.56</v>
      </c>
      <c r="F2026">
        <v>649539.57999999996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444</v>
      </c>
      <c r="E2027">
        <v>0</v>
      </c>
      <c r="F2027">
        <v>64103.17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445</v>
      </c>
      <c r="E2028">
        <v>443346.51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446</v>
      </c>
      <c r="E2029">
        <v>687070.6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448</v>
      </c>
      <c r="E2031">
        <v>963033.93</v>
      </c>
      <c r="F2031">
        <v>224855.78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450</v>
      </c>
      <c r="E2033">
        <v>352589.22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451</v>
      </c>
      <c r="E2034">
        <v>62.05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455</v>
      </c>
      <c r="E2038">
        <v>0</v>
      </c>
      <c r="F2038">
        <v>390240.27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458</v>
      </c>
      <c r="E2041">
        <v>2446102.29</v>
      </c>
      <c r="F2041">
        <v>679199.22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444</v>
      </c>
      <c r="E2042">
        <v>0</v>
      </c>
      <c r="F2042">
        <v>61380.24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445</v>
      </c>
      <c r="E2043">
        <v>499705.78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446</v>
      </c>
      <c r="E2044">
        <v>687070.6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448</v>
      </c>
      <c r="E2046">
        <v>963033.93</v>
      </c>
      <c r="F2046">
        <v>224855.78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450</v>
      </c>
      <c r="E2048">
        <v>377509.9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451</v>
      </c>
      <c r="E2049">
        <v>67.02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455</v>
      </c>
      <c r="E2053">
        <v>0</v>
      </c>
      <c r="F2053">
        <v>384822.06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458</v>
      </c>
      <c r="E2056">
        <v>2527387.2200000002</v>
      </c>
      <c r="F2056">
        <v>671058.07999999996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444</v>
      </c>
      <c r="E2057">
        <v>0</v>
      </c>
      <c r="F2057">
        <v>101498.24000000001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445</v>
      </c>
      <c r="E2058">
        <v>560690.68999999994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446</v>
      </c>
      <c r="E2059">
        <v>687070.6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448</v>
      </c>
      <c r="E2061">
        <v>963033.93</v>
      </c>
      <c r="F2061">
        <v>224855.78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450</v>
      </c>
      <c r="E2063">
        <v>382640.81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451</v>
      </c>
      <c r="E2064">
        <v>70.55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455</v>
      </c>
      <c r="E2068">
        <v>0</v>
      </c>
      <c r="F2068">
        <v>381716.88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458</v>
      </c>
      <c r="E2071">
        <v>2593506.5699999998</v>
      </c>
      <c r="F2071">
        <v>708070.9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444</v>
      </c>
      <c r="E2072">
        <v>0</v>
      </c>
      <c r="F2072">
        <v>345366.42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445</v>
      </c>
      <c r="E2073">
        <v>592936.80000000005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446</v>
      </c>
      <c r="E2074">
        <v>687070.6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448</v>
      </c>
      <c r="E2076">
        <v>963033.93</v>
      </c>
      <c r="F2076">
        <v>224855.78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450</v>
      </c>
      <c r="E2078">
        <v>394778.18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451</v>
      </c>
      <c r="E2079">
        <v>101.74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455</v>
      </c>
      <c r="E2083">
        <v>0</v>
      </c>
      <c r="F2083">
        <v>390216.56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458</v>
      </c>
      <c r="E2086">
        <v>2637921.2400000002</v>
      </c>
      <c r="F2086">
        <v>960438.76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444</v>
      </c>
      <c r="E2087">
        <v>0</v>
      </c>
      <c r="F2087">
        <v>293024.51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445</v>
      </c>
      <c r="E2088">
        <v>490332.6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446</v>
      </c>
      <c r="E2089">
        <v>687070.6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448</v>
      </c>
      <c r="E2091">
        <v>963033.93</v>
      </c>
      <c r="F2091">
        <v>224855.78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450</v>
      </c>
      <c r="E2093">
        <v>358314.25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451</v>
      </c>
      <c r="E2094">
        <v>89.14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455</v>
      </c>
      <c r="E2098">
        <v>0</v>
      </c>
      <c r="F2098">
        <v>401215.38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458</v>
      </c>
      <c r="E2101">
        <v>2498840.5099999998</v>
      </c>
      <c r="F2101">
        <v>919095.67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444</v>
      </c>
      <c r="E2102">
        <v>0</v>
      </c>
      <c r="F2102">
        <v>242931.49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445</v>
      </c>
      <c r="E2103">
        <v>655251.37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446</v>
      </c>
      <c r="E2104">
        <v>687070.6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448</v>
      </c>
      <c r="E2106">
        <v>963033.93</v>
      </c>
      <c r="F2106">
        <v>224855.78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450</v>
      </c>
      <c r="E2108">
        <v>405232.99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451</v>
      </c>
      <c r="E2109">
        <v>84.92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455</v>
      </c>
      <c r="E2113">
        <v>0</v>
      </c>
      <c r="F2113">
        <v>378873.18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458</v>
      </c>
      <c r="E2116">
        <v>2710673.8</v>
      </c>
      <c r="F2116">
        <v>846660.45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444</v>
      </c>
      <c r="E2117">
        <v>0</v>
      </c>
      <c r="F2117">
        <v>171697.51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445</v>
      </c>
      <c r="E2118">
        <v>804993.81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446</v>
      </c>
      <c r="E2119">
        <v>687070.6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448</v>
      </c>
      <c r="E2121">
        <v>963033.93</v>
      </c>
      <c r="F2121">
        <v>224855.78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450</v>
      </c>
      <c r="E2123">
        <v>458941.75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451</v>
      </c>
      <c r="E2124">
        <v>79.5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455</v>
      </c>
      <c r="E2128">
        <v>0</v>
      </c>
      <c r="F2128">
        <v>359702.55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458</v>
      </c>
      <c r="E2131">
        <v>2914119.58</v>
      </c>
      <c r="F2131">
        <v>756255.84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444</v>
      </c>
      <c r="E2132">
        <v>0</v>
      </c>
      <c r="F2132">
        <v>85184.49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445</v>
      </c>
      <c r="E2133">
        <v>1109377.01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446</v>
      </c>
      <c r="E2134">
        <v>687070.6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448</v>
      </c>
      <c r="E2136">
        <v>963033.93</v>
      </c>
      <c r="F2136">
        <v>224855.78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450</v>
      </c>
      <c r="E2138">
        <v>496180.55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451</v>
      </c>
      <c r="E2139">
        <v>112.15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455</v>
      </c>
      <c r="E2143">
        <v>0</v>
      </c>
      <c r="F2143">
        <v>319386.65999999997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458</v>
      </c>
      <c r="E2146">
        <v>3255774.23</v>
      </c>
      <c r="F2146">
        <v>629426.93000000005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444</v>
      </c>
      <c r="E2147">
        <v>0</v>
      </c>
      <c r="F2147">
        <v>496058.36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445</v>
      </c>
      <c r="E2148">
        <v>519272.07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446</v>
      </c>
      <c r="E2149">
        <v>687070.6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448</v>
      </c>
      <c r="E2151">
        <v>963033.93</v>
      </c>
      <c r="F2151">
        <v>224855.78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450</v>
      </c>
      <c r="E2153">
        <v>436513.5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451</v>
      </c>
      <c r="E2154">
        <v>115.28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455</v>
      </c>
      <c r="E2158">
        <v>0</v>
      </c>
      <c r="F2158">
        <v>424227.9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458</v>
      </c>
      <c r="E2161">
        <v>2606005.37</v>
      </c>
      <c r="F2161">
        <v>1145142.04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444</v>
      </c>
      <c r="E2162">
        <v>0</v>
      </c>
      <c r="F2162">
        <v>367594.81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445</v>
      </c>
      <c r="E2163">
        <v>47316.98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446</v>
      </c>
      <c r="E2164">
        <v>352669.87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448</v>
      </c>
      <c r="E2166">
        <v>963033.93</v>
      </c>
      <c r="F2166">
        <v>224855.78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450</v>
      </c>
      <c r="E2168">
        <v>184682.76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451</v>
      </c>
      <c r="E2169">
        <v>72.819999999999993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455</v>
      </c>
      <c r="E2173">
        <v>0</v>
      </c>
      <c r="F2173">
        <v>469172.87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458</v>
      </c>
      <c r="E2176">
        <v>1547776.35</v>
      </c>
      <c r="F2176">
        <v>1061623.47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444</v>
      </c>
      <c r="E2177">
        <v>0</v>
      </c>
      <c r="F2177">
        <v>219881.08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445</v>
      </c>
      <c r="E2178">
        <v>183879.86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446</v>
      </c>
      <c r="E2179">
        <v>352669.87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448</v>
      </c>
      <c r="E2181">
        <v>963033.93</v>
      </c>
      <c r="F2181">
        <v>224855.78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450</v>
      </c>
      <c r="E2183">
        <v>208689.54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451</v>
      </c>
      <c r="E2184">
        <v>110.46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455</v>
      </c>
      <c r="E2188">
        <v>0</v>
      </c>
      <c r="F2188">
        <v>431109.19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458</v>
      </c>
      <c r="E2191">
        <v>1708383.66</v>
      </c>
      <c r="F2191">
        <v>875846.05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444</v>
      </c>
      <c r="E2192">
        <v>0</v>
      </c>
      <c r="F2192">
        <v>157336.79999999999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445</v>
      </c>
      <c r="E2193">
        <v>129713.15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446</v>
      </c>
      <c r="E2194">
        <v>352669.87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448</v>
      </c>
      <c r="E2196">
        <v>963033.93</v>
      </c>
      <c r="F2196">
        <v>224855.78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450</v>
      </c>
      <c r="E2198">
        <v>193469.65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451</v>
      </c>
      <c r="E2199">
        <v>76.989999999999995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455</v>
      </c>
      <c r="E2203">
        <v>0</v>
      </c>
      <c r="F2203">
        <v>429441.54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458</v>
      </c>
      <c r="E2206">
        <v>1638963.59</v>
      </c>
      <c r="F2206">
        <v>811634.12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444</v>
      </c>
      <c r="E2207">
        <v>0</v>
      </c>
      <c r="F2207">
        <v>112454.05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445</v>
      </c>
      <c r="E2208">
        <v>219173.19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446</v>
      </c>
      <c r="E2209">
        <v>352669.87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448</v>
      </c>
      <c r="E2211">
        <v>963033.93</v>
      </c>
      <c r="F2211">
        <v>224855.78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450</v>
      </c>
      <c r="E2213">
        <v>215674.74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451</v>
      </c>
      <c r="E2214">
        <v>98.09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455</v>
      </c>
      <c r="E2218">
        <v>0</v>
      </c>
      <c r="F2218">
        <v>414688.98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458</v>
      </c>
      <c r="E2221">
        <v>1750649.82</v>
      </c>
      <c r="F2221">
        <v>751998.81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444</v>
      </c>
      <c r="E2222">
        <v>0</v>
      </c>
      <c r="F2222">
        <v>155926.64000000001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445</v>
      </c>
      <c r="E2223">
        <v>161395.31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446</v>
      </c>
      <c r="E2224">
        <v>352669.87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448</v>
      </c>
      <c r="E2226">
        <v>963033.93</v>
      </c>
      <c r="F2226">
        <v>224855.78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450</v>
      </c>
      <c r="E2228">
        <v>201590.57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451</v>
      </c>
      <c r="E2229">
        <v>106.93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455</v>
      </c>
      <c r="E2233">
        <v>0</v>
      </c>
      <c r="F2233">
        <v>429448.54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458</v>
      </c>
      <c r="E2236">
        <v>1678796.61</v>
      </c>
      <c r="F2236">
        <v>810230.97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444</v>
      </c>
      <c r="E2237">
        <v>0</v>
      </c>
      <c r="F2237">
        <v>41743.79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445</v>
      </c>
      <c r="E2238">
        <v>262400.87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446</v>
      </c>
      <c r="E2239">
        <v>352669.87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448</v>
      </c>
      <c r="E2241">
        <v>963033.93</v>
      </c>
      <c r="F2241">
        <v>224855.78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450</v>
      </c>
      <c r="E2243">
        <v>223217.8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451</v>
      </c>
      <c r="E2244">
        <v>131.19999999999999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455</v>
      </c>
      <c r="E2248">
        <v>0</v>
      </c>
      <c r="F2248">
        <v>395612.24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458</v>
      </c>
      <c r="E2251">
        <v>1801453.67</v>
      </c>
      <c r="F2251">
        <v>662211.81000000006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444</v>
      </c>
      <c r="E2252">
        <v>0</v>
      </c>
      <c r="F2252">
        <v>36722.339999999997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445</v>
      </c>
      <c r="E2253">
        <v>269868.71999999997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446</v>
      </c>
      <c r="E2254">
        <v>352669.87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448</v>
      </c>
      <c r="E2256">
        <v>963033.93</v>
      </c>
      <c r="F2256">
        <v>224855.78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450</v>
      </c>
      <c r="E2258">
        <v>225596.46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451</v>
      </c>
      <c r="E2259">
        <v>76.02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455</v>
      </c>
      <c r="E2263">
        <v>0</v>
      </c>
      <c r="F2263">
        <v>390520.99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458</v>
      </c>
      <c r="E2266">
        <v>1811245</v>
      </c>
      <c r="F2266">
        <v>652099.11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444</v>
      </c>
      <c r="E2267">
        <v>0</v>
      </c>
      <c r="F2267">
        <v>61507.68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445</v>
      </c>
      <c r="E2268">
        <v>308261.07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446</v>
      </c>
      <c r="E2269">
        <v>352669.87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448</v>
      </c>
      <c r="E2271">
        <v>963033.93</v>
      </c>
      <c r="F2271">
        <v>224855.78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450</v>
      </c>
      <c r="E2273">
        <v>237644.12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451</v>
      </c>
      <c r="E2274">
        <v>104.73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455</v>
      </c>
      <c r="E2278">
        <v>0</v>
      </c>
      <c r="F2278">
        <v>390041.3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458</v>
      </c>
      <c r="E2281">
        <v>1861713.71</v>
      </c>
      <c r="F2281">
        <v>676404.76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444</v>
      </c>
      <c r="E2282">
        <v>0</v>
      </c>
      <c r="F2282">
        <v>46204.71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445</v>
      </c>
      <c r="E2283">
        <v>329193.40000000002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446</v>
      </c>
      <c r="E2284">
        <v>352669.87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448</v>
      </c>
      <c r="E2286">
        <v>963033.93</v>
      </c>
      <c r="F2286">
        <v>224855.78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450</v>
      </c>
      <c r="E2288">
        <v>243352.55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451</v>
      </c>
      <c r="E2289">
        <v>98.82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455</v>
      </c>
      <c r="E2293">
        <v>0</v>
      </c>
      <c r="F2293">
        <v>384613.3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458</v>
      </c>
      <c r="E2296">
        <v>1888348.56</v>
      </c>
      <c r="F2296">
        <v>655673.79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444</v>
      </c>
      <c r="E2297">
        <v>0</v>
      </c>
      <c r="F2297">
        <v>89763.49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445</v>
      </c>
      <c r="E2298">
        <v>407309.58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446</v>
      </c>
      <c r="E2299">
        <v>352669.87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448</v>
      </c>
      <c r="E2301">
        <v>963033.93</v>
      </c>
      <c r="F2301">
        <v>224855.78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450</v>
      </c>
      <c r="E2303">
        <v>265692.40999999997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451</v>
      </c>
      <c r="E2304">
        <v>103.97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455</v>
      </c>
      <c r="E2308">
        <v>0</v>
      </c>
      <c r="F2308">
        <v>381455.97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458</v>
      </c>
      <c r="E2311">
        <v>1988809.75</v>
      </c>
      <c r="F2311">
        <v>696075.24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444</v>
      </c>
      <c r="E2312">
        <v>0</v>
      </c>
      <c r="F2312">
        <v>236793.03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445</v>
      </c>
      <c r="E2313">
        <v>418201.5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446</v>
      </c>
      <c r="E2314">
        <v>352669.87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448</v>
      </c>
      <c r="E2316">
        <v>963033.93</v>
      </c>
      <c r="F2316">
        <v>224855.78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450</v>
      </c>
      <c r="E2318">
        <v>261294.04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451</v>
      </c>
      <c r="E2319">
        <v>150.13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455</v>
      </c>
      <c r="E2323">
        <v>0</v>
      </c>
      <c r="F2323">
        <v>389955.37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458</v>
      </c>
      <c r="E2326">
        <v>1995349.46</v>
      </c>
      <c r="F2326">
        <v>851604.18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444</v>
      </c>
      <c r="E2327">
        <v>0</v>
      </c>
      <c r="F2327">
        <v>219576.95999999999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445</v>
      </c>
      <c r="E2328">
        <v>346414.93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446</v>
      </c>
      <c r="E2329">
        <v>352669.87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448</v>
      </c>
      <c r="E2331">
        <v>963033.93</v>
      </c>
      <c r="F2331">
        <v>224855.78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450</v>
      </c>
      <c r="E2333">
        <v>243184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451</v>
      </c>
      <c r="E2334">
        <v>123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455</v>
      </c>
      <c r="E2338">
        <v>0</v>
      </c>
      <c r="F2338">
        <v>400988.74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458</v>
      </c>
      <c r="E2341">
        <v>1905425.73</v>
      </c>
      <c r="F2341">
        <v>845421.47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444</v>
      </c>
      <c r="E2342">
        <v>0</v>
      </c>
      <c r="F2342">
        <v>189365.45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445</v>
      </c>
      <c r="E2343">
        <v>465027.5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446</v>
      </c>
      <c r="E2344">
        <v>352669.87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448</v>
      </c>
      <c r="E2346">
        <v>963033.93</v>
      </c>
      <c r="F2346">
        <v>224855.78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450</v>
      </c>
      <c r="E2348">
        <v>271522.82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451</v>
      </c>
      <c r="E2349">
        <v>148.19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455</v>
      </c>
      <c r="E2353">
        <v>0</v>
      </c>
      <c r="F2353">
        <v>378701.54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458</v>
      </c>
      <c r="E2356">
        <v>2052402.3</v>
      </c>
      <c r="F2356">
        <v>792922.76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444</v>
      </c>
      <c r="E2357">
        <v>0</v>
      </c>
      <c r="F2357">
        <v>161279.22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445</v>
      </c>
      <c r="E2358">
        <v>591426.98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446</v>
      </c>
      <c r="E2359">
        <v>352669.87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448</v>
      </c>
      <c r="E2361">
        <v>963033.93</v>
      </c>
      <c r="F2361">
        <v>224855.78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450</v>
      </c>
      <c r="E2363">
        <v>305226.83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451</v>
      </c>
      <c r="E2364">
        <v>179.13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455</v>
      </c>
      <c r="E2368">
        <v>0</v>
      </c>
      <c r="F2368">
        <v>359443.54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458</v>
      </c>
      <c r="E2371">
        <v>2212536.7400000002</v>
      </c>
      <c r="F2371">
        <v>745578.54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444</v>
      </c>
      <c r="E2372">
        <v>0</v>
      </c>
      <c r="F2372">
        <v>98382.35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445</v>
      </c>
      <c r="E2373">
        <v>823719.58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446</v>
      </c>
      <c r="E2374">
        <v>352669.87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448</v>
      </c>
      <c r="E2376">
        <v>963033.93</v>
      </c>
      <c r="F2376">
        <v>224855.78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450</v>
      </c>
      <c r="E2378">
        <v>322662.26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451</v>
      </c>
      <c r="E2379">
        <v>268.95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455</v>
      </c>
      <c r="E2383">
        <v>0</v>
      </c>
      <c r="F2383">
        <v>319094.31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458</v>
      </c>
      <c r="E2386">
        <v>2462354.59</v>
      </c>
      <c r="F2386">
        <v>642332.43999999994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444</v>
      </c>
      <c r="E2387">
        <v>0</v>
      </c>
      <c r="F2387">
        <v>401682.37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445</v>
      </c>
      <c r="E2388">
        <v>377372.88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446</v>
      </c>
      <c r="E2389">
        <v>352669.87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448</v>
      </c>
      <c r="E2391">
        <v>963033.93</v>
      </c>
      <c r="F2391">
        <v>224855.78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450</v>
      </c>
      <c r="E2393">
        <v>297029.26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451</v>
      </c>
      <c r="E2394">
        <v>147.74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455</v>
      </c>
      <c r="E2398">
        <v>0</v>
      </c>
      <c r="F2398">
        <v>423982.96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458</v>
      </c>
      <c r="E2401">
        <v>1990253.68</v>
      </c>
      <c r="F2401">
        <v>1050521.1100000001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Health/Medical - Nursing Home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Health/Medical - Nursing Home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140</v>
      </c>
      <c r="B2" t="s">
        <v>351</v>
      </c>
      <c r="C2" t="s">
        <v>352</v>
      </c>
      <c r="D2">
        <v>20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2.99</v>
      </c>
      <c r="C2">
        <v>5.22</v>
      </c>
      <c r="D2">
        <v>3</v>
      </c>
    </row>
    <row r="3" spans="1:4" x14ac:dyDescent="0.25">
      <c r="A3" t="s">
        <v>354</v>
      </c>
      <c r="B3">
        <v>2.99</v>
      </c>
      <c r="C3">
        <v>5.22</v>
      </c>
      <c r="D3">
        <v>3</v>
      </c>
    </row>
    <row r="4" spans="1:4" x14ac:dyDescent="0.25">
      <c r="A4" t="s">
        <v>355</v>
      </c>
      <c r="B4">
        <v>58.14</v>
      </c>
      <c r="C4">
        <v>5.22</v>
      </c>
      <c r="D4">
        <v>3</v>
      </c>
    </row>
    <row r="5" spans="1:4" x14ac:dyDescent="0.25">
      <c r="A5" t="s">
        <v>356</v>
      </c>
      <c r="B5">
        <v>58.14</v>
      </c>
      <c r="C5">
        <v>5.22</v>
      </c>
      <c r="D5">
        <v>3</v>
      </c>
    </row>
    <row r="6" spans="1:4" x14ac:dyDescent="0.25">
      <c r="A6" t="s">
        <v>357</v>
      </c>
      <c r="B6">
        <v>26.87</v>
      </c>
      <c r="C6">
        <v>5.22</v>
      </c>
      <c r="D6">
        <v>3</v>
      </c>
    </row>
    <row r="7" spans="1:4" x14ac:dyDescent="0.25">
      <c r="A7" t="s">
        <v>358</v>
      </c>
      <c r="B7">
        <v>24.93</v>
      </c>
      <c r="C7">
        <v>5.22</v>
      </c>
      <c r="D7">
        <v>3</v>
      </c>
    </row>
    <row r="8" spans="1:4" x14ac:dyDescent="0.25">
      <c r="A8" t="s">
        <v>359</v>
      </c>
      <c r="B8">
        <v>24.93</v>
      </c>
      <c r="C8">
        <v>5.22</v>
      </c>
      <c r="D8">
        <v>3</v>
      </c>
    </row>
    <row r="9" spans="1:4" x14ac:dyDescent="0.25">
      <c r="A9" t="s">
        <v>360</v>
      </c>
      <c r="B9">
        <v>138.29</v>
      </c>
      <c r="C9">
        <v>5.22</v>
      </c>
      <c r="D9">
        <v>3</v>
      </c>
    </row>
    <row r="10" spans="1:4" x14ac:dyDescent="0.25">
      <c r="A10" t="s">
        <v>361</v>
      </c>
      <c r="B10">
        <v>138.29</v>
      </c>
      <c r="C10">
        <v>5.22</v>
      </c>
      <c r="D10">
        <v>3</v>
      </c>
    </row>
    <row r="11" spans="1:4" x14ac:dyDescent="0.25">
      <c r="A11" t="s">
        <v>362</v>
      </c>
      <c r="B11">
        <v>55.38</v>
      </c>
      <c r="C11">
        <v>5.22</v>
      </c>
      <c r="D11">
        <v>3</v>
      </c>
    </row>
    <row r="12" spans="1:4" x14ac:dyDescent="0.25">
      <c r="A12" t="s">
        <v>363</v>
      </c>
      <c r="B12">
        <v>9.94</v>
      </c>
      <c r="C12">
        <v>5.22</v>
      </c>
      <c r="D12">
        <v>3</v>
      </c>
    </row>
    <row r="13" spans="1:4" x14ac:dyDescent="0.25">
      <c r="A13" t="s">
        <v>364</v>
      </c>
      <c r="B13">
        <v>9.94</v>
      </c>
      <c r="C13">
        <v>5.22</v>
      </c>
      <c r="D13">
        <v>3</v>
      </c>
    </row>
    <row r="14" spans="1:4" x14ac:dyDescent="0.25">
      <c r="A14" t="s">
        <v>365</v>
      </c>
      <c r="B14">
        <v>55.38</v>
      </c>
      <c r="C14">
        <v>5.22</v>
      </c>
      <c r="D14">
        <v>3</v>
      </c>
    </row>
    <row r="15" spans="1:4" x14ac:dyDescent="0.25">
      <c r="A15" t="s">
        <v>366</v>
      </c>
      <c r="B15">
        <v>6.99</v>
      </c>
      <c r="C15">
        <v>5.22</v>
      </c>
      <c r="D15">
        <v>3</v>
      </c>
    </row>
    <row r="16" spans="1:4" x14ac:dyDescent="0.25">
      <c r="A16" t="s">
        <v>367</v>
      </c>
      <c r="B16">
        <v>276.74</v>
      </c>
      <c r="C16">
        <v>5.22</v>
      </c>
      <c r="D16">
        <v>3</v>
      </c>
    </row>
    <row r="17" spans="1:4" x14ac:dyDescent="0.25">
      <c r="A17" t="s">
        <v>368</v>
      </c>
      <c r="B17">
        <v>11.98</v>
      </c>
      <c r="C17">
        <v>5.22</v>
      </c>
      <c r="D17">
        <v>3</v>
      </c>
    </row>
    <row r="18" spans="1:4" x14ac:dyDescent="0.25">
      <c r="A18" t="s">
        <v>369</v>
      </c>
      <c r="B18">
        <v>11.98</v>
      </c>
      <c r="C18">
        <v>5.22</v>
      </c>
      <c r="D18">
        <v>3</v>
      </c>
    </row>
    <row r="19" spans="1:4" x14ac:dyDescent="0.25">
      <c r="A19" t="s">
        <v>370</v>
      </c>
      <c r="B19">
        <v>11.94</v>
      </c>
      <c r="C19">
        <v>5.22</v>
      </c>
      <c r="D19">
        <v>3</v>
      </c>
    </row>
    <row r="20" spans="1:4" x14ac:dyDescent="0.25">
      <c r="A20" t="s">
        <v>371</v>
      </c>
      <c r="B20">
        <v>276.74</v>
      </c>
      <c r="C20">
        <v>5.22</v>
      </c>
      <c r="D20">
        <v>3</v>
      </c>
    </row>
    <row r="21" spans="1:4" x14ac:dyDescent="0.25">
      <c r="A21" t="s">
        <v>372</v>
      </c>
      <c r="B21">
        <v>11.94</v>
      </c>
      <c r="C21">
        <v>5.22</v>
      </c>
      <c r="D2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396</v>
      </c>
      <c r="F1" s="45" t="s">
        <v>397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398</v>
      </c>
    </row>
    <row r="2" spans="1:19" x14ac:dyDescent="0.25">
      <c r="A2" t="s">
        <v>39</v>
      </c>
      <c r="B2" t="s">
        <v>399</v>
      </c>
      <c r="C2" t="s">
        <v>399</v>
      </c>
      <c r="D2" t="s">
        <v>400</v>
      </c>
      <c r="E2">
        <v>3328.42</v>
      </c>
      <c r="F2">
        <v>3328.42</v>
      </c>
      <c r="G2">
        <v>555.61</v>
      </c>
      <c r="H2">
        <v>6</v>
      </c>
      <c r="I2">
        <v>29957.279999999999</v>
      </c>
      <c r="J2">
        <v>1</v>
      </c>
      <c r="K2">
        <v>5</v>
      </c>
      <c r="L2">
        <v>2.1238000000000001</v>
      </c>
      <c r="M2">
        <v>0</v>
      </c>
      <c r="N2" t="s">
        <v>401</v>
      </c>
      <c r="O2" t="s">
        <v>402</v>
      </c>
      <c r="P2" t="s">
        <v>403</v>
      </c>
      <c r="Q2" t="s">
        <v>62</v>
      </c>
      <c r="R2" t="s">
        <v>404</v>
      </c>
      <c r="S2">
        <v>9.0004506642791462</v>
      </c>
    </row>
    <row r="3" spans="1:19" x14ac:dyDescent="0.25">
      <c r="A3" t="s">
        <v>39</v>
      </c>
      <c r="B3" t="s">
        <v>405</v>
      </c>
      <c r="C3" t="s">
        <v>405</v>
      </c>
      <c r="D3" t="s">
        <v>400</v>
      </c>
      <c r="E3">
        <v>6303.51</v>
      </c>
      <c r="F3">
        <v>6303.51</v>
      </c>
      <c r="G3">
        <v>116.73</v>
      </c>
      <c r="H3">
        <v>54</v>
      </c>
      <c r="I3">
        <v>81936.69</v>
      </c>
      <c r="J3">
        <v>1</v>
      </c>
      <c r="K3">
        <v>33.33</v>
      </c>
      <c r="L3">
        <v>4.1409000000000002</v>
      </c>
      <c r="M3">
        <v>2.5588000000000002</v>
      </c>
      <c r="N3" t="s">
        <v>401</v>
      </c>
      <c r="O3" t="s">
        <v>406</v>
      </c>
      <c r="P3" t="s">
        <v>407</v>
      </c>
      <c r="Q3" t="s">
        <v>61</v>
      </c>
      <c r="R3" t="s">
        <v>408</v>
      </c>
      <c r="S3">
        <v>12.998581742552959</v>
      </c>
    </row>
    <row r="4" spans="1:19" x14ac:dyDescent="0.25">
      <c r="A4" t="s">
        <v>39</v>
      </c>
      <c r="B4" t="s">
        <v>409</v>
      </c>
      <c r="C4" t="s">
        <v>409</v>
      </c>
      <c r="D4" t="s">
        <v>410</v>
      </c>
      <c r="E4">
        <v>0</v>
      </c>
      <c r="F4">
        <v>3893.77</v>
      </c>
      <c r="G4">
        <v>277.66000000000003</v>
      </c>
      <c r="H4">
        <v>14.04</v>
      </c>
      <c r="I4">
        <v>15596.62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411</v>
      </c>
      <c r="Q4" t="s">
        <v>91</v>
      </c>
      <c r="R4" t="s">
        <v>411</v>
      </c>
      <c r="S4">
        <v>4.0055319138007643</v>
      </c>
    </row>
    <row r="5" spans="1:19" x14ac:dyDescent="0.25">
      <c r="A5" t="s">
        <v>39</v>
      </c>
      <c r="B5" t="s">
        <v>412</v>
      </c>
      <c r="C5" t="s">
        <v>412</v>
      </c>
      <c r="D5" t="s">
        <v>410</v>
      </c>
      <c r="E5">
        <v>0</v>
      </c>
      <c r="F5">
        <v>5549.35</v>
      </c>
      <c r="G5">
        <v>277.66000000000003</v>
      </c>
      <c r="H5">
        <v>277.66000000000003</v>
      </c>
      <c r="I5">
        <v>22198.240000000002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411</v>
      </c>
      <c r="Q5" t="s">
        <v>91</v>
      </c>
      <c r="R5" t="s">
        <v>411</v>
      </c>
      <c r="S5">
        <v>4.0001513690792612</v>
      </c>
    </row>
    <row r="6" spans="1:19" x14ac:dyDescent="0.25">
      <c r="A6" t="s">
        <v>39</v>
      </c>
      <c r="B6" t="s">
        <v>413</v>
      </c>
      <c r="C6" t="s">
        <v>413</v>
      </c>
      <c r="D6" t="s">
        <v>410</v>
      </c>
      <c r="E6">
        <v>0</v>
      </c>
      <c r="F6">
        <v>5549.38</v>
      </c>
      <c r="G6">
        <v>277.66000000000003</v>
      </c>
      <c r="H6">
        <v>19.98</v>
      </c>
      <c r="I6">
        <v>22192.59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411</v>
      </c>
      <c r="Q6" t="s">
        <v>91</v>
      </c>
      <c r="R6" t="s">
        <v>411</v>
      </c>
      <c r="S6">
        <v>3.9991116124684201</v>
      </c>
    </row>
    <row r="7" spans="1:19" x14ac:dyDescent="0.25">
      <c r="A7" t="s">
        <v>39</v>
      </c>
      <c r="B7" t="s">
        <v>414</v>
      </c>
      <c r="C7" t="s">
        <v>414</v>
      </c>
      <c r="D7" t="s">
        <v>410</v>
      </c>
      <c r="E7">
        <v>0</v>
      </c>
      <c r="F7">
        <v>2222.4899999999998</v>
      </c>
      <c r="G7">
        <v>111.19</v>
      </c>
      <c r="H7">
        <v>111.19</v>
      </c>
      <c r="I7">
        <v>8880.6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411</v>
      </c>
      <c r="Q7" t="s">
        <v>91</v>
      </c>
      <c r="R7" t="s">
        <v>411</v>
      </c>
      <c r="S7">
        <v>3.9957885074848489</v>
      </c>
    </row>
    <row r="8" spans="1:19" x14ac:dyDescent="0.25">
      <c r="A8" t="s">
        <v>39</v>
      </c>
      <c r="B8" t="s">
        <v>415</v>
      </c>
      <c r="C8" t="s">
        <v>415</v>
      </c>
      <c r="D8" t="s">
        <v>410</v>
      </c>
      <c r="E8">
        <v>0</v>
      </c>
      <c r="F8">
        <v>2222.5500000000002</v>
      </c>
      <c r="G8">
        <v>111.19</v>
      </c>
      <c r="H8">
        <v>19.98</v>
      </c>
      <c r="I8">
        <v>8890.59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411</v>
      </c>
      <c r="Q8" t="s">
        <v>91</v>
      </c>
      <c r="R8" t="s">
        <v>411</v>
      </c>
      <c r="S8">
        <v>4.000175474117567</v>
      </c>
    </row>
    <row r="9" spans="1:19" x14ac:dyDescent="0.25">
      <c r="A9" t="s">
        <v>39</v>
      </c>
      <c r="B9" t="s">
        <v>416</v>
      </c>
      <c r="C9" t="s">
        <v>416</v>
      </c>
      <c r="D9" t="s">
        <v>410</v>
      </c>
      <c r="E9">
        <v>0</v>
      </c>
      <c r="F9">
        <v>1560.31</v>
      </c>
      <c r="G9">
        <v>111.19</v>
      </c>
      <c r="H9">
        <v>14.04</v>
      </c>
      <c r="I9">
        <v>6251.26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411</v>
      </c>
      <c r="Q9" t="s">
        <v>91</v>
      </c>
      <c r="R9" t="s">
        <v>411</v>
      </c>
      <c r="S9">
        <v>4.0064218007959962</v>
      </c>
    </row>
    <row r="10" spans="1:19" x14ac:dyDescent="0.25">
      <c r="A10" t="s">
        <v>39</v>
      </c>
      <c r="B10" t="s">
        <v>417</v>
      </c>
      <c r="C10" t="s">
        <v>417</v>
      </c>
      <c r="D10" t="s">
        <v>410</v>
      </c>
      <c r="E10">
        <v>0</v>
      </c>
      <c r="F10">
        <v>3328.42</v>
      </c>
      <c r="G10">
        <v>555.61</v>
      </c>
      <c r="H10">
        <v>6</v>
      </c>
      <c r="I10">
        <v>13314.35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411</v>
      </c>
      <c r="Q10" t="s">
        <v>91</v>
      </c>
      <c r="R10" t="s">
        <v>411</v>
      </c>
      <c r="S10">
        <v>4.0002012967113529</v>
      </c>
    </row>
    <row r="11" spans="1:19" x14ac:dyDescent="0.25">
      <c r="A11" t="s">
        <v>39</v>
      </c>
      <c r="B11" t="s">
        <v>418</v>
      </c>
      <c r="C11" t="s">
        <v>418</v>
      </c>
      <c r="D11" t="s">
        <v>410</v>
      </c>
      <c r="E11">
        <v>0</v>
      </c>
      <c r="F11">
        <v>13352.26</v>
      </c>
      <c r="G11">
        <v>555.61</v>
      </c>
      <c r="H11">
        <v>24.02</v>
      </c>
      <c r="I11">
        <v>53411.42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411</v>
      </c>
      <c r="Q11" t="s">
        <v>91</v>
      </c>
      <c r="R11" t="s">
        <v>411</v>
      </c>
      <c r="S11">
        <v>4.0001782469784137</v>
      </c>
    </row>
    <row r="12" spans="1:19" x14ac:dyDescent="0.25">
      <c r="A12" t="s">
        <v>39</v>
      </c>
      <c r="B12" t="s">
        <v>419</v>
      </c>
      <c r="C12" t="s">
        <v>419</v>
      </c>
      <c r="D12" t="s">
        <v>410</v>
      </c>
      <c r="E12">
        <v>0</v>
      </c>
      <c r="F12">
        <v>13324.59</v>
      </c>
      <c r="G12">
        <v>555.61</v>
      </c>
      <c r="H12">
        <v>23.98</v>
      </c>
      <c r="I12">
        <v>53301.05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411</v>
      </c>
      <c r="Q12" t="s">
        <v>91</v>
      </c>
      <c r="R12" t="s">
        <v>411</v>
      </c>
      <c r="S12">
        <v>4.0002018823843741</v>
      </c>
    </row>
    <row r="13" spans="1:19" x14ac:dyDescent="0.25">
      <c r="A13" t="s">
        <v>39</v>
      </c>
      <c r="B13" t="s">
        <v>420</v>
      </c>
      <c r="C13" t="s">
        <v>420</v>
      </c>
      <c r="D13" t="s">
        <v>400</v>
      </c>
      <c r="E13">
        <v>2701.87</v>
      </c>
      <c r="F13">
        <v>2701.87</v>
      </c>
      <c r="G13">
        <v>50.03</v>
      </c>
      <c r="H13">
        <v>54</v>
      </c>
      <c r="I13">
        <v>35120.65</v>
      </c>
      <c r="J13">
        <v>1</v>
      </c>
      <c r="K13">
        <v>2.5</v>
      </c>
      <c r="L13">
        <v>5.6273</v>
      </c>
      <c r="M13">
        <v>26.471599999999999</v>
      </c>
      <c r="N13" t="s">
        <v>401</v>
      </c>
      <c r="O13" t="s">
        <v>402</v>
      </c>
      <c r="P13" t="s">
        <v>421</v>
      </c>
      <c r="Q13" t="s">
        <v>63</v>
      </c>
      <c r="R13" t="s">
        <v>421</v>
      </c>
      <c r="S13">
        <v>12.99864538264239</v>
      </c>
    </row>
    <row r="14" spans="1:19" x14ac:dyDescent="0.25">
      <c r="A14" t="s">
        <v>39</v>
      </c>
      <c r="B14" t="s">
        <v>422</v>
      </c>
      <c r="C14" t="s">
        <v>422</v>
      </c>
      <c r="D14" t="s">
        <v>400</v>
      </c>
      <c r="E14">
        <v>3895.75</v>
      </c>
      <c r="F14">
        <v>3895.75</v>
      </c>
      <c r="G14">
        <v>277.66000000000003</v>
      </c>
      <c r="H14">
        <v>14.04</v>
      </c>
      <c r="I14">
        <v>35057.54</v>
      </c>
      <c r="J14">
        <v>1</v>
      </c>
      <c r="K14">
        <v>5</v>
      </c>
      <c r="L14">
        <v>4.2664</v>
      </c>
      <c r="M14">
        <v>5.1174999999999997</v>
      </c>
      <c r="N14" t="s">
        <v>401</v>
      </c>
      <c r="O14" t="s">
        <v>402</v>
      </c>
      <c r="P14" t="s">
        <v>408</v>
      </c>
      <c r="Q14" t="s">
        <v>61</v>
      </c>
      <c r="R14" t="s">
        <v>408</v>
      </c>
      <c r="S14">
        <v>8.9989193351729444</v>
      </c>
    </row>
    <row r="15" spans="1:19" x14ac:dyDescent="0.25">
      <c r="A15" t="s">
        <v>39</v>
      </c>
      <c r="B15" t="s">
        <v>423</v>
      </c>
      <c r="C15" t="s">
        <v>423</v>
      </c>
      <c r="D15" t="s">
        <v>400</v>
      </c>
      <c r="E15">
        <v>5549.46</v>
      </c>
      <c r="F15">
        <v>5549.46</v>
      </c>
      <c r="G15">
        <v>277.66000000000003</v>
      </c>
      <c r="H15">
        <v>19.98</v>
      </c>
      <c r="I15">
        <v>49947.45</v>
      </c>
      <c r="J15">
        <v>1</v>
      </c>
      <c r="K15">
        <v>5</v>
      </c>
      <c r="L15">
        <v>4.2664</v>
      </c>
      <c r="M15">
        <v>5.1174999999999997</v>
      </c>
      <c r="N15" t="s">
        <v>401</v>
      </c>
      <c r="O15" t="s">
        <v>402</v>
      </c>
      <c r="P15" t="s">
        <v>408</v>
      </c>
      <c r="Q15" t="s">
        <v>61</v>
      </c>
      <c r="R15" t="s">
        <v>408</v>
      </c>
      <c r="S15">
        <v>9.0004162567168695</v>
      </c>
    </row>
    <row r="16" spans="1:19" x14ac:dyDescent="0.25">
      <c r="A16" t="s">
        <v>39</v>
      </c>
      <c r="B16" t="s">
        <v>424</v>
      </c>
      <c r="C16" t="s">
        <v>424</v>
      </c>
      <c r="D16" t="s">
        <v>400</v>
      </c>
      <c r="E16">
        <v>5549.38</v>
      </c>
      <c r="F16">
        <v>5549.38</v>
      </c>
      <c r="G16">
        <v>277.66000000000003</v>
      </c>
      <c r="H16">
        <v>19.98</v>
      </c>
      <c r="I16">
        <v>49946.82</v>
      </c>
      <c r="J16">
        <v>1</v>
      </c>
      <c r="K16">
        <v>5</v>
      </c>
      <c r="L16">
        <v>4.2664</v>
      </c>
      <c r="M16">
        <v>5.1174999999999997</v>
      </c>
      <c r="N16" t="s">
        <v>401</v>
      </c>
      <c r="O16" t="s">
        <v>402</v>
      </c>
      <c r="P16" t="s">
        <v>408</v>
      </c>
      <c r="Q16" t="s">
        <v>61</v>
      </c>
      <c r="R16" t="s">
        <v>408</v>
      </c>
      <c r="S16">
        <v>9.0004324807455962</v>
      </c>
    </row>
    <row r="17" spans="1:19" x14ac:dyDescent="0.25">
      <c r="A17" t="s">
        <v>39</v>
      </c>
      <c r="B17" t="s">
        <v>425</v>
      </c>
      <c r="C17" t="s">
        <v>425</v>
      </c>
      <c r="D17" t="s">
        <v>400</v>
      </c>
      <c r="E17">
        <v>2222.58</v>
      </c>
      <c r="F17">
        <v>2222.58</v>
      </c>
      <c r="G17">
        <v>111.19</v>
      </c>
      <c r="H17">
        <v>19.98</v>
      </c>
      <c r="I17">
        <v>20003.95</v>
      </c>
      <c r="J17">
        <v>1</v>
      </c>
      <c r="K17">
        <v>5</v>
      </c>
      <c r="L17">
        <v>4.2664</v>
      </c>
      <c r="M17">
        <v>5.1174999999999997</v>
      </c>
      <c r="N17" t="s">
        <v>401</v>
      </c>
      <c r="O17" t="s">
        <v>402</v>
      </c>
      <c r="P17" t="s">
        <v>408</v>
      </c>
      <c r="Q17" t="s">
        <v>61</v>
      </c>
      <c r="R17" t="s">
        <v>408</v>
      </c>
      <c r="S17">
        <v>9.0003284471200136</v>
      </c>
    </row>
    <row r="18" spans="1:19" x14ac:dyDescent="0.25">
      <c r="A18" t="s">
        <v>39</v>
      </c>
      <c r="B18" t="s">
        <v>426</v>
      </c>
      <c r="C18" t="s">
        <v>426</v>
      </c>
      <c r="D18" t="s">
        <v>400</v>
      </c>
      <c r="E18">
        <v>2222.5500000000002</v>
      </c>
      <c r="F18">
        <v>2222.5500000000002</v>
      </c>
      <c r="G18">
        <v>111.19</v>
      </c>
      <c r="H18">
        <v>19.98</v>
      </c>
      <c r="I18">
        <v>20003.91</v>
      </c>
      <c r="J18">
        <v>1</v>
      </c>
      <c r="K18">
        <v>5</v>
      </c>
      <c r="L18">
        <v>4.2664</v>
      </c>
      <c r="M18">
        <v>5.1174999999999997</v>
      </c>
      <c r="N18" t="s">
        <v>401</v>
      </c>
      <c r="O18" t="s">
        <v>402</v>
      </c>
      <c r="P18" t="s">
        <v>408</v>
      </c>
      <c r="Q18" t="s">
        <v>61</v>
      </c>
      <c r="R18" t="s">
        <v>408</v>
      </c>
      <c r="S18">
        <v>9.000431936289397</v>
      </c>
    </row>
    <row r="19" spans="1:19" x14ac:dyDescent="0.25">
      <c r="A19" t="s">
        <v>39</v>
      </c>
      <c r="B19" t="s">
        <v>427</v>
      </c>
      <c r="C19" t="s">
        <v>427</v>
      </c>
      <c r="D19" t="s">
        <v>400</v>
      </c>
      <c r="E19">
        <v>1560.27</v>
      </c>
      <c r="F19">
        <v>1560.27</v>
      </c>
      <c r="G19">
        <v>111.19</v>
      </c>
      <c r="H19">
        <v>14.04</v>
      </c>
      <c r="I19">
        <v>14043.21</v>
      </c>
      <c r="J19">
        <v>1</v>
      </c>
      <c r="K19">
        <v>5</v>
      </c>
      <c r="L19">
        <v>4.2664</v>
      </c>
      <c r="M19">
        <v>5.1174999999999997</v>
      </c>
      <c r="N19" t="s">
        <v>401</v>
      </c>
      <c r="O19" t="s">
        <v>402</v>
      </c>
      <c r="P19" t="s">
        <v>408</v>
      </c>
      <c r="Q19" t="s">
        <v>61</v>
      </c>
      <c r="R19" t="s">
        <v>408</v>
      </c>
      <c r="S19">
        <v>9.0004999134765136</v>
      </c>
    </row>
    <row r="20" spans="1:19" x14ac:dyDescent="0.25">
      <c r="A20" t="s">
        <v>39</v>
      </c>
      <c r="B20" t="s">
        <v>428</v>
      </c>
      <c r="C20" t="s">
        <v>428</v>
      </c>
      <c r="D20" t="s">
        <v>400</v>
      </c>
      <c r="E20">
        <v>13348.11</v>
      </c>
      <c r="F20">
        <v>13348.11</v>
      </c>
      <c r="G20">
        <v>555.61</v>
      </c>
      <c r="H20">
        <v>24.02</v>
      </c>
      <c r="I20">
        <v>120193.7</v>
      </c>
      <c r="J20">
        <v>1</v>
      </c>
      <c r="K20">
        <v>5</v>
      </c>
      <c r="L20">
        <v>4.4427000000000003</v>
      </c>
      <c r="M20">
        <v>5.1174999999999997</v>
      </c>
      <c r="N20" t="s">
        <v>401</v>
      </c>
      <c r="O20" t="s">
        <v>402</v>
      </c>
      <c r="P20" t="s">
        <v>429</v>
      </c>
      <c r="Q20" t="s">
        <v>62</v>
      </c>
      <c r="R20" t="s">
        <v>404</v>
      </c>
      <c r="S20">
        <v>9.0045482094468792</v>
      </c>
    </row>
    <row r="21" spans="1:19" x14ac:dyDescent="0.25">
      <c r="A21" t="s">
        <v>39</v>
      </c>
      <c r="B21" t="s">
        <v>430</v>
      </c>
      <c r="C21" t="s">
        <v>430</v>
      </c>
      <c r="D21" t="s">
        <v>400</v>
      </c>
      <c r="E21">
        <v>13324.59</v>
      </c>
      <c r="F21">
        <v>13324.59</v>
      </c>
      <c r="G21">
        <v>555.61</v>
      </c>
      <c r="H21">
        <v>23.98</v>
      </c>
      <c r="I21">
        <v>119927.36</v>
      </c>
      <c r="J21">
        <v>1</v>
      </c>
      <c r="K21">
        <v>5</v>
      </c>
      <c r="L21">
        <v>4.4427000000000003</v>
      </c>
      <c r="M21">
        <v>5.1174999999999997</v>
      </c>
      <c r="N21" t="s">
        <v>401</v>
      </c>
      <c r="O21" t="s">
        <v>402</v>
      </c>
      <c r="P21" t="s">
        <v>429</v>
      </c>
      <c r="Q21" t="s">
        <v>62</v>
      </c>
      <c r="R21" t="s">
        <v>404</v>
      </c>
      <c r="S21">
        <v>9.0004540477418065</v>
      </c>
    </row>
    <row r="22" spans="1:19" x14ac:dyDescent="0.25">
      <c r="A22" t="s">
        <v>40</v>
      </c>
      <c r="B22" t="s">
        <v>399</v>
      </c>
      <c r="C22" t="s">
        <v>399</v>
      </c>
      <c r="D22" t="s">
        <v>400</v>
      </c>
      <c r="E22">
        <v>3328.42</v>
      </c>
      <c r="F22">
        <v>3328.42</v>
      </c>
      <c r="G22">
        <v>555.61</v>
      </c>
      <c r="H22">
        <v>6</v>
      </c>
      <c r="I22">
        <v>29957.279999999999</v>
      </c>
      <c r="J22">
        <v>1</v>
      </c>
      <c r="K22">
        <v>5</v>
      </c>
      <c r="L22">
        <v>1.3647</v>
      </c>
      <c r="M22">
        <v>0</v>
      </c>
      <c r="N22" t="s">
        <v>401</v>
      </c>
      <c r="O22" t="s">
        <v>402</v>
      </c>
      <c r="P22" t="s">
        <v>403</v>
      </c>
      <c r="Q22" t="s">
        <v>62</v>
      </c>
      <c r="R22" t="s">
        <v>404</v>
      </c>
      <c r="S22">
        <v>9.0004506642791462</v>
      </c>
    </row>
    <row r="23" spans="1:19" x14ac:dyDescent="0.25">
      <c r="A23" t="s">
        <v>40</v>
      </c>
      <c r="B23" t="s">
        <v>405</v>
      </c>
      <c r="C23" t="s">
        <v>405</v>
      </c>
      <c r="D23" t="s">
        <v>400</v>
      </c>
      <c r="E23">
        <v>6303.51</v>
      </c>
      <c r="F23">
        <v>6303.51</v>
      </c>
      <c r="G23">
        <v>116.73</v>
      </c>
      <c r="H23">
        <v>54</v>
      </c>
      <c r="I23">
        <v>81936.69</v>
      </c>
      <c r="J23">
        <v>1</v>
      </c>
      <c r="K23">
        <v>33.33</v>
      </c>
      <c r="L23">
        <v>1.5353000000000001</v>
      </c>
      <c r="M23">
        <v>2.5588000000000002</v>
      </c>
      <c r="N23" t="s">
        <v>401</v>
      </c>
      <c r="O23" t="s">
        <v>406</v>
      </c>
      <c r="P23" t="s">
        <v>407</v>
      </c>
      <c r="Q23" t="s">
        <v>61</v>
      </c>
      <c r="R23" t="s">
        <v>408</v>
      </c>
      <c r="S23">
        <v>12.998581742552959</v>
      </c>
    </row>
    <row r="24" spans="1:19" x14ac:dyDescent="0.25">
      <c r="A24" t="s">
        <v>40</v>
      </c>
      <c r="B24" t="s">
        <v>409</v>
      </c>
      <c r="C24" t="s">
        <v>409</v>
      </c>
      <c r="D24" t="s">
        <v>410</v>
      </c>
      <c r="E24">
        <v>0</v>
      </c>
      <c r="F24">
        <v>3893.77</v>
      </c>
      <c r="G24">
        <v>277.66000000000003</v>
      </c>
      <c r="H24">
        <v>14.04</v>
      </c>
      <c r="I24">
        <v>15596.62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411</v>
      </c>
      <c r="Q24" t="s">
        <v>91</v>
      </c>
      <c r="R24" t="s">
        <v>411</v>
      </c>
      <c r="S24">
        <v>4.0055319138007643</v>
      </c>
    </row>
    <row r="25" spans="1:19" x14ac:dyDescent="0.25">
      <c r="A25" t="s">
        <v>40</v>
      </c>
      <c r="B25" t="s">
        <v>412</v>
      </c>
      <c r="C25" t="s">
        <v>412</v>
      </c>
      <c r="D25" t="s">
        <v>410</v>
      </c>
      <c r="E25">
        <v>0</v>
      </c>
      <c r="F25">
        <v>5549.35</v>
      </c>
      <c r="G25">
        <v>277.66000000000003</v>
      </c>
      <c r="H25">
        <v>277.66000000000003</v>
      </c>
      <c r="I25">
        <v>22198.240000000002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411</v>
      </c>
      <c r="Q25" t="s">
        <v>91</v>
      </c>
      <c r="R25" t="s">
        <v>411</v>
      </c>
      <c r="S25">
        <v>4.0001513690792612</v>
      </c>
    </row>
    <row r="26" spans="1:19" x14ac:dyDescent="0.25">
      <c r="A26" t="s">
        <v>40</v>
      </c>
      <c r="B26" t="s">
        <v>413</v>
      </c>
      <c r="C26" t="s">
        <v>413</v>
      </c>
      <c r="D26" t="s">
        <v>410</v>
      </c>
      <c r="E26">
        <v>0</v>
      </c>
      <c r="F26">
        <v>5549.38</v>
      </c>
      <c r="G26">
        <v>277.66000000000003</v>
      </c>
      <c r="H26">
        <v>19.98</v>
      </c>
      <c r="I26">
        <v>22192.59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411</v>
      </c>
      <c r="Q26" t="s">
        <v>91</v>
      </c>
      <c r="R26" t="s">
        <v>411</v>
      </c>
      <c r="S26">
        <v>3.9991116124684201</v>
      </c>
    </row>
    <row r="27" spans="1:19" x14ac:dyDescent="0.25">
      <c r="A27" t="s">
        <v>40</v>
      </c>
      <c r="B27" t="s">
        <v>414</v>
      </c>
      <c r="C27" t="s">
        <v>414</v>
      </c>
      <c r="D27" t="s">
        <v>410</v>
      </c>
      <c r="E27">
        <v>0</v>
      </c>
      <c r="F27">
        <v>2222.4899999999998</v>
      </c>
      <c r="G27">
        <v>111.19</v>
      </c>
      <c r="H27">
        <v>111.19</v>
      </c>
      <c r="I27">
        <v>8880.6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411</v>
      </c>
      <c r="Q27" t="s">
        <v>91</v>
      </c>
      <c r="R27" t="s">
        <v>411</v>
      </c>
      <c r="S27">
        <v>3.9957885074848489</v>
      </c>
    </row>
    <row r="28" spans="1:19" x14ac:dyDescent="0.25">
      <c r="A28" t="s">
        <v>40</v>
      </c>
      <c r="B28" t="s">
        <v>415</v>
      </c>
      <c r="C28" t="s">
        <v>415</v>
      </c>
      <c r="D28" t="s">
        <v>410</v>
      </c>
      <c r="E28">
        <v>0</v>
      </c>
      <c r="F28">
        <v>2222.5500000000002</v>
      </c>
      <c r="G28">
        <v>111.19</v>
      </c>
      <c r="H28">
        <v>19.98</v>
      </c>
      <c r="I28">
        <v>8890.59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411</v>
      </c>
      <c r="Q28" t="s">
        <v>91</v>
      </c>
      <c r="R28" t="s">
        <v>411</v>
      </c>
      <c r="S28">
        <v>4.000175474117567</v>
      </c>
    </row>
    <row r="29" spans="1:19" x14ac:dyDescent="0.25">
      <c r="A29" t="s">
        <v>40</v>
      </c>
      <c r="B29" t="s">
        <v>416</v>
      </c>
      <c r="C29" t="s">
        <v>416</v>
      </c>
      <c r="D29" t="s">
        <v>410</v>
      </c>
      <c r="E29">
        <v>0</v>
      </c>
      <c r="F29">
        <v>1560.31</v>
      </c>
      <c r="G29">
        <v>111.19</v>
      </c>
      <c r="H29">
        <v>14.04</v>
      </c>
      <c r="I29">
        <v>6251.26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411</v>
      </c>
      <c r="Q29" t="s">
        <v>91</v>
      </c>
      <c r="R29" t="s">
        <v>411</v>
      </c>
      <c r="S29">
        <v>4.0064218007959962</v>
      </c>
    </row>
    <row r="30" spans="1:19" x14ac:dyDescent="0.25">
      <c r="A30" t="s">
        <v>40</v>
      </c>
      <c r="B30" t="s">
        <v>417</v>
      </c>
      <c r="C30" t="s">
        <v>417</v>
      </c>
      <c r="D30" t="s">
        <v>410</v>
      </c>
      <c r="E30">
        <v>0</v>
      </c>
      <c r="F30">
        <v>3328.42</v>
      </c>
      <c r="G30">
        <v>555.61</v>
      </c>
      <c r="H30">
        <v>6</v>
      </c>
      <c r="I30">
        <v>13314.35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411</v>
      </c>
      <c r="Q30" t="s">
        <v>91</v>
      </c>
      <c r="R30" t="s">
        <v>411</v>
      </c>
      <c r="S30">
        <v>4.0002012967113529</v>
      </c>
    </row>
    <row r="31" spans="1:19" x14ac:dyDescent="0.25">
      <c r="A31" t="s">
        <v>40</v>
      </c>
      <c r="B31" t="s">
        <v>418</v>
      </c>
      <c r="C31" t="s">
        <v>418</v>
      </c>
      <c r="D31" t="s">
        <v>410</v>
      </c>
      <c r="E31">
        <v>0</v>
      </c>
      <c r="F31">
        <v>13352.26</v>
      </c>
      <c r="G31">
        <v>555.61</v>
      </c>
      <c r="H31">
        <v>24.02</v>
      </c>
      <c r="I31">
        <v>53411.42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411</v>
      </c>
      <c r="Q31" t="s">
        <v>91</v>
      </c>
      <c r="R31" t="s">
        <v>411</v>
      </c>
      <c r="S31">
        <v>4.0001782469784137</v>
      </c>
    </row>
    <row r="32" spans="1:19" x14ac:dyDescent="0.25">
      <c r="A32" t="s">
        <v>40</v>
      </c>
      <c r="B32" t="s">
        <v>419</v>
      </c>
      <c r="C32" t="s">
        <v>419</v>
      </c>
      <c r="D32" t="s">
        <v>410</v>
      </c>
      <c r="E32">
        <v>0</v>
      </c>
      <c r="F32">
        <v>13324.59</v>
      </c>
      <c r="G32">
        <v>555.61</v>
      </c>
      <c r="H32">
        <v>23.98</v>
      </c>
      <c r="I32">
        <v>53301.05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411</v>
      </c>
      <c r="Q32" t="s">
        <v>91</v>
      </c>
      <c r="R32" t="s">
        <v>411</v>
      </c>
      <c r="S32">
        <v>4.0002018823843741</v>
      </c>
    </row>
    <row r="33" spans="1:19" x14ac:dyDescent="0.25">
      <c r="A33" t="s">
        <v>40</v>
      </c>
      <c r="B33" t="s">
        <v>420</v>
      </c>
      <c r="C33" t="s">
        <v>420</v>
      </c>
      <c r="D33" t="s">
        <v>400</v>
      </c>
      <c r="E33">
        <v>2701.87</v>
      </c>
      <c r="F33">
        <v>2701.87</v>
      </c>
      <c r="G33">
        <v>50.03</v>
      </c>
      <c r="H33">
        <v>54</v>
      </c>
      <c r="I33">
        <v>35120.65</v>
      </c>
      <c r="J33">
        <v>1</v>
      </c>
      <c r="K33">
        <v>2.5</v>
      </c>
      <c r="L33">
        <v>3.2410999999999999</v>
      </c>
      <c r="M33">
        <v>26.471599999999999</v>
      </c>
      <c r="N33" t="s">
        <v>401</v>
      </c>
      <c r="O33" t="s">
        <v>402</v>
      </c>
      <c r="P33" t="s">
        <v>421</v>
      </c>
      <c r="Q33" t="s">
        <v>63</v>
      </c>
      <c r="R33" t="s">
        <v>421</v>
      </c>
      <c r="S33">
        <v>12.99864538264239</v>
      </c>
    </row>
    <row r="34" spans="1:19" x14ac:dyDescent="0.25">
      <c r="A34" t="s">
        <v>40</v>
      </c>
      <c r="B34" t="s">
        <v>422</v>
      </c>
      <c r="C34" t="s">
        <v>422</v>
      </c>
      <c r="D34" t="s">
        <v>400</v>
      </c>
      <c r="E34">
        <v>3895.75</v>
      </c>
      <c r="F34">
        <v>3895.75</v>
      </c>
      <c r="G34">
        <v>277.66000000000003</v>
      </c>
      <c r="H34">
        <v>14.04</v>
      </c>
      <c r="I34">
        <v>35057.54</v>
      </c>
      <c r="J34">
        <v>1</v>
      </c>
      <c r="K34">
        <v>5</v>
      </c>
      <c r="L34">
        <v>2.0470000000000002</v>
      </c>
      <c r="M34">
        <v>5.1174999999999997</v>
      </c>
      <c r="N34" t="s">
        <v>401</v>
      </c>
      <c r="O34" t="s">
        <v>402</v>
      </c>
      <c r="P34" t="s">
        <v>408</v>
      </c>
      <c r="Q34" t="s">
        <v>61</v>
      </c>
      <c r="R34" t="s">
        <v>408</v>
      </c>
      <c r="S34">
        <v>8.9989193351729444</v>
      </c>
    </row>
    <row r="35" spans="1:19" x14ac:dyDescent="0.25">
      <c r="A35" t="s">
        <v>40</v>
      </c>
      <c r="B35" t="s">
        <v>423</v>
      </c>
      <c r="C35" t="s">
        <v>423</v>
      </c>
      <c r="D35" t="s">
        <v>400</v>
      </c>
      <c r="E35">
        <v>5549.46</v>
      </c>
      <c r="F35">
        <v>5549.46</v>
      </c>
      <c r="G35">
        <v>277.66000000000003</v>
      </c>
      <c r="H35">
        <v>19.98</v>
      </c>
      <c r="I35">
        <v>49947.45</v>
      </c>
      <c r="J35">
        <v>1</v>
      </c>
      <c r="K35">
        <v>5</v>
      </c>
      <c r="L35">
        <v>2.0470000000000002</v>
      </c>
      <c r="M35">
        <v>5.1174999999999997</v>
      </c>
      <c r="N35" t="s">
        <v>401</v>
      </c>
      <c r="O35" t="s">
        <v>402</v>
      </c>
      <c r="P35" t="s">
        <v>408</v>
      </c>
      <c r="Q35" t="s">
        <v>61</v>
      </c>
      <c r="R35" t="s">
        <v>408</v>
      </c>
      <c r="S35">
        <v>9.0004162567168695</v>
      </c>
    </row>
    <row r="36" spans="1:19" x14ac:dyDescent="0.25">
      <c r="A36" t="s">
        <v>40</v>
      </c>
      <c r="B36" t="s">
        <v>424</v>
      </c>
      <c r="C36" t="s">
        <v>424</v>
      </c>
      <c r="D36" t="s">
        <v>400</v>
      </c>
      <c r="E36">
        <v>5549.38</v>
      </c>
      <c r="F36">
        <v>5549.38</v>
      </c>
      <c r="G36">
        <v>277.66000000000003</v>
      </c>
      <c r="H36">
        <v>19.98</v>
      </c>
      <c r="I36">
        <v>49946.82</v>
      </c>
      <c r="J36">
        <v>1</v>
      </c>
      <c r="K36">
        <v>5</v>
      </c>
      <c r="L36">
        <v>2.0470000000000002</v>
      </c>
      <c r="M36">
        <v>5.1174999999999997</v>
      </c>
      <c r="N36" t="s">
        <v>401</v>
      </c>
      <c r="O36" t="s">
        <v>402</v>
      </c>
      <c r="P36" t="s">
        <v>408</v>
      </c>
      <c r="Q36" t="s">
        <v>61</v>
      </c>
      <c r="R36" t="s">
        <v>408</v>
      </c>
      <c r="S36">
        <v>9.0004324807455962</v>
      </c>
    </row>
    <row r="37" spans="1:19" x14ac:dyDescent="0.25">
      <c r="A37" t="s">
        <v>40</v>
      </c>
      <c r="B37" t="s">
        <v>425</v>
      </c>
      <c r="C37" t="s">
        <v>425</v>
      </c>
      <c r="D37" t="s">
        <v>400</v>
      </c>
      <c r="E37">
        <v>2222.58</v>
      </c>
      <c r="F37">
        <v>2222.58</v>
      </c>
      <c r="G37">
        <v>111.19</v>
      </c>
      <c r="H37">
        <v>19.98</v>
      </c>
      <c r="I37">
        <v>20003.95</v>
      </c>
      <c r="J37">
        <v>1</v>
      </c>
      <c r="K37">
        <v>5</v>
      </c>
      <c r="L37">
        <v>2.0470000000000002</v>
      </c>
      <c r="M37">
        <v>5.1174999999999997</v>
      </c>
      <c r="N37" t="s">
        <v>401</v>
      </c>
      <c r="O37" t="s">
        <v>402</v>
      </c>
      <c r="P37" t="s">
        <v>408</v>
      </c>
      <c r="Q37" t="s">
        <v>61</v>
      </c>
      <c r="R37" t="s">
        <v>408</v>
      </c>
      <c r="S37">
        <v>9.0003284471200136</v>
      </c>
    </row>
    <row r="38" spans="1:19" x14ac:dyDescent="0.25">
      <c r="A38" t="s">
        <v>40</v>
      </c>
      <c r="B38" t="s">
        <v>426</v>
      </c>
      <c r="C38" t="s">
        <v>426</v>
      </c>
      <c r="D38" t="s">
        <v>400</v>
      </c>
      <c r="E38">
        <v>2222.5500000000002</v>
      </c>
      <c r="F38">
        <v>2222.5500000000002</v>
      </c>
      <c r="G38">
        <v>111.19</v>
      </c>
      <c r="H38">
        <v>19.98</v>
      </c>
      <c r="I38">
        <v>20003.91</v>
      </c>
      <c r="J38">
        <v>1</v>
      </c>
      <c r="K38">
        <v>5</v>
      </c>
      <c r="L38">
        <v>2.0470000000000002</v>
      </c>
      <c r="M38">
        <v>5.1174999999999997</v>
      </c>
      <c r="N38" t="s">
        <v>401</v>
      </c>
      <c r="O38" t="s">
        <v>402</v>
      </c>
      <c r="P38" t="s">
        <v>408</v>
      </c>
      <c r="Q38" t="s">
        <v>61</v>
      </c>
      <c r="R38" t="s">
        <v>408</v>
      </c>
      <c r="S38">
        <v>9.000431936289397</v>
      </c>
    </row>
    <row r="39" spans="1:19" x14ac:dyDescent="0.25">
      <c r="A39" t="s">
        <v>40</v>
      </c>
      <c r="B39" t="s">
        <v>427</v>
      </c>
      <c r="C39" t="s">
        <v>427</v>
      </c>
      <c r="D39" t="s">
        <v>400</v>
      </c>
      <c r="E39">
        <v>1560.27</v>
      </c>
      <c r="F39">
        <v>1560.27</v>
      </c>
      <c r="G39">
        <v>111.19</v>
      </c>
      <c r="H39">
        <v>14.04</v>
      </c>
      <c r="I39">
        <v>14043.21</v>
      </c>
      <c r="J39">
        <v>1</v>
      </c>
      <c r="K39">
        <v>5</v>
      </c>
      <c r="L39">
        <v>2.0470000000000002</v>
      </c>
      <c r="M39">
        <v>5.1174999999999997</v>
      </c>
      <c r="N39" t="s">
        <v>401</v>
      </c>
      <c r="O39" t="s">
        <v>402</v>
      </c>
      <c r="P39" t="s">
        <v>408</v>
      </c>
      <c r="Q39" t="s">
        <v>61</v>
      </c>
      <c r="R39" t="s">
        <v>408</v>
      </c>
      <c r="S39">
        <v>9.0004999134765136</v>
      </c>
    </row>
    <row r="40" spans="1:19" x14ac:dyDescent="0.25">
      <c r="A40" t="s">
        <v>40</v>
      </c>
      <c r="B40" t="s">
        <v>428</v>
      </c>
      <c r="C40" t="s">
        <v>428</v>
      </c>
      <c r="D40" t="s">
        <v>400</v>
      </c>
      <c r="E40">
        <v>13348.11</v>
      </c>
      <c r="F40">
        <v>13348.11</v>
      </c>
      <c r="G40">
        <v>555.61</v>
      </c>
      <c r="H40">
        <v>24.02</v>
      </c>
      <c r="I40">
        <v>120193.7</v>
      </c>
      <c r="J40">
        <v>1</v>
      </c>
      <c r="K40">
        <v>5</v>
      </c>
      <c r="L40">
        <v>2.3881999999999999</v>
      </c>
      <c r="M40">
        <v>5.1174999999999997</v>
      </c>
      <c r="N40" t="s">
        <v>401</v>
      </c>
      <c r="O40" t="s">
        <v>402</v>
      </c>
      <c r="P40" t="s">
        <v>429</v>
      </c>
      <c r="Q40" t="s">
        <v>62</v>
      </c>
      <c r="R40" t="s">
        <v>404</v>
      </c>
      <c r="S40">
        <v>9.0045482094468792</v>
      </c>
    </row>
    <row r="41" spans="1:19" x14ac:dyDescent="0.25">
      <c r="A41" t="s">
        <v>40</v>
      </c>
      <c r="B41" t="s">
        <v>430</v>
      </c>
      <c r="C41" t="s">
        <v>430</v>
      </c>
      <c r="D41" t="s">
        <v>400</v>
      </c>
      <c r="E41">
        <v>13324.59</v>
      </c>
      <c r="F41">
        <v>13324.59</v>
      </c>
      <c r="G41">
        <v>555.61</v>
      </c>
      <c r="H41">
        <v>23.98</v>
      </c>
      <c r="I41">
        <v>119927.36</v>
      </c>
      <c r="J41">
        <v>1</v>
      </c>
      <c r="K41">
        <v>5</v>
      </c>
      <c r="L41">
        <v>2.3881999999999999</v>
      </c>
      <c r="M41">
        <v>5.1174999999999997</v>
      </c>
      <c r="N41" t="s">
        <v>401</v>
      </c>
      <c r="O41" t="s">
        <v>402</v>
      </c>
      <c r="P41" t="s">
        <v>429</v>
      </c>
      <c r="Q41" t="s">
        <v>62</v>
      </c>
      <c r="R41" t="s">
        <v>404</v>
      </c>
      <c r="S41">
        <v>9.0004540477418065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2026-05-01T22:04:00Z</dcterms:modified>
</cp:coreProperties>
</file>