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9467EEBF-0FE3-4C4C-9BCE-0C801280511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H7" i="2"/>
  <c r="G4" i="2" s="1"/>
  <c r="E12" i="6" a="1"/>
  <c r="E12" i="6" s="1"/>
  <c r="F12" i="6" s="1"/>
  <c r="B11" i="6"/>
  <c r="B13" i="6"/>
  <c r="E13" i="6" a="1"/>
  <c r="E13" i="6" s="1"/>
  <c r="F13" i="6" s="1"/>
  <c r="E11" i="6" a="1"/>
  <c r="E11" i="6" s="1"/>
  <c r="F11" i="6" s="1"/>
  <c r="B10" i="6"/>
  <c r="F10" i="6"/>
  <c r="D10" i="6"/>
  <c r="B7" i="2"/>
  <c r="A7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3" i="2"/>
  <c r="G5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C4" i="5"/>
  <c r="D4" i="5"/>
  <c r="E4" i="5" s="1"/>
  <c r="A3" i="20" a="1"/>
  <c r="A3" i="20" s="1"/>
  <c r="A6" i="20" a="1"/>
  <c r="A6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I5" i="20" l="1" a="1"/>
  <c r="I5" i="20" s="1"/>
  <c r="J5" i="20" a="1"/>
  <c r="J5" i="20" s="1"/>
  <c r="O5" i="20" a="1"/>
  <c r="O5" i="20" s="1"/>
  <c r="K5" i="20" a="1"/>
  <c r="K5" i="20" s="1"/>
  <c r="L5" i="20" a="1"/>
  <c r="L5" i="20" s="1"/>
  <c r="M5" i="20" a="1"/>
  <c r="M5" i="20" s="1"/>
  <c r="N5" i="20" a="1"/>
  <c r="N5" i="20" s="1"/>
  <c r="E5" i="20" a="1"/>
  <c r="E5" i="20" s="1"/>
  <c r="C5" i="20" a="1"/>
  <c r="C5" i="20" s="1"/>
  <c r="D5" i="20" a="1"/>
  <c r="D5" i="20" s="1"/>
  <c r="G5" i="20" a="1"/>
  <c r="G5" i="20" s="1"/>
  <c r="H5" i="20" a="1"/>
  <c r="H5" i="20" s="1"/>
  <c r="P5" i="20" a="1"/>
  <c r="P5" i="20" s="1"/>
  <c r="Q5" i="20" a="1"/>
  <c r="Q5" i="20" s="1"/>
  <c r="R5" i="20" a="1"/>
  <c r="R5" i="20" s="1"/>
  <c r="F5" i="20" a="1"/>
  <c r="F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N4" i="20" a="1"/>
  <c r="N4" i="20" s="1"/>
  <c r="L4" i="20" a="1"/>
  <c r="L4" i="20" s="1"/>
  <c r="M4" i="20" a="1"/>
  <c r="M4" i="20" s="1"/>
  <c r="O4" i="20" a="1"/>
  <c r="O4" i="20" s="1"/>
  <c r="P4" i="20" a="1"/>
  <c r="P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H6" i="20" a="1"/>
  <c r="H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D6" i="20" a="1"/>
  <c r="D6" i="20" s="1"/>
  <c r="E6" i="20" a="1"/>
  <c r="E6" i="20" s="1"/>
  <c r="F6" i="20" a="1"/>
  <c r="F6" i="20" s="1"/>
  <c r="G6" i="20" a="1"/>
  <c r="G6" i="20" s="1"/>
  <c r="C6" i="20" a="1"/>
  <c r="C6" i="20" s="1"/>
  <c r="N3" i="20" a="1"/>
  <c r="N3" i="20" s="1"/>
  <c r="O3" i="20" a="1"/>
  <c r="O3" i="20" s="1"/>
  <c r="P3" i="20" a="1"/>
  <c r="P3" i="20" s="1"/>
  <c r="Q3" i="20" a="1"/>
  <c r="Q3" i="20" s="1"/>
  <c r="R3" i="20" a="1"/>
  <c r="R3" i="20" s="1"/>
  <c r="E3" i="20" a="1"/>
  <c r="E3" i="20" s="1"/>
  <c r="F3" i="20" a="1"/>
  <c r="F3" i="20" s="1"/>
  <c r="I3" i="20" a="1"/>
  <c r="I3" i="20" s="1"/>
  <c r="L3" i="20" a="1"/>
  <c r="L3" i="20" s="1"/>
  <c r="G3" i="20" a="1"/>
  <c r="G3" i="20" s="1"/>
  <c r="H3" i="20" a="1"/>
  <c r="H3" i="20" s="1"/>
  <c r="J3" i="20" a="1"/>
  <c r="J3" i="20" s="1"/>
  <c r="K3" i="20" a="1"/>
  <c r="K3" i="20" s="1"/>
  <c r="D3" i="20" a="1"/>
  <c r="D3" i="20" s="1"/>
  <c r="M3" i="20" a="1"/>
  <c r="M3" i="20" s="1"/>
  <c r="C3" i="20" a="1"/>
  <c r="C3" i="20" s="1"/>
  <c r="B9" i="1"/>
  <c r="B10" i="1"/>
  <c r="A2" i="1"/>
  <c r="B15" i="1"/>
  <c r="B14" i="1"/>
  <c r="B7" i="1"/>
  <c r="C7" i="2"/>
  <c r="B3" i="5"/>
  <c r="C3" i="5"/>
  <c r="D3" i="5"/>
  <c r="A1" i="10" l="1"/>
  <c r="A7" i="9"/>
  <c r="A1" i="2"/>
  <c r="A36" i="4"/>
  <c r="A1" i="43"/>
  <c r="E14" i="3"/>
  <c r="E3" i="5"/>
  <c r="A14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<sst xmlns="http://schemas.openxmlformats.org/spreadsheetml/2006/main" count="12153" uniqueCount="451">
  <si>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</si>
  <si>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</si>
  <si>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</si>
  <si>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</si>
  <si>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</si>
  <si>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</si>
  <si>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</si>
  <si>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</si>
  <si>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</si>
  <si>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</si>
  <si>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</si>
  <si>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</si>
  <si>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</si>
  <si>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</si>
  <si>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</si>
  <si>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</si>
  <si>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</si>
  <si>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</si>
  <si>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</si>
  <si>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</si>
  <si>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</si>
  <si>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</si>
  <si>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</si>
  <si>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</si>
  <si>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</si>
  <si>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</si>
  <si>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</si>
  <si>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</si>
  <si>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</si>
  <si>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</si>
  <si>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</si>
  <si>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</si>
  <si>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</si>
  <si>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</si>
  <si>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</si>
  <si>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</si>
  <si>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</si>
  <si>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</si>
  <si>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</si>
  <si>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</si>
  <si>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</si>
  <si>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</si>
  <si>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</si>
  <si>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</si>
  <si>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</si>
  <si>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</si>
  <si>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</si>
  <si>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</si>
  <si>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</si>
  <si>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</si>
  <si>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</si>
  <si>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</si>
  <si>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</si>
  <si>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</si>
  <si>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</si>
  <si>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</si>
  <si>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</si>
  <si>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</si>
  <si>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</si>
  <si>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</si>
  <si>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</si>
  <si>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</si>
  <si>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</si>
  <si>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</si>
  <si>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</si>
  <si>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</si>
  <si>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</si>
  <si>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</si>
  <si>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</si>
  <si>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</si>
  <si>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</si>
  <si>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</si>
  <si>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</si>
  <si>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</si>
  <si>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</si>
  <si>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</si>
  <si>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</si>
  <si>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</si>
  <si>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</si>
  <si>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</si>
  <si>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</si>
  <si>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</si>
  <si>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</si>
  <si>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</si>
  <si>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</si>
  <si>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</si>
  <si>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</si>
  <si>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</si>
  <si>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</si>
  <si>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</si>
  <si>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</si>
  <si>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</si>
  <si>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</si>
  <si>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</si>
  <si>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</si>
  <si>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</si>
  <si>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</si>
  <si>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</si>
  <si>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</si>
  <si>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</si>
  <si>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</si>
  <si>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</si>
  <si>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</si>
  <si>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</si>
  <si>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</si>
  <si>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</si>
  <si>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</si>
  <si>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</si>
  <si>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</si>
  <si>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</si>
  <si>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</si>
  <si>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</si>
  <si>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</si>
  <si>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</si>
  <si>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</si>
  <si>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</si>
  <si>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</si>
  <si>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</si>
  <si>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</si>
  <si>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</si>
  <si>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</si>
  <si>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</si>
  <si>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</si>
  <si>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</si>
  <si>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</si>
  <si>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</si>
  <si>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</si>
  <si>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</si>
  <si>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</si>
  <si>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</si>
  <si>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</si>
  <si>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</si>
  <si>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</si>
  <si>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</si>
  <si>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</si>
  <si>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</si>
  <si>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</si>
  <si>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</si>
  <si>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</si>
  <si>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</si>
  <si>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</si>
  <si>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</si>
  <si>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</si>
  <si>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</si>
  <si>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</si>
  <si>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</si>
  <si>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</si>
  <si>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</si>
  <si>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</si>
  <si>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</si>
  <si>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</si>
  <si>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</si>
  <si>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</si>
  <si>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</si>
  <si>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</si>
  <si>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</si>
  <si>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</si>
  <si>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</si>
  <si>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</si>
  <si>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</si>
  <si>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</si>
  <si>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</si>
  <si>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</si>
  <si>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</si>
  <si>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</si>
  <si>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</si>
  <si>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</si>
  <si>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</si>
  <si>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</si>
  <si>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</si>
  <si>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</si>
  <si>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</si>
  <si>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</si>
  <si>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</si>
  <si>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</si>
  <si>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</si>
  <si>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</si>
  <si>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</si>
  <si>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</si>
  <si>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</si>
  <si>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</si>
  <si>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</si>
  <si>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</si>
  <si>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</si>
  <si>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</si>
  <si>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</si>
  <si>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</si>
  <si>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</si>
  <si>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</si>
  <si>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</si>
  <si>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</si>
  <si>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</si>
  <si>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</si>
  <si>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</si>
  <si>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</si>
  <si>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</si>
  <si>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</si>
  <si>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</si>
  <si>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</si>
  <si>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</si>
  <si>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</si>
  <si>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</si>
  <si>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</si>
  <si>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</si>
  <si>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</si>
  <si>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</si>
  <si>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</si>
  <si>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</si>
  <si>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</si>
  <si>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</si>
  <si>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</si>
  <si>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</si>
  <si>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</si>
  <si>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</si>
  <si>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</si>
  <si>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</si>
  <si>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</si>
  <si>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</si>
  <si>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</si>
  <si>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</si>
  <si>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</si>
  <si>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</si>
  <si>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</si>
  <si>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</si>
  <si>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</si>
  <si>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</si>
  <si>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</si>
  <si>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</si>
  <si>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</si>
  <si>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</si>
  <si>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</si>
  <si>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</si>
  <si>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</si>
  <si>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</si>
  <si>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</si>
  <si>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</si>
  <si>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</si>
  <si>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</si>
  <si>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</si>
  <si>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</si>
  <si>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</si>
  <si>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</si>
  <si>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</si>
  <si>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</si>
  <si>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</si>
  <si>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</si>
  <si>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</si>
  <si>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</si>
  <si>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</si>
  <si>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</si>
  <si>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</si>
  <si>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</si>
  <si>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</si>
  <si>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</si>
  <si>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</si>
  <si>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</si>
  <si>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</si>
  <si>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</si>
  <si>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</si>
  <si>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</si>
  <si>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</si>
  <si>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</si>
  <si>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</si>
  <si>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</si>
  <si>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</si>
  <si>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</si>
  <si>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</si>
  <si>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</si>
  <si>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</si>
  <si>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</si>
  <si>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</si>
  <si>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</si>
  <si>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</si>
  <si>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</si>
  <si>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</si>
  <si>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</si>
  <si>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</si>
  <si>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</si>
  <si>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</si>
  <si>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</si>
  <si>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</si>
  <si>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</si>
  <si>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</si>
  <si>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</si>
  <si>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</si>
  <si>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</si>
  <si>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</si>
  <si>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</si>
  <si>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</si>
  <si>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</si>
  <si>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</si>
  <si>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</si>
  <si>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</si>
  <si>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</si>
  <si>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</si>
  <si>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</si>
  <si>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</si>
  <si>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</si>
  <si>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</si>
  <si>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</si>
  <si>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</si>
  <si>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</si>
  <si>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</si>
  <si>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</si>
  <si>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</si>
  <si>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</si>
  <si>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</si>
  <si>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</si>
  <si>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</si>
  <si>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</si>
  <si>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</si>
  <si>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</si>
  <si>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</si>
  <si>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</si>
  <si>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</si>
  <si>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</si>
  <si>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</si>
  <si>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</si>
  <si>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</si>
  <si>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</si>
  <si>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</si>
  <si>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</si>
  <si>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</si>
  <si>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</si>
  <si>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</si>
  <si>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</si>
  <si>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</si>
  <si>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</si>
  <si>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</si>
  <si>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</si>
  <si>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</si>
  <si>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</si>
  <si>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</si>
  <si>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</si>
  <si>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</si>
  <si>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</si>
  <si>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</si>
  <si>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</si>
  <si>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</si>
  <si>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</si>
  <si>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</si>
  <si>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</si>
  <si>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</si>
  <si>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</si>
  <si>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</si>
  <si>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</si>
  <si>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</si>
  <si>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</si>
  <si>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</si>
  <si>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</si>
  <si>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</si>
  <si>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</si>
  <si>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</si>
  <si>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(G.S1.E2.W1)</t>
  </si>
  <si>
    <t>EL1 SOUTH WIN (G.S1.E1.W1)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</si>
  <si>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</si>
  <si>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</si>
  <si>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</si>
  <si>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</si>
  <si>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</si>
  <si>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</si>
  <si>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</si>
  <si>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</si>
  <si>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</si>
  <si>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</si>
  <si>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</si>
  <si>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</si>
  <si>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</si>
  <si>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</si>
  <si>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</si>
  <si>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</si>
  <si>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</si>
  <si>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</si>
  <si>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</si>
  <si>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</si>
  <si>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</si>
  <si>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</si>
  <si>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</si>
  <si>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</si>
  <si>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</si>
  <si>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</si>
  <si>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NORTH PERIM PLNM (G.N4) ZN THERMAL ZONE</t>
  </si>
  <si>
    <t>No</t>
  </si>
  <si>
    <t>Plenum</t>
  </si>
  <si>
    <t>EL1 SOUTH PERIM PLNM (G.S3) ZN THERMAL ZONE</t>
  </si>
  <si>
    <t>RETAILSALES EL1 SOUTH PERIM (G.S1)</t>
  </si>
  <si>
    <t>Yes</t>
  </si>
  <si>
    <t>0.0</t>
  </si>
  <si>
    <t>0.25</t>
  </si>
  <si>
    <t>Retail_sales</t>
  </si>
  <si>
    <t>Retail</t>
  </si>
  <si>
    <t>STOCKROOM EL1 NORTH PERIM (G.N2)</t>
  </si>
  <si>
    <t>0.15</t>
  </si>
  <si>
    <t>Storage_warehouse</t>
  </si>
  <si>
    <t>Roof Membrane+Roof Continuous Insulation+Metal Decking</t>
  </si>
  <si>
    <t>Stucco+Wall Continuous Insulation+Gypsum 5/8in</t>
  </si>
  <si>
    <t>Theoretical Glazing</t>
  </si>
  <si>
    <t>RetailSales EL1 South Perim (G.S1)</t>
  </si>
  <si>
    <t>StockRoom EL1 North Perim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</si>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</sst>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69-4901-B334-A13F9B3F1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184784"/>
        <c:axId val="501479551"/>
      </c:lineChart>
      <c:catAx>
        <c:axId val="99218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479551"/>
        <c:crosses val="autoZero"/>
        <c:auto val="1"/>
        <c:lblAlgn val="ctr"/>
        <c:lblOffset val="100"/>
        <c:noMultiLvlLbl val="0"/>
      </c:catAx>
      <c:valAx>
        <c:axId val="50147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184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68-433B-B46C-E02E3CB3E04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68-433B-B46C-E02E3CB3E04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68-433B-B46C-E02E3CB3E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478591"/>
        <c:axId val="1491823583"/>
      </c:lineChart>
      <c:catAx>
        <c:axId val="501478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1823583"/>
        <c:crosses val="autoZero"/>
        <c:auto val="1"/>
        <c:lblAlgn val="ctr"/>
        <c:lblOffset val="100"/>
        <c:noMultiLvlLbl val="0"/>
      </c:catAx>
      <c:valAx>
        <c:axId val="1491823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478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6E-4B54-B398-CABFF6BF359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6E-4B54-B398-CABFF6BF359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6E-4B54-B398-CABFF6BF3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249983"/>
        <c:axId val="504246623"/>
      </c:lineChart>
      <c:catAx>
        <c:axId val="50424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46623"/>
        <c:crosses val="autoZero"/>
        <c:auto val="1"/>
        <c:lblAlgn val="ctr"/>
        <c:lblOffset val="100"/>
        <c:noMultiLvlLbl val="0"/>
      </c:catAx>
      <c:valAx>
        <c:axId val="504246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49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05-4864-B6E8-E7A532E381F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05-4864-B6E8-E7A532E381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05-4864-B6E8-E7A532E38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247103"/>
        <c:axId val="504252383"/>
      </c:lineChart>
      <c:catAx>
        <c:axId val="50424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52383"/>
        <c:crosses val="autoZero"/>
        <c:auto val="1"/>
        <c:lblAlgn val="ctr"/>
        <c:lblOffset val="100"/>
        <c:noMultiLvlLbl val="0"/>
      </c:catAx>
      <c:valAx>
        <c:axId val="50425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47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E9-4F1D-800D-6835C305E41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9-4F1D-800D-6835C305E41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9-4F1D-800D-6835C305E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249503"/>
        <c:axId val="504261503"/>
      </c:lineChart>
      <c:catAx>
        <c:axId val="50424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61503"/>
        <c:crosses val="autoZero"/>
        <c:auto val="1"/>
        <c:lblAlgn val="ctr"/>
        <c:lblOffset val="100"/>
        <c:noMultiLvlLbl val="0"/>
      </c:catAx>
      <c:valAx>
        <c:axId val="504261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49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41-4678-8D71-625E035B4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257183"/>
        <c:axId val="504248543"/>
      </c:lineChart>
      <c:catAx>
        <c:axId val="50425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48543"/>
        <c:crosses val="autoZero"/>
        <c:auto val="1"/>
        <c:lblAlgn val="ctr"/>
        <c:lblOffset val="100"/>
        <c:noMultiLvlLbl val="0"/>
      </c:catAx>
      <c:valAx>
        <c:axId val="504248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25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D-4C2E-BE51-8AF188523BA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D-4C2E-BE51-8AF188523B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D-4C2E-BE51-8AF188523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537359"/>
        <c:axId val="424533519"/>
      </c:lineChart>
      <c:catAx>
        <c:axId val="424537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33519"/>
        <c:crosses val="autoZero"/>
        <c:auto val="1"/>
        <c:lblAlgn val="ctr"/>
        <c:lblOffset val="100"/>
        <c:noMultiLvlLbl val="0"/>
      </c:catAx>
      <c:valAx>
        <c:axId val="424533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37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D5-4FAA-A4DE-CE754A116D6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D5-4FAA-A4DE-CE754A116D6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D5-4FAA-A4DE-CE754A116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527279"/>
        <c:axId val="424541679"/>
      </c:lineChart>
      <c:catAx>
        <c:axId val="424527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41679"/>
        <c:crosses val="autoZero"/>
        <c:auto val="1"/>
        <c:lblAlgn val="ctr"/>
        <c:lblOffset val="100"/>
        <c:noMultiLvlLbl val="0"/>
      </c:catAx>
      <c:valAx>
        <c:axId val="424541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27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8B-43DE-BAA3-8B81DA65DFB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8B-43DE-BAA3-8B81DA65DFB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8B-43DE-BAA3-8B81DA65D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532079"/>
        <c:axId val="424534959"/>
      </c:lineChart>
      <c:catAx>
        <c:axId val="424532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34959"/>
        <c:crosses val="autoZero"/>
        <c:auto val="1"/>
        <c:lblAlgn val="ctr"/>
        <c:lblOffset val="100"/>
        <c:noMultiLvlLbl val="0"/>
      </c:catAx>
      <c:valAx>
        <c:axId val="424534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32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32.744564551805148</c:v>
                </c:pt>
                <c:pt idx="1">
                  <c:v>39.068412041839018</c:v>
                </c:pt>
                <c:pt idx="2">
                  <c:v>36.306829457267469</c:v>
                </c:pt>
                <c:pt idx="3">
                  <c:v>41.095032553954582</c:v>
                </c:pt>
                <c:pt idx="4">
                  <c:v>36.95230876894815</c:v>
                </c:pt>
                <c:pt idx="5">
                  <c:v>42.849931892878118</c:v>
                </c:pt>
                <c:pt idx="6">
                  <c:v>43.599656340210693</c:v>
                </c:pt>
                <c:pt idx="7">
                  <c:v>45.484756501418374</c:v>
                </c:pt>
                <c:pt idx="8">
                  <c:v>48.042292648179846</c:v>
                </c:pt>
                <c:pt idx="9">
                  <c:v>51.598827807700474</c:v>
                </c:pt>
                <c:pt idx="10">
                  <c:v>51.117231726671747</c:v>
                </c:pt>
                <c:pt idx="11">
                  <c:v>47.314727384061683</c:v>
                </c:pt>
                <c:pt idx="12">
                  <c:v>53.425602029467264</c:v>
                </c:pt>
                <c:pt idx="13">
                  <c:v>59.401320903262892</c:v>
                </c:pt>
                <c:pt idx="14">
                  <c:v>69.615855837842574</c:v>
                </c:pt>
                <c:pt idx="15">
                  <c:v>49.49893153047325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42-4817-AB8F-EA1D3C816F1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23.49431649192087</c:v>
                </c:pt>
                <c:pt idx="1">
                  <c:v>28.698430412016844</c:v>
                </c:pt>
                <c:pt idx="2">
                  <c:v>25.670822659051996</c:v>
                </c:pt>
                <c:pt idx="3">
                  <c:v>29.70384024193649</c:v>
                </c:pt>
                <c:pt idx="4">
                  <c:v>26.299396408442782</c:v>
                </c:pt>
                <c:pt idx="5">
                  <c:v>30.219177465915198</c:v>
                </c:pt>
                <c:pt idx="6">
                  <c:v>31.180007747966158</c:v>
                </c:pt>
                <c:pt idx="7">
                  <c:v>33.617491658439661</c:v>
                </c:pt>
                <c:pt idx="8">
                  <c:v>35.52699416403194</c:v>
                </c:pt>
                <c:pt idx="9">
                  <c:v>38.64059059496882</c:v>
                </c:pt>
                <c:pt idx="10">
                  <c:v>34.774414216268234</c:v>
                </c:pt>
                <c:pt idx="11">
                  <c:v>32.621840516864324</c:v>
                </c:pt>
                <c:pt idx="12">
                  <c:v>36.499061496357207</c:v>
                </c:pt>
                <c:pt idx="13">
                  <c:v>39.869934142287647</c:v>
                </c:pt>
                <c:pt idx="14">
                  <c:v>48.25527549018382</c:v>
                </c:pt>
                <c:pt idx="15">
                  <c:v>33.62825633271266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2-4817-AB8F-EA1D3C816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531119"/>
        <c:axId val="424540239"/>
      </c:barChart>
      <c:catAx>
        <c:axId val="424531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40239"/>
        <c:crosses val="autoZero"/>
        <c:auto val="1"/>
        <c:lblAlgn val="ctr"/>
        <c:lblOffset val="100"/>
        <c:noMultiLvlLbl val="0"/>
      </c:catAx>
      <c:valAx>
        <c:axId val="424540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531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20.686034915834593</c:v>
                </c:pt>
                <c:pt idx="1">
                  <c:v>16.144665775233999</c:v>
                </c:pt>
                <c:pt idx="2">
                  <c:v>11.719404906212119</c:v>
                </c:pt>
                <c:pt idx="3">
                  <c:v>11.228686219867285</c:v>
                </c:pt>
                <c:pt idx="4">
                  <c:v>10.701240924257382</c:v>
                </c:pt>
                <c:pt idx="5">
                  <c:v>5.9564439334674644</c:v>
                </c:pt>
                <c:pt idx="6">
                  <c:v>5.8872058584621536</c:v>
                </c:pt>
                <c:pt idx="7">
                  <c:v>6.6197410679696578</c:v>
                </c:pt>
                <c:pt idx="8">
                  <c:v>6.2920283425600783</c:v>
                </c:pt>
                <c:pt idx="9">
                  <c:v>9.2918333937341426</c:v>
                </c:pt>
                <c:pt idx="10">
                  <c:v>16.012832881368638</c:v>
                </c:pt>
                <c:pt idx="11">
                  <c:v>14.881471113832619</c:v>
                </c:pt>
                <c:pt idx="12">
                  <c:v>12.816133265017932</c:v>
                </c:pt>
                <c:pt idx="13">
                  <c:v>8.8472775896327214</c:v>
                </c:pt>
                <c:pt idx="14">
                  <c:v>5.303746516539408</c:v>
                </c:pt>
                <c:pt idx="15">
                  <c:v>18.571819897276963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2D-47B3-A4E5-BB17ECD3C0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23.517597880556355</c:v>
                </c:pt>
                <c:pt idx="1">
                  <c:v>22.253066070156585</c:v>
                </c:pt>
                <c:pt idx="2">
                  <c:v>17.187730720685821</c:v>
                </c:pt>
                <c:pt idx="3">
                  <c:v>15.600134964571799</c:v>
                </c:pt>
                <c:pt idx="4">
                  <c:v>15.664817985278864</c:v>
                </c:pt>
                <c:pt idx="5">
                  <c:v>8.201584584046687</c:v>
                </c:pt>
                <c:pt idx="6">
                  <c:v>7.8468002149435767</c:v>
                </c:pt>
                <c:pt idx="7">
                  <c:v>9.1865185388835435</c:v>
                </c:pt>
                <c:pt idx="8">
                  <c:v>8.4699153972082328</c:v>
                </c:pt>
                <c:pt idx="9">
                  <c:v>11.705353594681396</c:v>
                </c:pt>
                <c:pt idx="10">
                  <c:v>13.82327888929156</c:v>
                </c:pt>
                <c:pt idx="11">
                  <c:v>14.088736706614512</c:v>
                </c:pt>
                <c:pt idx="12">
                  <c:v>11.941796528411292</c:v>
                </c:pt>
                <c:pt idx="13">
                  <c:v>8.9164644280876271</c:v>
                </c:pt>
                <c:pt idx="14">
                  <c:v>5.549024631034353</c:v>
                </c:pt>
                <c:pt idx="15">
                  <c:v>17.009288811686933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2D-47B3-A4E5-BB17ECD3C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571775"/>
        <c:axId val="863567935"/>
      </c:barChart>
      <c:catAx>
        <c:axId val="86357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7935"/>
        <c:crosses val="autoZero"/>
        <c:auto val="1"/>
        <c:lblAlgn val="ctr"/>
        <c:lblOffset val="100"/>
        <c:noMultiLvlLbl val="0"/>
      </c:catAx>
      <c:valAx>
        <c:axId val="863567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71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39.984865222878994</c:v>
                </c:pt>
                <c:pt idx="1">
                  <c:v>47.54121917996526</c:v>
                </c:pt>
                <c:pt idx="2">
                  <c:v>44.330676947301335</c:v>
                </c:pt>
                <c:pt idx="3">
                  <c:v>48.803377863310878</c:v>
                </c:pt>
                <c:pt idx="4">
                  <c:v>45.229744692018343</c:v>
                </c:pt>
                <c:pt idx="5">
                  <c:v>48.162888491770907</c:v>
                </c:pt>
                <c:pt idx="6">
                  <c:v>48.885058922032968</c:v>
                </c:pt>
                <c:pt idx="7">
                  <c:v>51.19402031966608</c:v>
                </c:pt>
                <c:pt idx="8">
                  <c:v>53.499478886792211</c:v>
                </c:pt>
                <c:pt idx="9">
                  <c:v>57.072267279839039</c:v>
                </c:pt>
                <c:pt idx="10">
                  <c:v>57.212494220267175</c:v>
                </c:pt>
                <c:pt idx="11">
                  <c:v>53.481078716836826</c:v>
                </c:pt>
                <c:pt idx="12">
                  <c:v>58.39156971295035</c:v>
                </c:pt>
                <c:pt idx="13">
                  <c:v>62.702120693318001</c:v>
                </c:pt>
                <c:pt idx="14">
                  <c:v>69.501492108321571</c:v>
                </c:pt>
                <c:pt idx="15">
                  <c:v>55.294382724534806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8F-45E2-A30E-3EE883E2E36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27.050333037577634</c:v>
                </c:pt>
                <c:pt idx="1">
                  <c:v>35.696144761999975</c:v>
                </c:pt>
                <c:pt idx="2">
                  <c:v>32.613390235063292</c:v>
                </c:pt>
                <c:pt idx="3">
                  <c:v>36.584491570962619</c:v>
                </c:pt>
                <c:pt idx="4">
                  <c:v>33.262536084277876</c:v>
                </c:pt>
                <c:pt idx="5">
                  <c:v>35.740248184851474</c:v>
                </c:pt>
                <c:pt idx="6">
                  <c:v>36.237029029879658</c:v>
                </c:pt>
                <c:pt idx="7">
                  <c:v>38.805014933579933</c:v>
                </c:pt>
                <c:pt idx="8">
                  <c:v>40.457088764199391</c:v>
                </c:pt>
                <c:pt idx="9">
                  <c:v>43.780708813936336</c:v>
                </c:pt>
                <c:pt idx="10">
                  <c:v>37.356452681171191</c:v>
                </c:pt>
                <c:pt idx="11">
                  <c:v>35.74468327064146</c:v>
                </c:pt>
                <c:pt idx="12">
                  <c:v>38.558347183864235</c:v>
                </c:pt>
                <c:pt idx="13">
                  <c:v>41.702490596218489</c:v>
                </c:pt>
                <c:pt idx="14">
                  <c:v>46.471276289973879</c:v>
                </c:pt>
                <c:pt idx="15">
                  <c:v>37.170973869359287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8F-45E2-A30E-3EE883E2E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560255"/>
        <c:axId val="863568415"/>
      </c:barChart>
      <c:catAx>
        <c:axId val="863560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8415"/>
        <c:crosses val="autoZero"/>
        <c:auto val="1"/>
        <c:lblAlgn val="ctr"/>
        <c:lblOffset val="100"/>
        <c:noMultiLvlLbl val="0"/>
      </c:catAx>
      <c:valAx>
        <c:axId val="863568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0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13.73561565089164</c:v>
                </c:pt>
                <c:pt idx="1">
                  <c:v>10.500671073843115</c:v>
                </c:pt>
                <c:pt idx="2">
                  <c:v>7.9514902338136242</c:v>
                </c:pt>
                <c:pt idx="3">
                  <c:v>7.4723785006435808</c:v>
                </c:pt>
                <c:pt idx="4">
                  <c:v>7.3847540020744553</c:v>
                </c:pt>
                <c:pt idx="5">
                  <c:v>4.7466377575886325</c:v>
                </c:pt>
                <c:pt idx="6">
                  <c:v>4.6654165781482355</c:v>
                </c:pt>
                <c:pt idx="7">
                  <c:v>4.9550705439822043</c:v>
                </c:pt>
                <c:pt idx="8">
                  <c:v>4.6988153109808675</c:v>
                </c:pt>
                <c:pt idx="9">
                  <c:v>6.1185601279664086</c:v>
                </c:pt>
                <c:pt idx="10">
                  <c:v>9.7387448294822612</c:v>
                </c:pt>
                <c:pt idx="11">
                  <c:v>9.6231664188150603</c:v>
                </c:pt>
                <c:pt idx="12">
                  <c:v>8.0862948476025043</c:v>
                </c:pt>
                <c:pt idx="13">
                  <c:v>5.7328188850426756</c:v>
                </c:pt>
                <c:pt idx="14">
                  <c:v>3.7329501005985923</c:v>
                </c:pt>
                <c:pt idx="15">
                  <c:v>11.860044238387422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55-4762-BD10-555DD7FAFF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16.91574461703803</c:v>
                </c:pt>
                <c:pt idx="1">
                  <c:v>14.55904075180265</c:v>
                </c:pt>
                <c:pt idx="2">
                  <c:v>11.33730270803914</c:v>
                </c:pt>
                <c:pt idx="3">
                  <c:v>10.136857824820984</c:v>
                </c:pt>
                <c:pt idx="4">
                  <c:v>10.154856850076854</c:v>
                </c:pt>
                <c:pt idx="5">
                  <c:v>5.771218805063671</c:v>
                </c:pt>
                <c:pt idx="6">
                  <c:v>5.4881668562002472</c:v>
                </c:pt>
                <c:pt idx="7">
                  <c:v>6.0905649766936172</c:v>
                </c:pt>
                <c:pt idx="8">
                  <c:v>5.5911673185788731</c:v>
                </c:pt>
                <c:pt idx="9">
                  <c:v>7.3194511440746801</c:v>
                </c:pt>
                <c:pt idx="10">
                  <c:v>9.9759563114682397</c:v>
                </c:pt>
                <c:pt idx="11">
                  <c:v>10.353720898264205</c:v>
                </c:pt>
                <c:pt idx="12">
                  <c:v>8.78337436422939</c:v>
                </c:pt>
                <c:pt idx="13">
                  <c:v>6.212901613326502</c:v>
                </c:pt>
                <c:pt idx="14">
                  <c:v>3.8613863860736557</c:v>
                </c:pt>
                <c:pt idx="15">
                  <c:v>12.673338248709713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55-4762-BD10-555DD7FAF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566975"/>
        <c:axId val="863570335"/>
      </c:barChart>
      <c:catAx>
        <c:axId val="863566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70335"/>
        <c:crosses val="autoZero"/>
        <c:auto val="1"/>
        <c:lblAlgn val="ctr"/>
        <c:lblOffset val="100"/>
        <c:noMultiLvlLbl val="0"/>
      </c:catAx>
      <c:valAx>
        <c:axId val="863570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6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42.141874008072875</c:v>
                </c:pt>
                <c:pt idx="1">
                  <c:v>49.11923869984129</c:v>
                </c:pt>
                <c:pt idx="2">
                  <c:v>45.172378500643582</c:v>
                </c:pt>
                <c:pt idx="3">
                  <c:v>49.587270841404127</c:v>
                </c:pt>
                <c:pt idx="4">
                  <c:v>45.969752939853286</c:v>
                </c:pt>
                <c:pt idx="5">
                  <c:v>48.140879269191835</c:v>
                </c:pt>
                <c:pt idx="6">
                  <c:v>48.928148860924004</c:v>
                </c:pt>
                <c:pt idx="7">
                  <c:v>51.364930455755363</c:v>
                </c:pt>
                <c:pt idx="8">
                  <c:v>53.630623211406999</c:v>
                </c:pt>
                <c:pt idx="9">
                  <c:v>57.644553304757494</c:v>
                </c:pt>
                <c:pt idx="10">
                  <c:v>58.759264443083687</c:v>
                </c:pt>
                <c:pt idx="11">
                  <c:v>54.974081803526566</c:v>
                </c:pt>
                <c:pt idx="12">
                  <c:v>59.521084465327846</c:v>
                </c:pt>
                <c:pt idx="13">
                  <c:v>63.255470439009756</c:v>
                </c:pt>
                <c:pt idx="14">
                  <c:v>69.60907636745354</c:v>
                </c:pt>
                <c:pt idx="15">
                  <c:v>57.778274452956097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0B-4266-90E1-168215B1D57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29.921274415465938</c:v>
                </c:pt>
                <c:pt idx="1">
                  <c:v>38.229682208420286</c:v>
                </c:pt>
                <c:pt idx="2">
                  <c:v>34.248368553254771</c:v>
                </c:pt>
                <c:pt idx="3">
                  <c:v>37.980047737468915</c:v>
                </c:pt>
                <c:pt idx="4">
                  <c:v>34.656633883605551</c:v>
                </c:pt>
                <c:pt idx="5">
                  <c:v>35.967606003424102</c:v>
                </c:pt>
                <c:pt idx="6">
                  <c:v>36.45093412979093</c:v>
                </c:pt>
                <c:pt idx="7">
                  <c:v>39.228268829432274</c:v>
                </c:pt>
                <c:pt idx="8">
                  <c:v>40.7761150198073</c:v>
                </c:pt>
                <c:pt idx="9">
                  <c:v>44.631994101548344</c:v>
                </c:pt>
                <c:pt idx="10">
                  <c:v>38.90472625935692</c:v>
                </c:pt>
                <c:pt idx="11">
                  <c:v>37.347653740893008</c:v>
                </c:pt>
                <c:pt idx="12">
                  <c:v>39.83878731832894</c:v>
                </c:pt>
                <c:pt idx="13">
                  <c:v>42.406049661963735</c:v>
                </c:pt>
                <c:pt idx="14">
                  <c:v>46.609839917021773</c:v>
                </c:pt>
                <c:pt idx="15">
                  <c:v>39.765745241874001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0B-4266-90E1-168215B1D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562655"/>
        <c:axId val="863562175"/>
      </c:barChart>
      <c:catAx>
        <c:axId val="86356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2175"/>
        <c:crosses val="autoZero"/>
        <c:auto val="1"/>
        <c:lblAlgn val="ctr"/>
        <c:lblOffset val="100"/>
        <c:noMultiLvlLbl val="0"/>
      </c:catAx>
      <c:valAx>
        <c:axId val="863562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6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4.7615738368678215</c:v>
                </c:pt>
                <c:pt idx="1">
                  <c:v>4.3956373951837646</c:v>
                </c:pt>
                <c:pt idx="2">
                  <c:v>4.3792666924932204</c:v>
                </c:pt>
                <c:pt idx="3">
                  <c:v>4.2377238474900336</c:v>
                </c:pt>
                <c:pt idx="4">
                  <c:v>4.3795028804938703</c:v>
                </c:pt>
                <c:pt idx="5">
                  <c:v>4.0539583359368168</c:v>
                </c:pt>
                <c:pt idx="6">
                  <c:v>4.0056422689044124</c:v>
                </c:pt>
                <c:pt idx="7">
                  <c:v>4.0003224153659662</c:v>
                </c:pt>
                <c:pt idx="8">
                  <c:v>3.948238587370815</c:v>
                </c:pt>
                <c:pt idx="9">
                  <c:v>3.9192661926244359</c:v>
                </c:pt>
                <c:pt idx="10">
                  <c:v>4.0012859124479823</c:v>
                </c:pt>
                <c:pt idx="11">
                  <c:v>4.1066707489284058</c:v>
                </c:pt>
                <c:pt idx="12">
                  <c:v>3.8923282638307444</c:v>
                </c:pt>
                <c:pt idx="13">
                  <c:v>3.7081366141387884</c:v>
                </c:pt>
                <c:pt idx="14">
                  <c:v>3.3198697841816522</c:v>
                </c:pt>
                <c:pt idx="15">
                  <c:v>4.3283825495807351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A-48CB-BD72-216DDBC4BEC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4.7606878194473952</c:v>
                </c:pt>
                <c:pt idx="1">
                  <c:v>4.3947413803876483</c:v>
                </c:pt>
                <c:pt idx="2">
                  <c:v>4.3785556291473489</c:v>
                </c:pt>
                <c:pt idx="3">
                  <c:v>4.2368015895827345</c:v>
                </c:pt>
                <c:pt idx="4">
                  <c:v>4.3787018407667979</c:v>
                </c:pt>
                <c:pt idx="5">
                  <c:v>4.053222279151723</c:v>
                </c:pt>
                <c:pt idx="6">
                  <c:v>4.0049699453893348</c:v>
                </c:pt>
                <c:pt idx="7">
                  <c:v>3.9994813861361389</c:v>
                </c:pt>
                <c:pt idx="8">
                  <c:v>3.9473013333999822</c:v>
                </c:pt>
                <c:pt idx="9">
                  <c:v>3.9181502355631643</c:v>
                </c:pt>
                <c:pt idx="10">
                  <c:v>4.0003873983079439</c:v>
                </c:pt>
                <c:pt idx="11">
                  <c:v>4.1057747341322903</c:v>
                </c:pt>
                <c:pt idx="12">
                  <c:v>3.8914185026430559</c:v>
                </c:pt>
                <c:pt idx="13">
                  <c:v>3.7071693680408888</c:v>
                </c:pt>
                <c:pt idx="14">
                  <c:v>3.3186750977868309</c:v>
                </c:pt>
                <c:pt idx="15">
                  <c:v>4.3272640931755406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AA-48CB-BD72-216DDBC4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570815"/>
        <c:axId val="863573215"/>
      </c:barChart>
      <c:catAx>
        <c:axId val="863570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73215"/>
        <c:crosses val="autoZero"/>
        <c:auto val="1"/>
        <c:lblAlgn val="ctr"/>
        <c:lblOffset val="100"/>
        <c:noMultiLvlLbl val="0"/>
      </c:catAx>
      <c:valAx>
        <c:axId val="86357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3570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40.151144074680388</c:v>
                </c:pt>
                <c:pt idx="1">
                  <c:v>47.676170005373585</c:v>
                </c:pt>
                <c:pt idx="2">
                  <c:v>44.368654478199467</c:v>
                </c:pt>
                <c:pt idx="3">
                  <c:v>48.839893278014522</c:v>
                </c:pt>
                <c:pt idx="4">
                  <c:v>45.223206408317814</c:v>
                </c:pt>
                <c:pt idx="5">
                  <c:v>48.157917296709606</c:v>
                </c:pt>
                <c:pt idx="6">
                  <c:v>48.880541357893549</c:v>
                </c:pt>
                <c:pt idx="7">
                  <c:v>51.184037940040731</c:v>
                </c:pt>
                <c:pt idx="8">
                  <c:v>53.491328526261853</c:v>
                </c:pt>
                <c:pt idx="9">
                  <c:v>57.075933817372942</c:v>
                </c:pt>
                <c:pt idx="10">
                  <c:v>57.470020369652964</c:v>
                </c:pt>
                <c:pt idx="11">
                  <c:v>53.715802101948235</c:v>
                </c:pt>
                <c:pt idx="12">
                  <c:v>58.581683558066004</c:v>
                </c:pt>
                <c:pt idx="13">
                  <c:v>62.730074605416078</c:v>
                </c:pt>
                <c:pt idx="14">
                  <c:v>69.492924357356188</c:v>
                </c:pt>
                <c:pt idx="15">
                  <c:v>55.758594618912532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F-4403-A976-9AEB0B89DD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27.211314529935891</c:v>
                </c:pt>
                <c:pt idx="1">
                  <c:v>36.151027855188012</c:v>
                </c:pt>
                <c:pt idx="2">
                  <c:v>32.742676297471917</c:v>
                </c:pt>
                <c:pt idx="3">
                  <c:v>36.682852001349644</c:v>
                </c:pt>
                <c:pt idx="4">
                  <c:v>33.330408267829696</c:v>
                </c:pt>
                <c:pt idx="5">
                  <c:v>35.734952075080287</c:v>
                </c:pt>
                <c:pt idx="6">
                  <c:v>36.23118181477362</c:v>
                </c:pt>
                <c:pt idx="7">
                  <c:v>38.800564851726421</c:v>
                </c:pt>
                <c:pt idx="8">
                  <c:v>40.452811137076516</c:v>
                </c:pt>
                <c:pt idx="9">
                  <c:v>43.834380974994062</c:v>
                </c:pt>
                <c:pt idx="10">
                  <c:v>37.434554679396655</c:v>
                </c:pt>
                <c:pt idx="11">
                  <c:v>35.88564876719861</c:v>
                </c:pt>
                <c:pt idx="12">
                  <c:v>38.64730133339998</c:v>
                </c:pt>
                <c:pt idx="13">
                  <c:v>41.703684032941347</c:v>
                </c:pt>
                <c:pt idx="14">
                  <c:v>46.451663938216214</c:v>
                </c:pt>
                <c:pt idx="15">
                  <c:v>37.516945551792652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F-4403-A976-9AEB0B89D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801551"/>
        <c:axId val="511790031"/>
      </c:barChart>
      <c:catAx>
        <c:axId val="51180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790031"/>
        <c:crosses val="autoZero"/>
        <c:auto val="1"/>
        <c:lblAlgn val="ctr"/>
        <c:lblOffset val="100"/>
        <c:noMultiLvlLbl val="0"/>
      </c:catAx>
      <c:valAx>
        <c:axId val="511790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01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4.7614276252483716</c:v>
                </c:pt>
                <c:pt idx="1">
                  <c:v>4.39567738468652</c:v>
                </c:pt>
                <c:pt idx="2">
                  <c:v>4.379334174779121</c:v>
                </c:pt>
                <c:pt idx="3">
                  <c:v>4.2377663363367111</c:v>
                </c:pt>
                <c:pt idx="4">
                  <c:v>4.3795103785256364</c:v>
                </c:pt>
                <c:pt idx="5">
                  <c:v>4.0539608352807388</c:v>
                </c:pt>
                <c:pt idx="6">
                  <c:v>4.0056435185763739</c:v>
                </c:pt>
                <c:pt idx="7">
                  <c:v>4.0003211656940056</c:v>
                </c:pt>
                <c:pt idx="8">
                  <c:v>3.9482410867147375</c:v>
                </c:pt>
                <c:pt idx="9">
                  <c:v>3.919277439672086</c:v>
                </c:pt>
                <c:pt idx="10">
                  <c:v>4.001309656215243</c:v>
                </c:pt>
                <c:pt idx="11">
                  <c:v>4.1067619749815671</c:v>
                </c:pt>
                <c:pt idx="12">
                  <c:v>3.8923470089101611</c:v>
                </c:pt>
                <c:pt idx="13">
                  <c:v>3.7081341147948663</c:v>
                </c:pt>
                <c:pt idx="14">
                  <c:v>3.3198760325414578</c:v>
                </c:pt>
                <c:pt idx="15">
                  <c:v>4.3283463090938623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4C-4850-B318-0183FF920CC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4.7607353069819167</c:v>
                </c:pt>
                <c:pt idx="1">
                  <c:v>4.3947301333399977</c:v>
                </c:pt>
                <c:pt idx="2">
                  <c:v>4.3785556291473489</c:v>
                </c:pt>
                <c:pt idx="3">
                  <c:v>4.2368303320378402</c:v>
                </c:pt>
                <c:pt idx="4">
                  <c:v>4.3787218355181761</c:v>
                </c:pt>
                <c:pt idx="5">
                  <c:v>4.0531622948975894</c:v>
                </c:pt>
                <c:pt idx="6">
                  <c:v>4.0049449519501135</c:v>
                </c:pt>
                <c:pt idx="7">
                  <c:v>3.9994663900726057</c:v>
                </c:pt>
                <c:pt idx="8">
                  <c:v>3.9471551217805323</c:v>
                </c:pt>
                <c:pt idx="9">
                  <c:v>3.9180677572137315</c:v>
                </c:pt>
                <c:pt idx="10">
                  <c:v>4.0004423838742325</c:v>
                </c:pt>
                <c:pt idx="11">
                  <c:v>4.1056560152959847</c:v>
                </c:pt>
                <c:pt idx="12">
                  <c:v>3.8914709888654224</c:v>
                </c:pt>
                <c:pt idx="13">
                  <c:v>3.7072118568875667</c:v>
                </c:pt>
                <c:pt idx="14">
                  <c:v>3.3189425275865081</c:v>
                </c:pt>
                <c:pt idx="15">
                  <c:v>4.3271703677784572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4C-4850-B318-0183FF92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800111"/>
        <c:axId val="511802511"/>
      </c:barChart>
      <c:catAx>
        <c:axId val="511800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02511"/>
        <c:crosses val="autoZero"/>
        <c:auto val="1"/>
        <c:lblAlgn val="ctr"/>
        <c:lblOffset val="100"/>
        <c:noMultiLvlLbl val="0"/>
      </c:catAx>
      <c:valAx>
        <c:axId val="511802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00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33.272032341510354</c:v>
                </c:pt>
                <c:pt idx="1">
                  <c:v>39.355666637507653</c:v>
                </c:pt>
                <c:pt idx="2">
                  <c:v>36.883902975468935</c:v>
                </c:pt>
                <c:pt idx="3">
                  <c:v>40.879167968408289</c:v>
                </c:pt>
                <c:pt idx="4">
                  <c:v>37.746456555154268</c:v>
                </c:pt>
                <c:pt idx="5">
                  <c:v>41.364105672261033</c:v>
                </c:pt>
                <c:pt idx="6">
                  <c:v>41.891682183426845</c:v>
                </c:pt>
                <c:pt idx="7">
                  <c:v>43.590764924207392</c:v>
                </c:pt>
                <c:pt idx="8">
                  <c:v>45.549595731120576</c:v>
                </c:pt>
                <c:pt idx="9">
                  <c:v>48.378948026143135</c:v>
                </c:pt>
                <c:pt idx="10">
                  <c:v>48.56482923232651</c:v>
                </c:pt>
                <c:pt idx="11">
                  <c:v>45.543887229602227</c:v>
                </c:pt>
                <c:pt idx="12">
                  <c:v>50.090281301158441</c:v>
                </c:pt>
                <c:pt idx="13">
                  <c:v>53.975876332462725</c:v>
                </c:pt>
                <c:pt idx="14">
                  <c:v>61.240284425338345</c:v>
                </c:pt>
                <c:pt idx="15">
                  <c:v>46.938819809799924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02-4D9F-9E9E-DE338BCDF8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22.761001487109631</c:v>
                </c:pt>
                <c:pt idx="1">
                  <c:v>28.214894840104471</c:v>
                </c:pt>
                <c:pt idx="2">
                  <c:v>25.953359743067445</c:v>
                </c:pt>
                <c:pt idx="3">
                  <c:v>29.412596693367991</c:v>
                </c:pt>
                <c:pt idx="4">
                  <c:v>26.518997513152797</c:v>
                </c:pt>
                <c:pt idx="5">
                  <c:v>29.39790554979318</c:v>
                </c:pt>
                <c:pt idx="6">
                  <c:v>29.916348208595242</c:v>
                </c:pt>
                <c:pt idx="7">
                  <c:v>31.799482635808101</c:v>
                </c:pt>
                <c:pt idx="8">
                  <c:v>33.237522650304292</c:v>
                </c:pt>
                <c:pt idx="9">
                  <c:v>36.217572887117129</c:v>
                </c:pt>
                <c:pt idx="10">
                  <c:v>32.320993239274692</c:v>
                </c:pt>
                <c:pt idx="11">
                  <c:v>30.726847952412491</c:v>
                </c:pt>
                <c:pt idx="12">
                  <c:v>33.629957136251733</c:v>
                </c:pt>
                <c:pt idx="13">
                  <c:v>36.575935067044895</c:v>
                </c:pt>
                <c:pt idx="14">
                  <c:v>41.982866997413176</c:v>
                </c:pt>
                <c:pt idx="15">
                  <c:v>31.780737556391447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02-4D9F-9E9E-DE338BCDF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803471"/>
        <c:axId val="511803951"/>
      </c:barChart>
      <c:catAx>
        <c:axId val="51180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03951"/>
        <c:crosses val="autoZero"/>
        <c:auto val="1"/>
        <c:lblAlgn val="ctr"/>
        <c:lblOffset val="100"/>
        <c:noMultiLvlLbl val="0"/>
      </c:catAx>
      <c:valAx>
        <c:axId val="51180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03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17.388173104560053</c:v>
                </c:pt>
                <c:pt idx="1">
                  <c:v>13.133817372939601</c:v>
                </c:pt>
                <c:pt idx="2">
                  <c:v>9.7387210857149995</c:v>
                </c:pt>
                <c:pt idx="3">
                  <c:v>9.1960335411954368</c:v>
                </c:pt>
                <c:pt idx="4">
                  <c:v>8.9290448757201233</c:v>
                </c:pt>
                <c:pt idx="5">
                  <c:v>5.2714924832231542</c:v>
                </c:pt>
                <c:pt idx="6">
                  <c:v>5.1730770672698414</c:v>
                </c:pt>
                <c:pt idx="7">
                  <c:v>5.640638082503342</c:v>
                </c:pt>
                <c:pt idx="8">
                  <c:v>5.3317954037065265</c:v>
                </c:pt>
                <c:pt idx="9">
                  <c:v>7.3539570862648551</c:v>
                </c:pt>
                <c:pt idx="10">
                  <c:v>12.576853575936317</c:v>
                </c:pt>
                <c:pt idx="11">
                  <c:v>12.031011859386911</c:v>
                </c:pt>
                <c:pt idx="12">
                  <c:v>10.285781232426489</c:v>
                </c:pt>
                <c:pt idx="13">
                  <c:v>7.0357756089026635</c:v>
                </c:pt>
                <c:pt idx="14">
                  <c:v>4.1408392796890823</c:v>
                </c:pt>
                <c:pt idx="15">
                  <c:v>14.645144399595106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1-4B54-B1F9-19A44EE25D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20.04739880781295</c:v>
                </c:pt>
                <c:pt idx="1">
                  <c:v>17.960606590769924</c:v>
                </c:pt>
                <c:pt idx="2">
                  <c:v>14.082098449157096</c:v>
                </c:pt>
                <c:pt idx="3">
                  <c:v>12.539532122817759</c:v>
                </c:pt>
                <c:pt idx="4">
                  <c:v>12.623145174391722</c:v>
                </c:pt>
                <c:pt idx="5">
                  <c:v>6.7259919271191304</c:v>
                </c:pt>
                <c:pt idx="6">
                  <c:v>6.3283513077817064</c:v>
                </c:pt>
                <c:pt idx="7">
                  <c:v>7.2020619587358317</c:v>
                </c:pt>
                <c:pt idx="8">
                  <c:v>6.607349320803289</c:v>
                </c:pt>
                <c:pt idx="9">
                  <c:v>8.8773459466889939</c:v>
                </c:pt>
                <c:pt idx="10">
                  <c:v>12.061791279789055</c:v>
                </c:pt>
                <c:pt idx="11">
                  <c:v>12.286004923707527</c:v>
                </c:pt>
                <c:pt idx="12">
                  <c:v>10.571496232239037</c:v>
                </c:pt>
                <c:pt idx="13">
                  <c:v>7.5109971132577691</c:v>
                </c:pt>
                <c:pt idx="14">
                  <c:v>4.2564726759225699</c:v>
                </c:pt>
                <c:pt idx="15">
                  <c:v>14.989866410067357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21-4B54-B1F9-19A44EE25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789551"/>
        <c:axId val="511788591"/>
      </c:barChart>
      <c:catAx>
        <c:axId val="511789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788591"/>
        <c:crosses val="autoZero"/>
        <c:auto val="1"/>
        <c:lblAlgn val="ctr"/>
        <c:lblOffset val="100"/>
        <c:noMultiLvlLbl val="0"/>
      </c:catAx>
      <c:valAx>
        <c:axId val="511788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789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14F8E7-67E2-A109-7FDC-8ABC84707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E03D38-9E1D-865B-F0D2-4B819EAE8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C58A9-A55D-D0E8-6C38-BD25B9B952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F88B5E-A99F-D582-EE79-A4DD9C0C5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870CDB-E73F-F5C8-C00B-CFA7FB2A44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AFB4AF2-36D9-997E-601E-CDE44DFFE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10FB776-B1E4-DC6E-E623-A88822BD1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7EC925-B6E2-6D8A-93A8-9AC615E2F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66F5B40-F4EC-AF7A-70E5-C0860C176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C2BAB-FA68-B01F-F65C-3705A01FC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0E2221-2C3B-187E-D729-240DF093B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63336A-40FE-850E-07BA-D802A29ED6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8783B5-488B-06BA-0835-6D6BAC071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E1947-1A2A-67D7-1527-EC22B2574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62420EE-8A38-1201-2616-86DD2095C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1B318D-D7AA-ACF7-3146-357BCFCE6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91CA69-719D-769F-72CD-FD80A26C9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5BB2EA2-00BB-3A52-3973-B73AFB638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76A49EA-F769-9D07-D9F4-CC29931E34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Retail - Small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Zones!H7</f>
        <v>8002.1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12.5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10.0005061709107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12.000606155288141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Retail - Small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EL1 NORTH PERIM PLNM (G.N4) ZN THERMAL ZONE</v>
      </c>
      <c r="B3" s="3" t="str">
        <f>IF(TRIM(Raw_zonesummary!$A2)="Existing",Raw_zonesummary!C2,"")</f>
        <v>EL1 NORTH PERIM PLNM (G.N4) ZN THERMAL ZONE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IFERROR(H3*J3/H7,"")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3200.66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ht="30" x14ac:dyDescent="0.25">
      <c r="A4" s="3" t="str">
        <f>IF(TRIM(Raw_zonesummary!$A3)="Existing",Raw_zonesummary!B3,"")</f>
        <v>EL1 SOUTH PERIM PLNM (G.S3) ZN THERMAL ZONE</v>
      </c>
      <c r="B4" s="3" t="str">
        <f>IF(TRIM(Raw_zonesummary!$A3)="Existing",Raw_zonesummary!C3,"")</f>
        <v>EL1 SOUTH PERIM PLNM (G.S3) ZN THERMAL ZONE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IFERROR(H4*J4/H7,"")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12804.32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RETAILSALES EL1 SOUTH PERIM (G.S1)</v>
      </c>
      <c r="B5" s="3" t="str">
        <f>IF(TRIM(Raw_zonesummary!$A4)="Existing",Raw_zonesummary!C4,"")</f>
        <v>RETAILSALES EL1 SOUTH PERIM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IFERROR(H5*J5/H7,"")</f>
        <v>0.80002124442333888</v>
      </c>
      <c r="H5" s="53">
        <f>IF(TRIM(Raw_zonesummary!$A4)="Existing",Raw_zonesummary!E4,"")</f>
        <v>6401.85</v>
      </c>
      <c r="I5" s="53">
        <f>IF(TRIM(Raw_zonesummary!$A4)="Existing",Raw_zonesummary!I4,"")</f>
        <v>64021.61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STOCKROOM EL1 NORTH PERIM (G.N2)</v>
      </c>
      <c r="B6" s="3" t="str">
        <f>IF(TRIM(Raw_zonesummary!$A5)="Existing",Raw_zonesummary!C5,"")</f>
        <v>STOCKROOM EL1 NORTH PERIM (G.N2)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Storage_warehouse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IFERROR(H6*J6/H7,"")</f>
        <v>0.19997875557666112</v>
      </c>
      <c r="H6" s="53">
        <f>IF(TRIM(Raw_zonesummary!$A5)="Existing",Raw_zonesummary!E5,"")</f>
        <v>1600.25</v>
      </c>
      <c r="I6" s="53">
        <f>IF(TRIM(Raw_zonesummary!$A5)="Existing",Raw_zonesummary!I5,"")</f>
        <v>16003.31</v>
      </c>
      <c r="J6" s="2">
        <f>IF(TRIM(Raw_zonesummary!$A5)="Existing",Raw_zonesummary!J5,"")</f>
        <v>1</v>
      </c>
      <c r="K6" s="36">
        <f>IF(TRIM(Raw_zonesummary!$A5)="Existing",Raw_zonesummary!K5,"")</f>
        <v>1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(2 Conditioned zones, 2 Unconditioned Zones)</v>
      </c>
      <c r="D7" s="12"/>
      <c r="E7" s="12"/>
      <c r="F7" s="3"/>
      <c r="G7" s="13"/>
      <c r="H7" s="53">
        <f>SUMPRODUCT($H$3:INDEX(H:H,ROW()-1), $J$3:INDEX(J:J,ROW()-1))</f>
        <v>8002.1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Retail - Small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Retail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Retail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Retail - Small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6.7000000000000004E-2</v>
      </c>
      <c r="E2" t="s">
        <v>395</v>
      </c>
      <c r="F2">
        <v>0.39300000000000002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6.6000000000000003E-2</v>
      </c>
      <c r="E3" t="s">
        <v>395</v>
      </c>
      <c r="F3">
        <v>0.60899999999999999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6.7000000000000004E-2</v>
      </c>
      <c r="E4" t="s">
        <v>395</v>
      </c>
      <c r="F4">
        <v>0.57699999999999996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6.5000000000000002E-2</v>
      </c>
      <c r="E5" t="s">
        <v>395</v>
      </c>
      <c r="F5">
        <v>0.629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6.7000000000000004E-2</v>
      </c>
      <c r="E6" t="s">
        <v>395</v>
      </c>
      <c r="F6">
        <v>0.61499999999999999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7.3999999999999996E-2</v>
      </c>
      <c r="E7" t="s">
        <v>395</v>
      </c>
      <c r="F7">
        <v>0.623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7.2999999999999995E-2</v>
      </c>
      <c r="E8" t="s">
        <v>395</v>
      </c>
      <c r="F8">
        <v>0.73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7.2999999999999995E-2</v>
      </c>
      <c r="E9" t="s">
        <v>395</v>
      </c>
      <c r="F9">
        <v>0.626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7.0000000000000007E-2</v>
      </c>
      <c r="E10" t="s">
        <v>395</v>
      </c>
      <c r="F10">
        <v>0.621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6.0999999999999999E-2</v>
      </c>
      <c r="E11" t="s">
        <v>395</v>
      </c>
      <c r="F11">
        <v>0.88400000000000001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6.3E-2</v>
      </c>
      <c r="E12" t="s">
        <v>395</v>
      </c>
      <c r="F12">
        <v>0.497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6.3E-2</v>
      </c>
      <c r="E13" t="s">
        <v>395</v>
      </c>
      <c r="F13">
        <v>0.53300000000000003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6.3E-2</v>
      </c>
      <c r="E14" t="s">
        <v>395</v>
      </c>
      <c r="F14">
        <v>0.50900000000000001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6.0999999999999999E-2</v>
      </c>
      <c r="E15" t="s">
        <v>395</v>
      </c>
      <c r="F15">
        <v>0.38400000000000001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0.378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6.0999999999999999E-2</v>
      </c>
      <c r="E17" t="s">
        <v>395</v>
      </c>
      <c r="F17">
        <v>0.35699999999999998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2.8000000000000001E-2</v>
      </c>
      <c r="E18" t="s">
        <v>395</v>
      </c>
      <c r="F18">
        <v>0.25700000000000001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2.8000000000000001E-2</v>
      </c>
      <c r="E19" t="s">
        <v>395</v>
      </c>
      <c r="F19">
        <v>1.452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2.8000000000000001E-2</v>
      </c>
      <c r="E20" t="s">
        <v>395</v>
      </c>
      <c r="F20">
        <v>1.452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2.8000000000000001E-2</v>
      </c>
      <c r="E21" t="s">
        <v>395</v>
      </c>
      <c r="F21">
        <v>1.452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2.8000000000000001E-2</v>
      </c>
      <c r="E22" t="s">
        <v>395</v>
      </c>
      <c r="F22">
        <v>1.452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4.8000000000000001E-2</v>
      </c>
      <c r="E23" t="s">
        <v>395</v>
      </c>
      <c r="F23">
        <v>1.5149999999999999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4.8000000000000001E-2</v>
      </c>
      <c r="E24" t="s">
        <v>395</v>
      </c>
      <c r="F24">
        <v>1.5149999999999999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4.8000000000000001E-2</v>
      </c>
      <c r="E25" t="s">
        <v>395</v>
      </c>
      <c r="F25">
        <v>1.5149999999999999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2.8000000000000001E-2</v>
      </c>
      <c r="E26" t="s">
        <v>395</v>
      </c>
      <c r="F26">
        <v>1.5149999999999999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2.8000000000000001E-2</v>
      </c>
      <c r="E27" t="s">
        <v>395</v>
      </c>
      <c r="F27">
        <v>1.452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2.8000000000000001E-2</v>
      </c>
      <c r="E28" t="s">
        <v>395</v>
      </c>
      <c r="F28">
        <v>0.185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2.8000000000000001E-2</v>
      </c>
      <c r="E29" t="s">
        <v>395</v>
      </c>
      <c r="F29">
        <v>0.25700000000000001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2.8000000000000001E-2</v>
      </c>
      <c r="E30" t="s">
        <v>395</v>
      </c>
      <c r="F30">
        <v>0.218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2.8000000000000001E-2</v>
      </c>
      <c r="E31" t="s">
        <v>395</v>
      </c>
      <c r="F31">
        <v>0.185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2.8000000000000001E-2</v>
      </c>
      <c r="E32" t="s">
        <v>395</v>
      </c>
      <c r="F32">
        <v>0.185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2.8000000000000001E-2</v>
      </c>
      <c r="E33" t="s">
        <v>395</v>
      </c>
      <c r="F33">
        <v>0.17599999999999999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Retail - Small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8" t="str" cm="1">
        <f t="array" ref="A3">IFERROR(INDEX($Z:$Z, 2+INT((ROW()-3)/4)), "")</f>
        <v>Retail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Retail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Retail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Retail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Retail - Small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Retail - Small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Retail - Small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6401.85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1600.4625000000001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1600.25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240.03749999999999</v>
      </c>
      <c r="F4" s="26"/>
    </row>
    <row r="7" spans="1:26" ht="15.75" customHeight="1" x14ac:dyDescent="0.25">
      <c r="A7" s="85" t="str">
        <f>"OA Controller - "&amp;Prototype!A2</f>
        <v>OA Controller - Retail - Small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0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0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6" t="str">
        <f>"Exhaust hood - "&amp;Prototype!A2</f>
        <v>Exhaust hood - Retail - Small</v>
      </c>
      <c r="B13" s="86"/>
      <c r="C13" s="86"/>
      <c r="D13" s="86"/>
      <c r="E13" s="86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389</v>
      </c>
      <c r="B2">
        <v>6401.85</v>
      </c>
      <c r="C2">
        <v>0</v>
      </c>
      <c r="D2">
        <v>0.25</v>
      </c>
    </row>
    <row r="3" spans="1:4" x14ac:dyDescent="0.25">
      <c r="A3" t="s">
        <v>393</v>
      </c>
      <c r="B3">
        <v>1600.25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Retail - Small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25222.31</v>
      </c>
      <c r="E4" s="70">
        <f>Raw_waterheater!D2</f>
        <v>5.29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25222.31</v>
      </c>
      <c r="E5" s="70">
        <f>Raw_waterheater!D3</f>
        <v>5.29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Retail - Small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NORTH PERIM PLNM (G.N4) ZN THERMAL ZONE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SOUTH PERIM PLNM (G.S3) ZN THERMAL ZONE</v>
      </c>
      <c r="B11" s="62">
        <f>IFERROR(Zones!H4,0)</f>
        <v>0</v>
      </c>
      <c r="C11" s="59">
        <f>IFERROR(Zones!K4,0)</f>
        <v>0</v>
      </c>
      <c r="D11" s="57">
        <f t="shared" ref="D11:D13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3" si="1">E11/60</f>
        <v>0</v>
      </c>
      <c r="G11" s="74"/>
    </row>
    <row r="12" spans="1:8" x14ac:dyDescent="0.25">
      <c r="A12" s="58" t="str">
        <f>IFERROR(Zones!B5,0)</f>
        <v>RETAILSALES EL1 SOUTH PERIM (G.S1)</v>
      </c>
      <c r="B12" s="62">
        <f>IFERROR(Zones!H5,0)</f>
        <v>6401.85</v>
      </c>
      <c r="C12" s="59">
        <f>IFERROR(Zones!K5,0)</f>
        <v>8.33</v>
      </c>
      <c r="D12" s="57">
        <f t="shared" si="0"/>
        <v>2.3055882352941173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19.205549999999999</v>
      </c>
      <c r="F12" s="73">
        <f t="shared" si="1"/>
        <v>0.3200925</v>
      </c>
      <c r="G12" s="74"/>
    </row>
    <row r="13" spans="1:8" x14ac:dyDescent="0.25">
      <c r="A13" s="58" t="str">
        <f>IFERROR(Zones!B6,0)</f>
        <v>STOCKROOM EL1 NORTH PERIM (G.N2)</v>
      </c>
      <c r="B13" s="62">
        <f>IFERROR(Zones!H6,0)</f>
        <v>1600.25</v>
      </c>
      <c r="C13" s="59">
        <f>IFERROR(Zones!K6,0)</f>
        <v>1</v>
      </c>
      <c r="D13" s="57">
        <f t="shared" si="0"/>
        <v>0.57608999999999999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0.57608999999999999</v>
      </c>
      <c r="F13" s="73">
        <f t="shared" si="1"/>
        <v>9.6015000000000007E-3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25222.31</v>
      </c>
      <c r="D2">
        <v>5.29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25222.31</v>
      </c>
      <c r="D3">
        <v>5.29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397</v>
      </c>
      <c r="B2">
        <v>19.205549999999999</v>
      </c>
      <c r="C2" t="s">
        <v>385</v>
      </c>
    </row>
    <row r="3" spans="1:3" x14ac:dyDescent="0.25">
      <c r="A3" t="s">
        <v>398</v>
      </c>
      <c r="B3">
        <v>0.57608999999999999</v>
      </c>
      <c r="C3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Retail - Small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6401.85</v>
      </c>
      <c r="E3" s="43">
        <f>Raw_interiorlights!D2</f>
        <v>1.865074982373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1600.25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Retail_sales</v>
      </c>
      <c r="D5" s="63">
        <f>Raw_interiorlights!C4</f>
        <v>6401.85</v>
      </c>
      <c r="E5" s="43">
        <f>Raw_interiorlights!D4</f>
        <v>0.94987264497699997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1600.25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Retail - Small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389</v>
      </c>
      <c r="C2">
        <v>6401.85</v>
      </c>
      <c r="D2">
        <v>1.865074982373</v>
      </c>
    </row>
    <row r="3" spans="1:4" x14ac:dyDescent="0.25">
      <c r="A3" t="s">
        <v>39</v>
      </c>
      <c r="B3" t="s">
        <v>393</v>
      </c>
      <c r="C3">
        <v>1600.25</v>
      </c>
      <c r="D3">
        <v>0.59484635077899994</v>
      </c>
    </row>
    <row r="4" spans="1:4" x14ac:dyDescent="0.25">
      <c r="A4" t="s">
        <v>40</v>
      </c>
      <c r="B4" t="s">
        <v>389</v>
      </c>
      <c r="C4">
        <v>6401.85</v>
      </c>
      <c r="D4">
        <v>0.94987264497699997</v>
      </c>
    </row>
    <row r="5" spans="1:4" x14ac:dyDescent="0.25">
      <c r="A5" t="s">
        <v>40</v>
      </c>
      <c r="B5" t="s">
        <v>393</v>
      </c>
      <c r="C5">
        <v>1600.25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Retail - Small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6401.85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1600.25</v>
      </c>
      <c r="C4" s="54">
        <f>IF(TRIM(Raw_equipment!$A3)="Existing",Raw_equipment!D3,"")</f>
        <v>0.19996239106099989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7" t="str">
        <f>"Refrigeration - "&amp;Prototype!A2</f>
        <v>Refrigeration - Retail - Small</v>
      </c>
      <c r="B7" s="81"/>
      <c r="C7" s="81"/>
      <c r="D7" s="81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7" t="str">
        <f>"Elevator - "&amp;Prototype!A2</f>
        <v>Elevator - Retail - Small</v>
      </c>
      <c r="B15" s="81"/>
      <c r="C15" s="81"/>
      <c r="D15" s="81"/>
      <c r="E15" s="81"/>
      <c r="F15" s="81"/>
      <c r="G15" s="81"/>
      <c r="H15" s="81"/>
      <c r="I15" s="81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389</v>
      </c>
      <c r="C2">
        <v>6401.85</v>
      </c>
      <c r="D2">
        <v>0.999870569519</v>
      </c>
    </row>
    <row r="3" spans="1:4" x14ac:dyDescent="0.25">
      <c r="A3" t="s">
        <v>39</v>
      </c>
      <c r="B3" t="s">
        <v>393</v>
      </c>
      <c r="C3">
        <v>1600.25</v>
      </c>
      <c r="D3">
        <v>0.19996239106099989</v>
      </c>
    </row>
    <row r="4" spans="1:4" x14ac:dyDescent="0.25">
      <c r="A4" t="s">
        <v>40</v>
      </c>
      <c r="B4" t="s">
        <v>389</v>
      </c>
      <c r="C4">
        <v>6401.85</v>
      </c>
      <c r="D4">
        <v>0.999870569519</v>
      </c>
    </row>
    <row r="5" spans="1:4" x14ac:dyDescent="0.25">
      <c r="A5" t="s">
        <v>40</v>
      </c>
      <c r="B5" t="s">
        <v>393</v>
      </c>
      <c r="C5">
        <v>1600.25</v>
      </c>
      <c r="D5">
        <v>0.19996239106099989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Retail - Small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8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C887-826A-4CCF-9F0C-76D216DC7241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383</v>
      </c>
      <c r="B2" t="s">
        <v>424</v>
      </c>
      <c r="C2" t="s">
        <v>425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390</v>
      </c>
      <c r="B3" t="s">
        <v>426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426</v>
      </c>
      <c r="C4" t="s">
        <v>428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390</v>
      </c>
      <c r="B5" t="s">
        <v>426</v>
      </c>
      <c r="C5" t="s">
        <v>429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430</v>
      </c>
      <c r="C6" t="s">
        <v>427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390</v>
      </c>
      <c r="B7" t="s">
        <v>430</v>
      </c>
      <c r="C7" t="s">
        <v>431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390</v>
      </c>
      <c r="B8" t="s">
        <v>430</v>
      </c>
      <c r="C8" t="s">
        <v>429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390</v>
      </c>
      <c r="B9" t="s">
        <v>432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390</v>
      </c>
      <c r="B10" t="s">
        <v>432</v>
      </c>
      <c r="C10" t="s">
        <v>431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390</v>
      </c>
      <c r="B11" t="s">
        <v>432</v>
      </c>
      <c r="C11" t="s">
        <v>429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390</v>
      </c>
      <c r="B12" t="s">
        <v>433</v>
      </c>
      <c r="C12" t="s">
        <v>427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390</v>
      </c>
      <c r="B13" t="s">
        <v>433</v>
      </c>
      <c r="C13" t="s">
        <v>428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390</v>
      </c>
      <c r="B14" t="s">
        <v>433</v>
      </c>
      <c r="C14" t="s">
        <v>429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390</v>
      </c>
      <c r="B15" t="s">
        <v>424</v>
      </c>
      <c r="C15" t="s">
        <v>425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390</v>
      </c>
      <c r="B16" t="s">
        <v>434</v>
      </c>
      <c r="C16" t="s">
        <v>427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390</v>
      </c>
      <c r="B17" t="s">
        <v>434</v>
      </c>
      <c r="C17" t="s">
        <v>431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390</v>
      </c>
      <c r="B18" t="s">
        <v>434</v>
      </c>
      <c r="C18" t="s">
        <v>429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390</v>
      </c>
      <c r="B19" t="s">
        <v>435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435</v>
      </c>
      <c r="C20" t="s">
        <v>428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390</v>
      </c>
      <c r="B21" t="s">
        <v>435</v>
      </c>
      <c r="C21" t="s">
        <v>429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436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390</v>
      </c>
      <c r="B23" t="s">
        <v>436</v>
      </c>
      <c r="C23" t="s">
        <v>431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390</v>
      </c>
      <c r="B24" t="s">
        <v>436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Retail - Small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8002.1</v>
      </c>
      <c r="E3" s="38">
        <f>SUMIFS(Raw_totalendusesannual!$D:$D,
        Raw_totalendusesannual!$B:$B,$A3,
        Raw_totalendusesannual!$C:$C,$B3,
        Raw_totalendusesannual!$A:$A,$C3) / $D3</f>
        <v>32.744564551805148</v>
      </c>
      <c r="F3" s="38">
        <f>SUMIFS(Raw_totalendusesannual!$E:$E,
        Raw_totalendusesannual!$B:$B,$A3,
        Raw_totalendusesannual!$C:$C,$B3,
        Raw_totalendusesannual!$A:$A,$C3) / $D3</f>
        <v>20.686034915834593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8002.1</v>
      </c>
      <c r="E4" s="38">
        <f>SUMIFS(Raw_totalendusesannual!$D:$D,
        Raw_totalendusesannual!$B:$B,$A4,
        Raw_totalendusesannual!$C:$C,$B4,
        Raw_totalendusesannual!$A:$A,$C4) / $D4</f>
        <v>23.49431649192087</v>
      </c>
      <c r="F4" s="38">
        <f>SUMIFS(Raw_totalendusesannual!$E:$E,
        Raw_totalendusesannual!$B:$B,$A4,
        Raw_totalendusesannual!$C:$C,$B4,
        Raw_totalendusesannual!$A:$A,$C4) / $D4</f>
        <v>23.517597880556355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8002.1</v>
      </c>
      <c r="E5" s="38">
        <f>SUMIFS(Raw_totalendusesannual!$D:$D,
        Raw_totalendusesannual!$B:$B,$A5,
        Raw_totalendusesannual!$C:$C,$B5,
        Raw_totalendusesannual!$A:$A,$C5) / $D5</f>
        <v>39.984865222878994</v>
      </c>
      <c r="F5" s="38">
        <f>SUMIFS(Raw_totalendusesannual!$E:$E,
        Raw_totalendusesannual!$B:$B,$A5,
        Raw_totalendusesannual!$C:$C,$B5,
        Raw_totalendusesannual!$A:$A,$C5) / $D5</f>
        <v>13.73561565089164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8002.1</v>
      </c>
      <c r="E6" s="38">
        <f>SUMIFS(Raw_totalendusesannual!$D:$D,
        Raw_totalendusesannual!$B:$B,$A6,
        Raw_totalendusesannual!$C:$C,$B6,
        Raw_totalendusesannual!$A:$A,$C6) / $D6</f>
        <v>27.050333037577634</v>
      </c>
      <c r="F6" s="38">
        <f>SUMIFS(Raw_totalendusesannual!$E:$E,
        Raw_totalendusesannual!$B:$B,$A6,
        Raw_totalendusesannual!$C:$C,$B6,
        Raw_totalendusesannual!$A:$A,$C6) / $D6</f>
        <v>16.91574461703803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8002.1</v>
      </c>
      <c r="E7" s="38">
        <f>SUMIFS(Raw_totalendusesannual!$D:$D,
        Raw_totalendusesannual!$B:$B,$A7,
        Raw_totalendusesannual!$C:$C,$B7,
        Raw_totalendusesannual!$A:$A,$C7) / $D7</f>
        <v>42.141874008072875</v>
      </c>
      <c r="F7" s="38">
        <f>SUMIFS(Raw_totalendusesannual!$E:$E,
        Raw_totalendusesannual!$B:$B,$A7,
        Raw_totalendusesannual!$C:$C,$B7,
        Raw_totalendusesannual!$A:$A,$C7) / $D7</f>
        <v>4.7615738368678215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8002.1</v>
      </c>
      <c r="E8" s="38">
        <f>SUMIFS(Raw_totalendusesannual!$D:$D,
        Raw_totalendusesannual!$B:$B,$A8,
        Raw_totalendusesannual!$C:$C,$B8,
        Raw_totalendusesannual!$A:$A,$C8) / $D8</f>
        <v>29.921274415465938</v>
      </c>
      <c r="F8" s="38">
        <f>SUMIFS(Raw_totalendusesannual!$E:$E,
        Raw_totalendusesannual!$B:$B,$A8,
        Raw_totalendusesannual!$C:$C,$B8,
        Raw_totalendusesannual!$A:$A,$C8) / $D8</f>
        <v>4.7606878194473952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8002.1</v>
      </c>
      <c r="E9" s="38">
        <f>SUMIFS(Raw_totalendusesannual!$D:$D,
        Raw_totalendusesannual!$B:$B,$A9,
        Raw_totalendusesannual!$C:$C,$B9,
        Raw_totalendusesannual!$A:$A,$C9) / $D9</f>
        <v>40.151144074680388</v>
      </c>
      <c r="F9" s="38">
        <f>SUMIFS(Raw_totalendusesannual!$E:$E,
        Raw_totalendusesannual!$B:$B,$A9,
        Raw_totalendusesannual!$C:$C,$B9,
        Raw_totalendusesannual!$A:$A,$C9) / $D9</f>
        <v>4.7614276252483716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8002.1</v>
      </c>
      <c r="E10" s="38">
        <f>SUMIFS(Raw_totalendusesannual!$D:$D,
        Raw_totalendusesannual!$B:$B,$A10,
        Raw_totalendusesannual!$C:$C,$B10,
        Raw_totalendusesannual!$A:$A,$C10) / $D10</f>
        <v>27.211314529935891</v>
      </c>
      <c r="F10" s="38">
        <f>SUMIFS(Raw_totalendusesannual!$E:$E,
        Raw_totalendusesannual!$B:$B,$A10,
        Raw_totalendusesannual!$C:$C,$B10,
        Raw_totalendusesannual!$A:$A,$C10) / $D10</f>
        <v>4.7607353069819167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8002.1</v>
      </c>
      <c r="E11" s="38">
        <f>SUMIFS(Raw_totalendusesannual!$D:$D,
        Raw_totalendusesannual!$B:$B,$A11,
        Raw_totalendusesannual!$C:$C,$B11,
        Raw_totalendusesannual!$A:$A,$C11) / $D11</f>
        <v>33.272032341510354</v>
      </c>
      <c r="F11" s="38">
        <f>SUMIFS(Raw_totalendusesannual!$E:$E,
        Raw_totalendusesannual!$B:$B,$A11,
        Raw_totalendusesannual!$C:$C,$B11,
        Raw_totalendusesannual!$A:$A,$C11) / $D11</f>
        <v>17.388173104560053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8002.1</v>
      </c>
      <c r="E12" s="38">
        <f>SUMIFS(Raw_totalendusesannual!$D:$D,
        Raw_totalendusesannual!$B:$B,$A12,
        Raw_totalendusesannual!$C:$C,$B12,
        Raw_totalendusesannual!$A:$A,$C12) / $D12</f>
        <v>22.761001487109631</v>
      </c>
      <c r="F12" s="38">
        <f>SUMIFS(Raw_totalendusesannual!$E:$E,
        Raw_totalendusesannual!$B:$B,$A12,
        Raw_totalendusesannual!$C:$C,$B12,
        Raw_totalendusesannual!$A:$A,$C12) / $D12</f>
        <v>20.04739880781295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8002.1</v>
      </c>
      <c r="E13" s="38">
        <f>SUMIFS(Raw_totalendusesannual!$D:$D,
        Raw_totalendusesannual!$B:$B,$A13,
        Raw_totalendusesannual!$C:$C,$B13,
        Raw_totalendusesannual!$A:$A,$C13) / $D13</f>
        <v>39.068412041839018</v>
      </c>
      <c r="F13" s="38">
        <f>SUMIFS(Raw_totalendusesannual!$E:$E,
        Raw_totalendusesannual!$B:$B,$A13,
        Raw_totalendusesannual!$C:$C,$B13,
        Raw_totalendusesannual!$A:$A,$C13) / $D13</f>
        <v>16.144665775233999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8002.1</v>
      </c>
      <c r="E14" s="38">
        <f>SUMIFS(Raw_totalendusesannual!$D:$D,
        Raw_totalendusesannual!$B:$B,$A14,
        Raw_totalendusesannual!$C:$C,$B14,
        Raw_totalendusesannual!$A:$A,$C14) / $D14</f>
        <v>28.698430412016844</v>
      </c>
      <c r="F14" s="38">
        <f>SUMIFS(Raw_totalendusesannual!$E:$E,
        Raw_totalendusesannual!$B:$B,$A14,
        Raw_totalendusesannual!$C:$C,$B14,
        Raw_totalendusesannual!$A:$A,$C14) / $D14</f>
        <v>22.253066070156585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8002.1</v>
      </c>
      <c r="E15" s="38">
        <f>SUMIFS(Raw_totalendusesannual!$D:$D,
        Raw_totalendusesannual!$B:$B,$A15,
        Raw_totalendusesannual!$C:$C,$B15,
        Raw_totalendusesannual!$A:$A,$C15) / $D15</f>
        <v>47.54121917996526</v>
      </c>
      <c r="F15" s="38">
        <f>SUMIFS(Raw_totalendusesannual!$E:$E,
        Raw_totalendusesannual!$B:$B,$A15,
        Raw_totalendusesannual!$C:$C,$B15,
        Raw_totalendusesannual!$A:$A,$C15) / $D15</f>
        <v>10.500671073843115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8002.1</v>
      </c>
      <c r="E16" s="38">
        <f>SUMIFS(Raw_totalendusesannual!$D:$D,
        Raw_totalendusesannual!$B:$B,$A16,
        Raw_totalendusesannual!$C:$C,$B16,
        Raw_totalendusesannual!$A:$A,$C16) / $D16</f>
        <v>35.696144761999975</v>
      </c>
      <c r="F16" s="38">
        <f>SUMIFS(Raw_totalendusesannual!$E:$E,
        Raw_totalendusesannual!$B:$B,$A16,
        Raw_totalendusesannual!$C:$C,$B16,
        Raw_totalendusesannual!$A:$A,$C16) / $D16</f>
        <v>14.55904075180265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8002.1</v>
      </c>
      <c r="E17" s="38">
        <f>SUMIFS(Raw_totalendusesannual!$D:$D,
        Raw_totalendusesannual!$B:$B,$A17,
        Raw_totalendusesannual!$C:$C,$B17,
        Raw_totalendusesannual!$A:$A,$C17) / $D17</f>
        <v>49.11923869984129</v>
      </c>
      <c r="F17" s="38">
        <f>SUMIFS(Raw_totalendusesannual!$E:$E,
        Raw_totalendusesannual!$B:$B,$A17,
        Raw_totalendusesannual!$C:$C,$B17,
        Raw_totalendusesannual!$A:$A,$C17) / $D17</f>
        <v>4.3956373951837646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8002.1</v>
      </c>
      <c r="E18" s="38">
        <f>SUMIFS(Raw_totalendusesannual!$D:$D,
        Raw_totalendusesannual!$B:$B,$A18,
        Raw_totalendusesannual!$C:$C,$B18,
        Raw_totalendusesannual!$A:$A,$C18) / $D18</f>
        <v>38.229682208420286</v>
      </c>
      <c r="F18" s="38">
        <f>SUMIFS(Raw_totalendusesannual!$E:$E,
        Raw_totalendusesannual!$B:$B,$A18,
        Raw_totalendusesannual!$C:$C,$B18,
        Raw_totalendusesannual!$A:$A,$C18) / $D18</f>
        <v>4.3947413803876483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8002.1</v>
      </c>
      <c r="E19" s="38">
        <f>SUMIFS(Raw_totalendusesannual!$D:$D,
        Raw_totalendusesannual!$B:$B,$A19,
        Raw_totalendusesannual!$C:$C,$B19,
        Raw_totalendusesannual!$A:$A,$C19) / $D19</f>
        <v>47.676170005373585</v>
      </c>
      <c r="F19" s="38">
        <f>SUMIFS(Raw_totalendusesannual!$E:$E,
        Raw_totalendusesannual!$B:$B,$A19,
        Raw_totalendusesannual!$C:$C,$B19,
        Raw_totalendusesannual!$A:$A,$C19) / $D19</f>
        <v>4.39567738468652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8002.1</v>
      </c>
      <c r="E20" s="38">
        <f>SUMIFS(Raw_totalendusesannual!$D:$D,
        Raw_totalendusesannual!$B:$B,$A20,
        Raw_totalendusesannual!$C:$C,$B20,
        Raw_totalendusesannual!$A:$A,$C20) / $D20</f>
        <v>36.151027855188012</v>
      </c>
      <c r="F20" s="38">
        <f>SUMIFS(Raw_totalendusesannual!$E:$E,
        Raw_totalendusesannual!$B:$B,$A20,
        Raw_totalendusesannual!$C:$C,$B20,
        Raw_totalendusesannual!$A:$A,$C20) / $D20</f>
        <v>4.3947301333399977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8002.1</v>
      </c>
      <c r="E21" s="38">
        <f>SUMIFS(Raw_totalendusesannual!$D:$D,
        Raw_totalendusesannual!$B:$B,$A21,
        Raw_totalendusesannual!$C:$C,$B21,
        Raw_totalendusesannual!$A:$A,$C21) / $D21</f>
        <v>39.355666637507653</v>
      </c>
      <c r="F21" s="38">
        <f>SUMIFS(Raw_totalendusesannual!$E:$E,
        Raw_totalendusesannual!$B:$B,$A21,
        Raw_totalendusesannual!$C:$C,$B21,
        Raw_totalendusesannual!$A:$A,$C21) / $D21</f>
        <v>13.133817372939601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8002.1</v>
      </c>
      <c r="E22" s="38">
        <f>SUMIFS(Raw_totalendusesannual!$D:$D,
        Raw_totalendusesannual!$B:$B,$A22,
        Raw_totalendusesannual!$C:$C,$B22,
        Raw_totalendusesannual!$A:$A,$C22) / $D22</f>
        <v>28.214894840104471</v>
      </c>
      <c r="F22" s="38">
        <f>SUMIFS(Raw_totalendusesannual!$E:$E,
        Raw_totalendusesannual!$B:$B,$A22,
        Raw_totalendusesannual!$C:$C,$B22,
        Raw_totalendusesannual!$A:$A,$C22) / $D22</f>
        <v>17.960606590769924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8002.1</v>
      </c>
      <c r="E23" s="38">
        <f>SUMIFS(Raw_totalendusesannual!$D:$D,
        Raw_totalendusesannual!$B:$B,$A23,
        Raw_totalendusesannual!$C:$C,$B23,
        Raw_totalendusesannual!$A:$A,$C23) / $D23</f>
        <v>36.306829457267469</v>
      </c>
      <c r="F23" s="38">
        <f>SUMIFS(Raw_totalendusesannual!$E:$E,
        Raw_totalendusesannual!$B:$B,$A23,
        Raw_totalendusesannual!$C:$C,$B23,
        Raw_totalendusesannual!$A:$A,$C23) / $D23</f>
        <v>11.719404906212119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8002.1</v>
      </c>
      <c r="E24" s="38">
        <f>SUMIFS(Raw_totalendusesannual!$D:$D,
        Raw_totalendusesannual!$B:$B,$A24,
        Raw_totalendusesannual!$C:$C,$B24,
        Raw_totalendusesannual!$A:$A,$C24) / $D24</f>
        <v>25.670822659051996</v>
      </c>
      <c r="F24" s="38">
        <f>SUMIFS(Raw_totalendusesannual!$E:$E,
        Raw_totalendusesannual!$B:$B,$A24,
        Raw_totalendusesannual!$C:$C,$B24,
        Raw_totalendusesannual!$A:$A,$C24) / $D24</f>
        <v>17.187730720685821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8002.1</v>
      </c>
      <c r="E25" s="38">
        <f>SUMIFS(Raw_totalendusesannual!$D:$D,
        Raw_totalendusesannual!$B:$B,$A25,
        Raw_totalendusesannual!$C:$C,$B25,
        Raw_totalendusesannual!$A:$A,$C25) / $D25</f>
        <v>44.330676947301335</v>
      </c>
      <c r="F25" s="38">
        <f>SUMIFS(Raw_totalendusesannual!$E:$E,
        Raw_totalendusesannual!$B:$B,$A25,
        Raw_totalendusesannual!$C:$C,$B25,
        Raw_totalendusesannual!$A:$A,$C25) / $D25</f>
        <v>7.9514902338136242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8002.1</v>
      </c>
      <c r="E26" s="38">
        <f>SUMIFS(Raw_totalendusesannual!$D:$D,
        Raw_totalendusesannual!$B:$B,$A26,
        Raw_totalendusesannual!$C:$C,$B26,
        Raw_totalendusesannual!$A:$A,$C26) / $D26</f>
        <v>32.613390235063292</v>
      </c>
      <c r="F26" s="38">
        <f>SUMIFS(Raw_totalendusesannual!$E:$E,
        Raw_totalendusesannual!$B:$B,$A26,
        Raw_totalendusesannual!$C:$C,$B26,
        Raw_totalendusesannual!$A:$A,$C26) / $D26</f>
        <v>11.33730270803914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8002.1</v>
      </c>
      <c r="E27" s="38">
        <f>SUMIFS(Raw_totalendusesannual!$D:$D,
        Raw_totalendusesannual!$B:$B,$A27,
        Raw_totalendusesannual!$C:$C,$B27,
        Raw_totalendusesannual!$A:$A,$C27) / $D27</f>
        <v>45.172378500643582</v>
      </c>
      <c r="F27" s="38">
        <f>SUMIFS(Raw_totalendusesannual!$E:$E,
        Raw_totalendusesannual!$B:$B,$A27,
        Raw_totalendusesannual!$C:$C,$B27,
        Raw_totalendusesannual!$A:$A,$C27) / $D27</f>
        <v>4.3792666924932204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8002.1</v>
      </c>
      <c r="E28" s="38">
        <f>SUMIFS(Raw_totalendusesannual!$D:$D,
        Raw_totalendusesannual!$B:$B,$A28,
        Raw_totalendusesannual!$C:$C,$B28,
        Raw_totalendusesannual!$A:$A,$C28) / $D28</f>
        <v>34.248368553254771</v>
      </c>
      <c r="F28" s="38">
        <f>SUMIFS(Raw_totalendusesannual!$E:$E,
        Raw_totalendusesannual!$B:$B,$A28,
        Raw_totalendusesannual!$C:$C,$B28,
        Raw_totalendusesannual!$A:$A,$C28) / $D28</f>
        <v>4.3785556291473489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8002.1</v>
      </c>
      <c r="E29" s="38">
        <f>SUMIFS(Raw_totalendusesannual!$D:$D,
        Raw_totalendusesannual!$B:$B,$A29,
        Raw_totalendusesannual!$C:$C,$B29,
        Raw_totalendusesannual!$A:$A,$C29) / $D29</f>
        <v>44.368654478199467</v>
      </c>
      <c r="F29" s="38">
        <f>SUMIFS(Raw_totalendusesannual!$E:$E,
        Raw_totalendusesannual!$B:$B,$A29,
        Raw_totalendusesannual!$C:$C,$B29,
        Raw_totalendusesannual!$A:$A,$C29) / $D29</f>
        <v>4.379334174779121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8002.1</v>
      </c>
      <c r="E30" s="38">
        <f>SUMIFS(Raw_totalendusesannual!$D:$D,
        Raw_totalendusesannual!$B:$B,$A30,
        Raw_totalendusesannual!$C:$C,$B30,
        Raw_totalendusesannual!$A:$A,$C30) / $D30</f>
        <v>32.742676297471917</v>
      </c>
      <c r="F30" s="38">
        <f>SUMIFS(Raw_totalendusesannual!$E:$E,
        Raw_totalendusesannual!$B:$B,$A30,
        Raw_totalendusesannual!$C:$C,$B30,
        Raw_totalendusesannual!$A:$A,$C30) / $D30</f>
        <v>4.3785556291473489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8002.1</v>
      </c>
      <c r="E31" s="38">
        <f>SUMIFS(Raw_totalendusesannual!$D:$D,
        Raw_totalendusesannual!$B:$B,$A31,
        Raw_totalendusesannual!$C:$C,$B31,
        Raw_totalendusesannual!$A:$A,$C31) / $D31</f>
        <v>36.883902975468935</v>
      </c>
      <c r="F31" s="38">
        <f>SUMIFS(Raw_totalendusesannual!$E:$E,
        Raw_totalendusesannual!$B:$B,$A31,
        Raw_totalendusesannual!$C:$C,$B31,
        Raw_totalendusesannual!$A:$A,$C31) / $D31</f>
        <v>9.7387210857149995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8002.1</v>
      </c>
      <c r="E32" s="38">
        <f>SUMIFS(Raw_totalendusesannual!$D:$D,
        Raw_totalendusesannual!$B:$B,$A32,
        Raw_totalendusesannual!$C:$C,$B32,
        Raw_totalendusesannual!$A:$A,$C32) / $D32</f>
        <v>25.953359743067445</v>
      </c>
      <c r="F32" s="38">
        <f>SUMIFS(Raw_totalendusesannual!$E:$E,
        Raw_totalendusesannual!$B:$B,$A32,
        Raw_totalendusesannual!$C:$C,$B32,
        Raw_totalendusesannual!$A:$A,$C32) / $D32</f>
        <v>14.082098449157096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8002.1</v>
      </c>
      <c r="E33" s="38">
        <f>SUMIFS(Raw_totalendusesannual!$D:$D,
        Raw_totalendusesannual!$B:$B,$A33,
        Raw_totalendusesannual!$C:$C,$B33,
        Raw_totalendusesannual!$A:$A,$C33) / $D33</f>
        <v>41.095032553954582</v>
      </c>
      <c r="F33" s="38">
        <f>SUMIFS(Raw_totalendusesannual!$E:$E,
        Raw_totalendusesannual!$B:$B,$A33,
        Raw_totalendusesannual!$C:$C,$B33,
        Raw_totalendusesannual!$A:$A,$C33) / $D33</f>
        <v>11.228686219867285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8002.1</v>
      </c>
      <c r="E34" s="38">
        <f>SUMIFS(Raw_totalendusesannual!$D:$D,
        Raw_totalendusesannual!$B:$B,$A34,
        Raw_totalendusesannual!$C:$C,$B34,
        Raw_totalendusesannual!$A:$A,$C34) / $D34</f>
        <v>29.70384024193649</v>
      </c>
      <c r="F34" s="38">
        <f>SUMIFS(Raw_totalendusesannual!$E:$E,
        Raw_totalendusesannual!$B:$B,$A34,
        Raw_totalendusesannual!$C:$C,$B34,
        Raw_totalendusesannual!$A:$A,$C34) / $D34</f>
        <v>15.600134964571799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8002.1</v>
      </c>
      <c r="E35" s="38">
        <f>SUMIFS(Raw_totalendusesannual!$D:$D,
        Raw_totalendusesannual!$B:$B,$A35,
        Raw_totalendusesannual!$C:$C,$B35,
        Raw_totalendusesannual!$A:$A,$C35) / $D35</f>
        <v>48.803377863310878</v>
      </c>
      <c r="F35" s="38">
        <f>SUMIFS(Raw_totalendusesannual!$E:$E,
        Raw_totalendusesannual!$B:$B,$A35,
        Raw_totalendusesannual!$C:$C,$B35,
        Raw_totalendusesannual!$A:$A,$C35) / $D35</f>
        <v>7.4723785006435808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8002.1</v>
      </c>
      <c r="E36" s="38">
        <f>SUMIFS(Raw_totalendusesannual!$D:$D,
        Raw_totalendusesannual!$B:$B,$A36,
        Raw_totalendusesannual!$C:$C,$B36,
        Raw_totalendusesannual!$A:$A,$C36) / $D36</f>
        <v>36.584491570962619</v>
      </c>
      <c r="F36" s="38">
        <f>SUMIFS(Raw_totalendusesannual!$E:$E,
        Raw_totalendusesannual!$B:$B,$A36,
        Raw_totalendusesannual!$C:$C,$B36,
        Raw_totalendusesannual!$A:$A,$C36) / $D36</f>
        <v>10.136857824820984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8002.1</v>
      </c>
      <c r="E37" s="38">
        <f>SUMIFS(Raw_totalendusesannual!$D:$D,
        Raw_totalendusesannual!$B:$B,$A37,
        Raw_totalendusesannual!$C:$C,$B37,
        Raw_totalendusesannual!$A:$A,$C37) / $D37</f>
        <v>49.587270841404127</v>
      </c>
      <c r="F37" s="38">
        <f>SUMIFS(Raw_totalendusesannual!$E:$E,
        Raw_totalendusesannual!$B:$B,$A37,
        Raw_totalendusesannual!$C:$C,$B37,
        Raw_totalendusesannual!$A:$A,$C37) / $D37</f>
        <v>4.2377238474900336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8002.1</v>
      </c>
      <c r="E38" s="38">
        <f>SUMIFS(Raw_totalendusesannual!$D:$D,
        Raw_totalendusesannual!$B:$B,$A38,
        Raw_totalendusesannual!$C:$C,$B38,
        Raw_totalendusesannual!$A:$A,$C38) / $D38</f>
        <v>37.980047737468915</v>
      </c>
      <c r="F38" s="38">
        <f>SUMIFS(Raw_totalendusesannual!$E:$E,
        Raw_totalendusesannual!$B:$B,$A38,
        Raw_totalendusesannual!$C:$C,$B38,
        Raw_totalendusesannual!$A:$A,$C38) / $D38</f>
        <v>4.2368015895827345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8002.1</v>
      </c>
      <c r="E39" s="38">
        <f>SUMIFS(Raw_totalendusesannual!$D:$D,
        Raw_totalendusesannual!$B:$B,$A39,
        Raw_totalendusesannual!$C:$C,$B39,
        Raw_totalendusesannual!$A:$A,$C39) / $D39</f>
        <v>48.839893278014522</v>
      </c>
      <c r="F39" s="38">
        <f>SUMIFS(Raw_totalendusesannual!$E:$E,
        Raw_totalendusesannual!$B:$B,$A39,
        Raw_totalendusesannual!$C:$C,$B39,
        Raw_totalendusesannual!$A:$A,$C39) / $D39</f>
        <v>4.2377663363367111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8002.1</v>
      </c>
      <c r="E40" s="38">
        <f>SUMIFS(Raw_totalendusesannual!$D:$D,
        Raw_totalendusesannual!$B:$B,$A40,
        Raw_totalendusesannual!$C:$C,$B40,
        Raw_totalendusesannual!$A:$A,$C40) / $D40</f>
        <v>36.682852001349644</v>
      </c>
      <c r="F40" s="38">
        <f>SUMIFS(Raw_totalendusesannual!$E:$E,
        Raw_totalendusesannual!$B:$B,$A40,
        Raw_totalendusesannual!$C:$C,$B40,
        Raw_totalendusesannual!$A:$A,$C40) / $D40</f>
        <v>4.2368303320378402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8002.1</v>
      </c>
      <c r="E41" s="38">
        <f>SUMIFS(Raw_totalendusesannual!$D:$D,
        Raw_totalendusesannual!$B:$B,$A41,
        Raw_totalendusesannual!$C:$C,$B41,
        Raw_totalendusesannual!$A:$A,$C41) / $D41</f>
        <v>40.879167968408289</v>
      </c>
      <c r="F41" s="38">
        <f>SUMIFS(Raw_totalendusesannual!$E:$E,
        Raw_totalendusesannual!$B:$B,$A41,
        Raw_totalendusesannual!$C:$C,$B41,
        Raw_totalendusesannual!$A:$A,$C41) / $D41</f>
        <v>9.1960335411954368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8002.1</v>
      </c>
      <c r="E42" s="38">
        <f>SUMIFS(Raw_totalendusesannual!$D:$D,
        Raw_totalendusesannual!$B:$B,$A42,
        Raw_totalendusesannual!$C:$C,$B42,
        Raw_totalendusesannual!$A:$A,$C42) / $D42</f>
        <v>29.412596693367991</v>
      </c>
      <c r="F42" s="38">
        <f>SUMIFS(Raw_totalendusesannual!$E:$E,
        Raw_totalendusesannual!$B:$B,$A42,
        Raw_totalendusesannual!$C:$C,$B42,
        Raw_totalendusesannual!$A:$A,$C42) / $D42</f>
        <v>12.539532122817759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8002.1</v>
      </c>
      <c r="E43" s="38">
        <f>SUMIFS(Raw_totalendusesannual!$D:$D,
        Raw_totalendusesannual!$B:$B,$A43,
        Raw_totalendusesannual!$C:$C,$B43,
        Raw_totalendusesannual!$A:$A,$C43) / $D43</f>
        <v>36.95230876894815</v>
      </c>
      <c r="F43" s="38">
        <f>SUMIFS(Raw_totalendusesannual!$E:$E,
        Raw_totalendusesannual!$B:$B,$A43,
        Raw_totalendusesannual!$C:$C,$B43,
        Raw_totalendusesannual!$A:$A,$C43) / $D43</f>
        <v>10.701240924257382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8002.1</v>
      </c>
      <c r="E44" s="38">
        <f>SUMIFS(Raw_totalendusesannual!$D:$D,
        Raw_totalendusesannual!$B:$B,$A44,
        Raw_totalendusesannual!$C:$C,$B44,
        Raw_totalendusesannual!$A:$A,$C44) / $D44</f>
        <v>26.299396408442782</v>
      </c>
      <c r="F44" s="38">
        <f>SUMIFS(Raw_totalendusesannual!$E:$E,
        Raw_totalendusesannual!$B:$B,$A44,
        Raw_totalendusesannual!$C:$C,$B44,
        Raw_totalendusesannual!$A:$A,$C44) / $D44</f>
        <v>15.664817985278864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8002.1</v>
      </c>
      <c r="E45" s="38">
        <f>SUMIFS(Raw_totalendusesannual!$D:$D,
        Raw_totalendusesannual!$B:$B,$A45,
        Raw_totalendusesannual!$C:$C,$B45,
        Raw_totalendusesannual!$A:$A,$C45) / $D45</f>
        <v>45.229744692018343</v>
      </c>
      <c r="F45" s="38">
        <f>SUMIFS(Raw_totalendusesannual!$E:$E,
        Raw_totalendusesannual!$B:$B,$A45,
        Raw_totalendusesannual!$C:$C,$B45,
        Raw_totalendusesannual!$A:$A,$C45) / $D45</f>
        <v>7.3847540020744553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8002.1</v>
      </c>
      <c r="E46" s="38">
        <f>SUMIFS(Raw_totalendusesannual!$D:$D,
        Raw_totalendusesannual!$B:$B,$A46,
        Raw_totalendusesannual!$C:$C,$B46,
        Raw_totalendusesannual!$A:$A,$C46) / $D46</f>
        <v>33.262536084277876</v>
      </c>
      <c r="F46" s="38">
        <f>SUMIFS(Raw_totalendusesannual!$E:$E,
        Raw_totalendusesannual!$B:$B,$A46,
        Raw_totalendusesannual!$C:$C,$B46,
        Raw_totalendusesannual!$A:$A,$C46) / $D46</f>
        <v>10.154856850076854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8002.1</v>
      </c>
      <c r="E47" s="38">
        <f>SUMIFS(Raw_totalendusesannual!$D:$D,
        Raw_totalendusesannual!$B:$B,$A47,
        Raw_totalendusesannual!$C:$C,$B47,
        Raw_totalendusesannual!$A:$A,$C47) / $D47</f>
        <v>45.969752939853286</v>
      </c>
      <c r="F47" s="38">
        <f>SUMIFS(Raw_totalendusesannual!$E:$E,
        Raw_totalendusesannual!$B:$B,$A47,
        Raw_totalendusesannual!$C:$C,$B47,
        Raw_totalendusesannual!$A:$A,$C47) / $D47</f>
        <v>4.3795028804938703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8002.1</v>
      </c>
      <c r="E48" s="38">
        <f>SUMIFS(Raw_totalendusesannual!$D:$D,
        Raw_totalendusesannual!$B:$B,$A48,
        Raw_totalendusesannual!$C:$C,$B48,
        Raw_totalendusesannual!$A:$A,$C48) / $D48</f>
        <v>34.656633883605551</v>
      </c>
      <c r="F48" s="38">
        <f>SUMIFS(Raw_totalendusesannual!$E:$E,
        Raw_totalendusesannual!$B:$B,$A48,
        Raw_totalendusesannual!$C:$C,$B48,
        Raw_totalendusesannual!$A:$A,$C48) / $D48</f>
        <v>4.3787018407667979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8002.1</v>
      </c>
      <c r="E49" s="38">
        <f>SUMIFS(Raw_totalendusesannual!$D:$D,
        Raw_totalendusesannual!$B:$B,$A49,
        Raw_totalendusesannual!$C:$C,$B49,
        Raw_totalendusesannual!$A:$A,$C49) / $D49</f>
        <v>45.223206408317814</v>
      </c>
      <c r="F49" s="38">
        <f>SUMIFS(Raw_totalendusesannual!$E:$E,
        Raw_totalendusesannual!$B:$B,$A49,
        Raw_totalendusesannual!$C:$C,$B49,
        Raw_totalendusesannual!$A:$A,$C49) / $D49</f>
        <v>4.3795103785256364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8002.1</v>
      </c>
      <c r="E50" s="38">
        <f>SUMIFS(Raw_totalendusesannual!$D:$D,
        Raw_totalendusesannual!$B:$B,$A50,
        Raw_totalendusesannual!$C:$C,$B50,
        Raw_totalendusesannual!$A:$A,$C50) / $D50</f>
        <v>33.330408267829696</v>
      </c>
      <c r="F50" s="38">
        <f>SUMIFS(Raw_totalendusesannual!$E:$E,
        Raw_totalendusesannual!$B:$B,$A50,
        Raw_totalendusesannual!$C:$C,$B50,
        Raw_totalendusesannual!$A:$A,$C50) / $D50</f>
        <v>4.3787218355181761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8002.1</v>
      </c>
      <c r="E51" s="38">
        <f>SUMIFS(Raw_totalendusesannual!$D:$D,
        Raw_totalendusesannual!$B:$B,$A51,
        Raw_totalendusesannual!$C:$C,$B51,
        Raw_totalendusesannual!$A:$A,$C51) / $D51</f>
        <v>37.746456555154268</v>
      </c>
      <c r="F51" s="38">
        <f>SUMIFS(Raw_totalendusesannual!$E:$E,
        Raw_totalendusesannual!$B:$B,$A51,
        Raw_totalendusesannual!$C:$C,$B51,
        Raw_totalendusesannual!$A:$A,$C51) / $D51</f>
        <v>8.9290448757201233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8002.1</v>
      </c>
      <c r="E52" s="38">
        <f>SUMIFS(Raw_totalendusesannual!$D:$D,
        Raw_totalendusesannual!$B:$B,$A52,
        Raw_totalendusesannual!$C:$C,$B52,
        Raw_totalendusesannual!$A:$A,$C52) / $D52</f>
        <v>26.518997513152797</v>
      </c>
      <c r="F52" s="38">
        <f>SUMIFS(Raw_totalendusesannual!$E:$E,
        Raw_totalendusesannual!$B:$B,$A52,
        Raw_totalendusesannual!$C:$C,$B52,
        Raw_totalendusesannual!$A:$A,$C52) / $D52</f>
        <v>12.623145174391722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8002.1</v>
      </c>
      <c r="E53" s="38">
        <f>SUMIFS(Raw_totalendusesannual!$D:$D,
        Raw_totalendusesannual!$B:$B,$A53,
        Raw_totalendusesannual!$C:$C,$B53,
        Raw_totalendusesannual!$A:$A,$C53) / $D53</f>
        <v>42.849931892878118</v>
      </c>
      <c r="F53" s="38">
        <f>SUMIFS(Raw_totalendusesannual!$E:$E,
        Raw_totalendusesannual!$B:$B,$A53,
        Raw_totalendusesannual!$C:$C,$B53,
        Raw_totalendusesannual!$A:$A,$C53) / $D53</f>
        <v>5.9564439334674644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8002.1</v>
      </c>
      <c r="E54" s="38">
        <f>SUMIFS(Raw_totalendusesannual!$D:$D,
        Raw_totalendusesannual!$B:$B,$A54,
        Raw_totalendusesannual!$C:$C,$B54,
        Raw_totalendusesannual!$A:$A,$C54) / $D54</f>
        <v>30.219177465915198</v>
      </c>
      <c r="F54" s="38">
        <f>SUMIFS(Raw_totalendusesannual!$E:$E,
        Raw_totalendusesannual!$B:$B,$A54,
        Raw_totalendusesannual!$C:$C,$B54,
        Raw_totalendusesannual!$A:$A,$C54) / $D54</f>
        <v>8.201584584046687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8002.1</v>
      </c>
      <c r="E55" s="38">
        <f>SUMIFS(Raw_totalendusesannual!$D:$D,
        Raw_totalendusesannual!$B:$B,$A55,
        Raw_totalendusesannual!$C:$C,$B55,
        Raw_totalendusesannual!$A:$A,$C55) / $D55</f>
        <v>48.162888491770907</v>
      </c>
      <c r="F55" s="38">
        <f>SUMIFS(Raw_totalendusesannual!$E:$E,
        Raw_totalendusesannual!$B:$B,$A55,
        Raw_totalendusesannual!$C:$C,$B55,
        Raw_totalendusesannual!$A:$A,$C55) / $D55</f>
        <v>4.7466377575886325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8002.1</v>
      </c>
      <c r="E56" s="38">
        <f>SUMIFS(Raw_totalendusesannual!$D:$D,
        Raw_totalendusesannual!$B:$B,$A56,
        Raw_totalendusesannual!$C:$C,$B56,
        Raw_totalendusesannual!$A:$A,$C56) / $D56</f>
        <v>35.740248184851474</v>
      </c>
      <c r="F56" s="38">
        <f>SUMIFS(Raw_totalendusesannual!$E:$E,
        Raw_totalendusesannual!$B:$B,$A56,
        Raw_totalendusesannual!$C:$C,$B56,
        Raw_totalendusesannual!$A:$A,$C56) / $D56</f>
        <v>5.771218805063671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8002.1</v>
      </c>
      <c r="E57" s="38">
        <f>SUMIFS(Raw_totalendusesannual!$D:$D,
        Raw_totalendusesannual!$B:$B,$A57,
        Raw_totalendusesannual!$C:$C,$B57,
        Raw_totalendusesannual!$A:$A,$C57) / $D57</f>
        <v>48.140879269191835</v>
      </c>
      <c r="F57" s="38">
        <f>SUMIFS(Raw_totalendusesannual!$E:$E,
        Raw_totalendusesannual!$B:$B,$A57,
        Raw_totalendusesannual!$C:$C,$B57,
        Raw_totalendusesannual!$A:$A,$C57) / $D57</f>
        <v>4.0539583359368168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8002.1</v>
      </c>
      <c r="E58" s="38">
        <f>SUMIFS(Raw_totalendusesannual!$D:$D,
        Raw_totalendusesannual!$B:$B,$A58,
        Raw_totalendusesannual!$C:$C,$B58,
        Raw_totalendusesannual!$A:$A,$C58) / $D58</f>
        <v>35.967606003424102</v>
      </c>
      <c r="F58" s="38">
        <f>SUMIFS(Raw_totalendusesannual!$E:$E,
        Raw_totalendusesannual!$B:$B,$A58,
        Raw_totalendusesannual!$C:$C,$B58,
        Raw_totalendusesannual!$A:$A,$C58) / $D58</f>
        <v>4.053222279151723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8002.1</v>
      </c>
      <c r="E59" s="38">
        <f>SUMIFS(Raw_totalendusesannual!$D:$D,
        Raw_totalendusesannual!$B:$B,$A59,
        Raw_totalendusesannual!$C:$C,$B59,
        Raw_totalendusesannual!$A:$A,$C59) / $D59</f>
        <v>48.157917296709606</v>
      </c>
      <c r="F59" s="38">
        <f>SUMIFS(Raw_totalendusesannual!$E:$E,
        Raw_totalendusesannual!$B:$B,$A59,
        Raw_totalendusesannual!$C:$C,$B59,
        Raw_totalendusesannual!$A:$A,$C59) / $D59</f>
        <v>4.0539608352807388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8002.1</v>
      </c>
      <c r="E60" s="38">
        <f>SUMIFS(Raw_totalendusesannual!$D:$D,
        Raw_totalendusesannual!$B:$B,$A60,
        Raw_totalendusesannual!$C:$C,$B60,
        Raw_totalendusesannual!$A:$A,$C60) / $D60</f>
        <v>35.734952075080287</v>
      </c>
      <c r="F60" s="38">
        <f>SUMIFS(Raw_totalendusesannual!$E:$E,
        Raw_totalendusesannual!$B:$B,$A60,
        Raw_totalendusesannual!$C:$C,$B60,
        Raw_totalendusesannual!$A:$A,$C60) / $D60</f>
        <v>4.0531622948975894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8002.1</v>
      </c>
      <c r="E61" s="38">
        <f>SUMIFS(Raw_totalendusesannual!$D:$D,
        Raw_totalendusesannual!$B:$B,$A61,
        Raw_totalendusesannual!$C:$C,$B61,
        Raw_totalendusesannual!$A:$A,$C61) / $D61</f>
        <v>41.364105672261033</v>
      </c>
      <c r="F61" s="38">
        <f>SUMIFS(Raw_totalendusesannual!$E:$E,
        Raw_totalendusesannual!$B:$B,$A61,
        Raw_totalendusesannual!$C:$C,$B61,
        Raw_totalendusesannual!$A:$A,$C61) / $D61</f>
        <v>5.2714924832231542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8002.1</v>
      </c>
      <c r="E62" s="38">
        <f>SUMIFS(Raw_totalendusesannual!$D:$D,
        Raw_totalendusesannual!$B:$B,$A62,
        Raw_totalendusesannual!$C:$C,$B62,
        Raw_totalendusesannual!$A:$A,$C62) / $D62</f>
        <v>29.39790554979318</v>
      </c>
      <c r="F62" s="38">
        <f>SUMIFS(Raw_totalendusesannual!$E:$E,
        Raw_totalendusesannual!$B:$B,$A62,
        Raw_totalendusesannual!$C:$C,$B62,
        Raw_totalendusesannual!$A:$A,$C62) / $D62</f>
        <v>6.7259919271191304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8002.1</v>
      </c>
      <c r="E63" s="38">
        <f>SUMIFS(Raw_totalendusesannual!$D:$D,
        Raw_totalendusesannual!$B:$B,$A63,
        Raw_totalendusesannual!$C:$C,$B63,
        Raw_totalendusesannual!$A:$A,$C63) / $D63</f>
        <v>43.599656340210693</v>
      </c>
      <c r="F63" s="38">
        <f>SUMIFS(Raw_totalendusesannual!$E:$E,
        Raw_totalendusesannual!$B:$B,$A63,
        Raw_totalendusesannual!$C:$C,$B63,
        Raw_totalendusesannual!$A:$A,$C63) / $D63</f>
        <v>5.8872058584621536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8002.1</v>
      </c>
      <c r="E64" s="38">
        <f>SUMIFS(Raw_totalendusesannual!$D:$D,
        Raw_totalendusesannual!$B:$B,$A64,
        Raw_totalendusesannual!$C:$C,$B64,
        Raw_totalendusesannual!$A:$A,$C64) / $D64</f>
        <v>31.180007747966158</v>
      </c>
      <c r="F64" s="38">
        <f>SUMIFS(Raw_totalendusesannual!$E:$E,
        Raw_totalendusesannual!$B:$B,$A64,
        Raw_totalendusesannual!$C:$C,$B64,
        Raw_totalendusesannual!$A:$A,$C64) / $D64</f>
        <v>7.8468002149435767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8002.1</v>
      </c>
      <c r="E65" s="38">
        <f>SUMIFS(Raw_totalendusesannual!$D:$D,
        Raw_totalendusesannual!$B:$B,$A65,
        Raw_totalendusesannual!$C:$C,$B65,
        Raw_totalendusesannual!$A:$A,$C65) / $D65</f>
        <v>48.885058922032968</v>
      </c>
      <c r="F65" s="38">
        <f>SUMIFS(Raw_totalendusesannual!$E:$E,
        Raw_totalendusesannual!$B:$B,$A65,
        Raw_totalendusesannual!$C:$C,$B65,
        Raw_totalendusesannual!$A:$A,$C65) / $D65</f>
        <v>4.6654165781482355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8002.1</v>
      </c>
      <c r="E66" s="38">
        <f>SUMIFS(Raw_totalendusesannual!$D:$D,
        Raw_totalendusesannual!$B:$B,$A66,
        Raw_totalendusesannual!$C:$C,$B66,
        Raw_totalendusesannual!$A:$A,$C66) / $D66</f>
        <v>36.237029029879658</v>
      </c>
      <c r="F66" s="38">
        <f>SUMIFS(Raw_totalendusesannual!$E:$E,
        Raw_totalendusesannual!$B:$B,$A66,
        Raw_totalendusesannual!$C:$C,$B66,
        Raw_totalendusesannual!$A:$A,$C66) / $D66</f>
        <v>5.4881668562002472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8002.1</v>
      </c>
      <c r="E67" s="38">
        <f>SUMIFS(Raw_totalendusesannual!$D:$D,
        Raw_totalendusesannual!$B:$B,$A67,
        Raw_totalendusesannual!$C:$C,$B67,
        Raw_totalendusesannual!$A:$A,$C67) / $D67</f>
        <v>48.928148860924004</v>
      </c>
      <c r="F67" s="38">
        <f>SUMIFS(Raw_totalendusesannual!$E:$E,
        Raw_totalendusesannual!$B:$B,$A67,
        Raw_totalendusesannual!$C:$C,$B67,
        Raw_totalendusesannual!$A:$A,$C67) / $D67</f>
        <v>4.0056422689044124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8002.1</v>
      </c>
      <c r="E68" s="38">
        <f>SUMIFS(Raw_totalendusesannual!$D:$D,
        Raw_totalendusesannual!$B:$B,$A68,
        Raw_totalendusesannual!$C:$C,$B68,
        Raw_totalendusesannual!$A:$A,$C68) / $D68</f>
        <v>36.45093412979093</v>
      </c>
      <c r="F68" s="38">
        <f>SUMIFS(Raw_totalendusesannual!$E:$E,
        Raw_totalendusesannual!$B:$B,$A68,
        Raw_totalendusesannual!$C:$C,$B68,
        Raw_totalendusesannual!$A:$A,$C68) / $D68</f>
        <v>4.0049699453893348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8002.1</v>
      </c>
      <c r="E69" s="38">
        <f>SUMIFS(Raw_totalendusesannual!$D:$D,
        Raw_totalendusesannual!$B:$B,$A69,
        Raw_totalendusesannual!$C:$C,$B69,
        Raw_totalendusesannual!$A:$A,$C69) / $D69</f>
        <v>48.880541357893549</v>
      </c>
      <c r="F69" s="38">
        <f>SUMIFS(Raw_totalendusesannual!$E:$E,
        Raw_totalendusesannual!$B:$B,$A69,
        Raw_totalendusesannual!$C:$C,$B69,
        Raw_totalendusesannual!$A:$A,$C69) / $D69</f>
        <v>4.0056435185763739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8002.1</v>
      </c>
      <c r="E70" s="38">
        <f>SUMIFS(Raw_totalendusesannual!$D:$D,
        Raw_totalendusesannual!$B:$B,$A70,
        Raw_totalendusesannual!$C:$C,$B70,
        Raw_totalendusesannual!$A:$A,$C70) / $D70</f>
        <v>36.23118181477362</v>
      </c>
      <c r="F70" s="38">
        <f>SUMIFS(Raw_totalendusesannual!$E:$E,
        Raw_totalendusesannual!$B:$B,$A70,
        Raw_totalendusesannual!$C:$C,$B70,
        Raw_totalendusesannual!$A:$A,$C70) / $D70</f>
        <v>4.0049449519501135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8002.1</v>
      </c>
      <c r="E71" s="38">
        <f>SUMIFS(Raw_totalendusesannual!$D:$D,
        Raw_totalendusesannual!$B:$B,$A71,
        Raw_totalendusesannual!$C:$C,$B71,
        Raw_totalendusesannual!$A:$A,$C71) / $D71</f>
        <v>41.891682183426845</v>
      </c>
      <c r="F71" s="38">
        <f>SUMIFS(Raw_totalendusesannual!$E:$E,
        Raw_totalendusesannual!$B:$B,$A71,
        Raw_totalendusesannual!$C:$C,$B71,
        Raw_totalendusesannual!$A:$A,$C71) / $D71</f>
        <v>5.1730770672698414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8002.1</v>
      </c>
      <c r="E72" s="38">
        <f>SUMIFS(Raw_totalendusesannual!$D:$D,
        Raw_totalendusesannual!$B:$B,$A72,
        Raw_totalendusesannual!$C:$C,$B72,
        Raw_totalendusesannual!$A:$A,$C72) / $D72</f>
        <v>29.916348208595242</v>
      </c>
      <c r="F72" s="38">
        <f>SUMIFS(Raw_totalendusesannual!$E:$E,
        Raw_totalendusesannual!$B:$B,$A72,
        Raw_totalendusesannual!$C:$C,$B72,
        Raw_totalendusesannual!$A:$A,$C72) / $D72</f>
        <v>6.3283513077817064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8002.1</v>
      </c>
      <c r="E73" s="38">
        <f>SUMIFS(Raw_totalendusesannual!$D:$D,
        Raw_totalendusesannual!$B:$B,$A73,
        Raw_totalendusesannual!$C:$C,$B73,
        Raw_totalendusesannual!$A:$A,$C73) / $D73</f>
        <v>45.484756501418374</v>
      </c>
      <c r="F73" s="38">
        <f>SUMIFS(Raw_totalendusesannual!$E:$E,
        Raw_totalendusesannual!$B:$B,$A73,
        Raw_totalendusesannual!$C:$C,$B73,
        Raw_totalendusesannual!$A:$A,$C73) / $D73</f>
        <v>6.6197410679696578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8002.1</v>
      </c>
      <c r="E74" s="38">
        <f>SUMIFS(Raw_totalendusesannual!$D:$D,
        Raw_totalendusesannual!$B:$B,$A74,
        Raw_totalendusesannual!$C:$C,$B74,
        Raw_totalendusesannual!$A:$A,$C74) / $D74</f>
        <v>33.617491658439661</v>
      </c>
      <c r="F74" s="38">
        <f>SUMIFS(Raw_totalendusesannual!$E:$E,
        Raw_totalendusesannual!$B:$B,$A74,
        Raw_totalendusesannual!$C:$C,$B74,
        Raw_totalendusesannual!$A:$A,$C74) / $D74</f>
        <v>9.1865185388835435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8002.1</v>
      </c>
      <c r="E75" s="38">
        <f>SUMIFS(Raw_totalendusesannual!$D:$D,
        Raw_totalendusesannual!$B:$B,$A75,
        Raw_totalendusesannual!$C:$C,$B75,
        Raw_totalendusesannual!$A:$A,$C75) / $D75</f>
        <v>51.19402031966608</v>
      </c>
      <c r="F75" s="38">
        <f>SUMIFS(Raw_totalendusesannual!$E:$E,
        Raw_totalendusesannual!$B:$B,$A75,
        Raw_totalendusesannual!$C:$C,$B75,
        Raw_totalendusesannual!$A:$A,$C75) / $D75</f>
        <v>4.9550705439822043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8002.1</v>
      </c>
      <c r="E76" s="38">
        <f>SUMIFS(Raw_totalendusesannual!$D:$D,
        Raw_totalendusesannual!$B:$B,$A76,
        Raw_totalendusesannual!$C:$C,$B76,
        Raw_totalendusesannual!$A:$A,$C76) / $D76</f>
        <v>38.805014933579933</v>
      </c>
      <c r="F76" s="38">
        <f>SUMIFS(Raw_totalendusesannual!$E:$E,
        Raw_totalendusesannual!$B:$B,$A76,
        Raw_totalendusesannual!$C:$C,$B76,
        Raw_totalendusesannual!$A:$A,$C76) / $D76</f>
        <v>6.0905649766936172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8002.1</v>
      </c>
      <c r="E77" s="38">
        <f>SUMIFS(Raw_totalendusesannual!$D:$D,
        Raw_totalendusesannual!$B:$B,$A77,
        Raw_totalendusesannual!$C:$C,$B77,
        Raw_totalendusesannual!$A:$A,$C77) / $D77</f>
        <v>51.364930455755363</v>
      </c>
      <c r="F77" s="38">
        <f>SUMIFS(Raw_totalendusesannual!$E:$E,
        Raw_totalendusesannual!$B:$B,$A77,
        Raw_totalendusesannual!$C:$C,$B77,
        Raw_totalendusesannual!$A:$A,$C77) / $D77</f>
        <v>4.0003224153659662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8002.1</v>
      </c>
      <c r="E78" s="38">
        <f>SUMIFS(Raw_totalendusesannual!$D:$D,
        Raw_totalendusesannual!$B:$B,$A78,
        Raw_totalendusesannual!$C:$C,$B78,
        Raw_totalendusesannual!$A:$A,$C78) / $D78</f>
        <v>39.228268829432274</v>
      </c>
      <c r="F78" s="38">
        <f>SUMIFS(Raw_totalendusesannual!$E:$E,
        Raw_totalendusesannual!$B:$B,$A78,
        Raw_totalendusesannual!$C:$C,$B78,
        Raw_totalendusesannual!$A:$A,$C78) / $D78</f>
        <v>3.9994813861361389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8002.1</v>
      </c>
      <c r="E79" s="38">
        <f>SUMIFS(Raw_totalendusesannual!$D:$D,
        Raw_totalendusesannual!$B:$B,$A79,
        Raw_totalendusesannual!$C:$C,$B79,
        Raw_totalendusesannual!$A:$A,$C79) / $D79</f>
        <v>51.184037940040731</v>
      </c>
      <c r="F79" s="38">
        <f>SUMIFS(Raw_totalendusesannual!$E:$E,
        Raw_totalendusesannual!$B:$B,$A79,
        Raw_totalendusesannual!$C:$C,$B79,
        Raw_totalendusesannual!$A:$A,$C79) / $D79</f>
        <v>4.0003211656940056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8002.1</v>
      </c>
      <c r="E80" s="38">
        <f>SUMIFS(Raw_totalendusesannual!$D:$D,
        Raw_totalendusesannual!$B:$B,$A80,
        Raw_totalendusesannual!$C:$C,$B80,
        Raw_totalendusesannual!$A:$A,$C80) / $D80</f>
        <v>38.800564851726421</v>
      </c>
      <c r="F80" s="38">
        <f>SUMIFS(Raw_totalendusesannual!$E:$E,
        Raw_totalendusesannual!$B:$B,$A80,
        Raw_totalendusesannual!$C:$C,$B80,
        Raw_totalendusesannual!$A:$A,$C80) / $D80</f>
        <v>3.9994663900726057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8002.1</v>
      </c>
      <c r="E81" s="38">
        <f>SUMIFS(Raw_totalendusesannual!$D:$D,
        Raw_totalendusesannual!$B:$B,$A81,
        Raw_totalendusesannual!$C:$C,$B81,
        Raw_totalendusesannual!$A:$A,$C81) / $D81</f>
        <v>43.590764924207392</v>
      </c>
      <c r="F81" s="38">
        <f>SUMIFS(Raw_totalendusesannual!$E:$E,
        Raw_totalendusesannual!$B:$B,$A81,
        Raw_totalendusesannual!$C:$C,$B81,
        Raw_totalendusesannual!$A:$A,$C81) / $D81</f>
        <v>5.640638082503342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8002.1</v>
      </c>
      <c r="E82" s="38">
        <f>SUMIFS(Raw_totalendusesannual!$D:$D,
        Raw_totalendusesannual!$B:$B,$A82,
        Raw_totalendusesannual!$C:$C,$B82,
        Raw_totalendusesannual!$A:$A,$C82) / $D82</f>
        <v>31.799482635808101</v>
      </c>
      <c r="F82" s="38">
        <f>SUMIFS(Raw_totalendusesannual!$E:$E,
        Raw_totalendusesannual!$B:$B,$A82,
        Raw_totalendusesannual!$C:$C,$B82,
        Raw_totalendusesannual!$A:$A,$C82) / $D82</f>
        <v>7.2020619587358317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8002.1</v>
      </c>
      <c r="E83" s="38">
        <f>SUMIFS(Raw_totalendusesannual!$D:$D,
        Raw_totalendusesannual!$B:$B,$A83,
        Raw_totalendusesannual!$C:$C,$B83,
        Raw_totalendusesannual!$A:$A,$C83) / $D83</f>
        <v>48.042292648179846</v>
      </c>
      <c r="F83" s="38">
        <f>SUMIFS(Raw_totalendusesannual!$E:$E,
        Raw_totalendusesannual!$B:$B,$A83,
        Raw_totalendusesannual!$C:$C,$B83,
        Raw_totalendusesannual!$A:$A,$C83) / $D83</f>
        <v>6.2920283425600783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8002.1</v>
      </c>
      <c r="E84" s="38">
        <f>SUMIFS(Raw_totalendusesannual!$D:$D,
        Raw_totalendusesannual!$B:$B,$A84,
        Raw_totalendusesannual!$C:$C,$B84,
        Raw_totalendusesannual!$A:$A,$C84) / $D84</f>
        <v>35.52699416403194</v>
      </c>
      <c r="F84" s="38">
        <f>SUMIFS(Raw_totalendusesannual!$E:$E,
        Raw_totalendusesannual!$B:$B,$A84,
        Raw_totalendusesannual!$C:$C,$B84,
        Raw_totalendusesannual!$A:$A,$C84) / $D84</f>
        <v>8.4699153972082328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8002.1</v>
      </c>
      <c r="E85" s="38">
        <f>SUMIFS(Raw_totalendusesannual!$D:$D,
        Raw_totalendusesannual!$B:$B,$A85,
        Raw_totalendusesannual!$C:$C,$B85,
        Raw_totalendusesannual!$A:$A,$C85) / $D85</f>
        <v>53.499478886792211</v>
      </c>
      <c r="F85" s="38">
        <f>SUMIFS(Raw_totalendusesannual!$E:$E,
        Raw_totalendusesannual!$B:$B,$A85,
        Raw_totalendusesannual!$C:$C,$B85,
        Raw_totalendusesannual!$A:$A,$C85) / $D85</f>
        <v>4.6988153109808675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8002.1</v>
      </c>
      <c r="E86" s="38">
        <f>SUMIFS(Raw_totalendusesannual!$D:$D,
        Raw_totalendusesannual!$B:$B,$A86,
        Raw_totalendusesannual!$C:$C,$B86,
        Raw_totalendusesannual!$A:$A,$C86) / $D86</f>
        <v>40.457088764199391</v>
      </c>
      <c r="F86" s="38">
        <f>SUMIFS(Raw_totalendusesannual!$E:$E,
        Raw_totalendusesannual!$B:$B,$A86,
        Raw_totalendusesannual!$C:$C,$B86,
        Raw_totalendusesannual!$A:$A,$C86) / $D86</f>
        <v>5.5911673185788731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8002.1</v>
      </c>
      <c r="E87" s="38">
        <f>SUMIFS(Raw_totalendusesannual!$D:$D,
        Raw_totalendusesannual!$B:$B,$A87,
        Raw_totalendusesannual!$C:$C,$B87,
        Raw_totalendusesannual!$A:$A,$C87) / $D87</f>
        <v>53.630623211406999</v>
      </c>
      <c r="F87" s="38">
        <f>SUMIFS(Raw_totalendusesannual!$E:$E,
        Raw_totalendusesannual!$B:$B,$A87,
        Raw_totalendusesannual!$C:$C,$B87,
        Raw_totalendusesannual!$A:$A,$C87) / $D87</f>
        <v>3.948238587370815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8002.1</v>
      </c>
      <c r="E88" s="38">
        <f>SUMIFS(Raw_totalendusesannual!$D:$D,
        Raw_totalendusesannual!$B:$B,$A88,
        Raw_totalendusesannual!$C:$C,$B88,
        Raw_totalendusesannual!$A:$A,$C88) / $D88</f>
        <v>40.7761150198073</v>
      </c>
      <c r="F88" s="38">
        <f>SUMIFS(Raw_totalendusesannual!$E:$E,
        Raw_totalendusesannual!$B:$B,$A88,
        Raw_totalendusesannual!$C:$C,$B88,
        Raw_totalendusesannual!$A:$A,$C88) / $D88</f>
        <v>3.9473013333999822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8002.1</v>
      </c>
      <c r="E89" s="38">
        <f>SUMIFS(Raw_totalendusesannual!$D:$D,
        Raw_totalendusesannual!$B:$B,$A89,
        Raw_totalendusesannual!$C:$C,$B89,
        Raw_totalendusesannual!$A:$A,$C89) / $D89</f>
        <v>53.491328526261853</v>
      </c>
      <c r="F89" s="38">
        <f>SUMIFS(Raw_totalendusesannual!$E:$E,
        Raw_totalendusesannual!$B:$B,$A89,
        Raw_totalendusesannual!$C:$C,$B89,
        Raw_totalendusesannual!$A:$A,$C89) / $D89</f>
        <v>3.9482410867147375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8002.1</v>
      </c>
      <c r="E90" s="38">
        <f>SUMIFS(Raw_totalendusesannual!$D:$D,
        Raw_totalendusesannual!$B:$B,$A90,
        Raw_totalendusesannual!$C:$C,$B90,
        Raw_totalendusesannual!$A:$A,$C90) / $D90</f>
        <v>40.452811137076516</v>
      </c>
      <c r="F90" s="38">
        <f>SUMIFS(Raw_totalendusesannual!$E:$E,
        Raw_totalendusesannual!$B:$B,$A90,
        Raw_totalendusesannual!$C:$C,$B90,
        Raw_totalendusesannual!$A:$A,$C90) / $D90</f>
        <v>3.9471551217805323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8002.1</v>
      </c>
      <c r="E91" s="38">
        <f>SUMIFS(Raw_totalendusesannual!$D:$D,
        Raw_totalendusesannual!$B:$B,$A91,
        Raw_totalendusesannual!$C:$C,$B91,
        Raw_totalendusesannual!$A:$A,$C91) / $D91</f>
        <v>45.549595731120576</v>
      </c>
      <c r="F91" s="38">
        <f>SUMIFS(Raw_totalendusesannual!$E:$E,
        Raw_totalendusesannual!$B:$B,$A91,
        Raw_totalendusesannual!$C:$C,$B91,
        Raw_totalendusesannual!$A:$A,$C91) / $D91</f>
        <v>5.3317954037065265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8002.1</v>
      </c>
      <c r="E92" s="38">
        <f>SUMIFS(Raw_totalendusesannual!$D:$D,
        Raw_totalendusesannual!$B:$B,$A92,
        Raw_totalendusesannual!$C:$C,$B92,
        Raw_totalendusesannual!$A:$A,$C92) / $D92</f>
        <v>33.237522650304292</v>
      </c>
      <c r="F92" s="38">
        <f>SUMIFS(Raw_totalendusesannual!$E:$E,
        Raw_totalendusesannual!$B:$B,$A92,
        Raw_totalendusesannual!$C:$C,$B92,
        Raw_totalendusesannual!$A:$A,$C92) / $D92</f>
        <v>6.607349320803289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8002.1</v>
      </c>
      <c r="E93" s="38">
        <f>SUMIFS(Raw_totalendusesannual!$D:$D,
        Raw_totalendusesannual!$B:$B,$A93,
        Raw_totalendusesannual!$C:$C,$B93,
        Raw_totalendusesannual!$A:$A,$C93) / $D93</f>
        <v>51.598827807700474</v>
      </c>
      <c r="F93" s="38">
        <f>SUMIFS(Raw_totalendusesannual!$E:$E,
        Raw_totalendusesannual!$B:$B,$A93,
        Raw_totalendusesannual!$C:$C,$B93,
        Raw_totalendusesannual!$A:$A,$C93) / $D93</f>
        <v>9.2918333937341426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8002.1</v>
      </c>
      <c r="E94" s="38">
        <f>SUMIFS(Raw_totalendusesannual!$D:$D,
        Raw_totalendusesannual!$B:$B,$A94,
        Raw_totalendusesannual!$C:$C,$B94,
        Raw_totalendusesannual!$A:$A,$C94) / $D94</f>
        <v>38.64059059496882</v>
      </c>
      <c r="F94" s="38">
        <f>SUMIFS(Raw_totalendusesannual!$E:$E,
        Raw_totalendusesannual!$B:$B,$A94,
        Raw_totalendusesannual!$C:$C,$B94,
        Raw_totalendusesannual!$A:$A,$C94) / $D94</f>
        <v>11.705353594681396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8002.1</v>
      </c>
      <c r="E95" s="38">
        <f>SUMIFS(Raw_totalendusesannual!$D:$D,
        Raw_totalendusesannual!$B:$B,$A95,
        Raw_totalendusesannual!$C:$C,$B95,
        Raw_totalendusesannual!$A:$A,$C95) / $D95</f>
        <v>57.072267279839039</v>
      </c>
      <c r="F95" s="38">
        <f>SUMIFS(Raw_totalendusesannual!$E:$E,
        Raw_totalendusesannual!$B:$B,$A95,
        Raw_totalendusesannual!$C:$C,$B95,
        Raw_totalendusesannual!$A:$A,$C95) / $D95</f>
        <v>6.1185601279664086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8002.1</v>
      </c>
      <c r="E96" s="38">
        <f>SUMIFS(Raw_totalendusesannual!$D:$D,
        Raw_totalendusesannual!$B:$B,$A96,
        Raw_totalendusesannual!$C:$C,$B96,
        Raw_totalendusesannual!$A:$A,$C96) / $D96</f>
        <v>43.780708813936336</v>
      </c>
      <c r="F96" s="38">
        <f>SUMIFS(Raw_totalendusesannual!$E:$E,
        Raw_totalendusesannual!$B:$B,$A96,
        Raw_totalendusesannual!$C:$C,$B96,
        Raw_totalendusesannual!$A:$A,$C96) / $D96</f>
        <v>7.3194511440746801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8002.1</v>
      </c>
      <c r="E97" s="38">
        <f>SUMIFS(Raw_totalendusesannual!$D:$D,
        Raw_totalendusesannual!$B:$B,$A97,
        Raw_totalendusesannual!$C:$C,$B97,
        Raw_totalendusesannual!$A:$A,$C97) / $D97</f>
        <v>57.644553304757494</v>
      </c>
      <c r="F97" s="38">
        <f>SUMIFS(Raw_totalendusesannual!$E:$E,
        Raw_totalendusesannual!$B:$B,$A97,
        Raw_totalendusesannual!$C:$C,$B97,
        Raw_totalendusesannual!$A:$A,$C97) / $D97</f>
        <v>3.9192661926244359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8002.1</v>
      </c>
      <c r="E98" s="38">
        <f>SUMIFS(Raw_totalendusesannual!$D:$D,
        Raw_totalendusesannual!$B:$B,$A98,
        Raw_totalendusesannual!$C:$C,$B98,
        Raw_totalendusesannual!$A:$A,$C98) / $D98</f>
        <v>44.631994101548344</v>
      </c>
      <c r="F98" s="38">
        <f>SUMIFS(Raw_totalendusesannual!$E:$E,
        Raw_totalendusesannual!$B:$B,$A98,
        Raw_totalendusesannual!$C:$C,$B98,
        Raw_totalendusesannual!$A:$A,$C98) / $D98</f>
        <v>3.9181502355631643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8002.1</v>
      </c>
      <c r="E99" s="38">
        <f>SUMIFS(Raw_totalendusesannual!$D:$D,
        Raw_totalendusesannual!$B:$B,$A99,
        Raw_totalendusesannual!$C:$C,$B99,
        Raw_totalendusesannual!$A:$A,$C99) / $D99</f>
        <v>57.075933817372942</v>
      </c>
      <c r="F99" s="38">
        <f>SUMIFS(Raw_totalendusesannual!$E:$E,
        Raw_totalendusesannual!$B:$B,$A99,
        Raw_totalendusesannual!$C:$C,$B99,
        Raw_totalendusesannual!$A:$A,$C99) / $D99</f>
        <v>3.919277439672086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8002.1</v>
      </c>
      <c r="E100" s="38">
        <f>SUMIFS(Raw_totalendusesannual!$D:$D,
        Raw_totalendusesannual!$B:$B,$A100,
        Raw_totalendusesannual!$C:$C,$B100,
        Raw_totalendusesannual!$A:$A,$C100) / $D100</f>
        <v>43.834380974994062</v>
      </c>
      <c r="F100" s="38">
        <f>SUMIFS(Raw_totalendusesannual!$E:$E,
        Raw_totalendusesannual!$B:$B,$A100,
        Raw_totalendusesannual!$C:$C,$B100,
        Raw_totalendusesannual!$A:$A,$C100) / $D100</f>
        <v>3.9180677572137315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8002.1</v>
      </c>
      <c r="E101" s="38">
        <f>SUMIFS(Raw_totalendusesannual!$D:$D,
        Raw_totalendusesannual!$B:$B,$A101,
        Raw_totalendusesannual!$C:$C,$B101,
        Raw_totalendusesannual!$A:$A,$C101) / $D101</f>
        <v>48.378948026143135</v>
      </c>
      <c r="F101" s="38">
        <f>SUMIFS(Raw_totalendusesannual!$E:$E,
        Raw_totalendusesannual!$B:$B,$A101,
        Raw_totalendusesannual!$C:$C,$B101,
        Raw_totalendusesannual!$A:$A,$C101) / $D101</f>
        <v>7.3539570862648551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8002.1</v>
      </c>
      <c r="E102" s="38">
        <f>SUMIFS(Raw_totalendusesannual!$D:$D,
        Raw_totalendusesannual!$B:$B,$A102,
        Raw_totalendusesannual!$C:$C,$B102,
        Raw_totalendusesannual!$A:$A,$C102) / $D102</f>
        <v>36.217572887117129</v>
      </c>
      <c r="F102" s="38">
        <f>SUMIFS(Raw_totalendusesannual!$E:$E,
        Raw_totalendusesannual!$B:$B,$A102,
        Raw_totalendusesannual!$C:$C,$B102,
        Raw_totalendusesannual!$A:$A,$C102) / $D102</f>
        <v>8.8773459466889939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8002.1</v>
      </c>
      <c r="E103" s="38">
        <f>SUMIFS(Raw_totalendusesannual!$D:$D,
        Raw_totalendusesannual!$B:$B,$A103,
        Raw_totalendusesannual!$C:$C,$B103,
        Raw_totalendusesannual!$A:$A,$C103) / $D103</f>
        <v>51.117231726671747</v>
      </c>
      <c r="F103" s="38">
        <f>SUMIFS(Raw_totalendusesannual!$E:$E,
        Raw_totalendusesannual!$B:$B,$A103,
        Raw_totalendusesannual!$C:$C,$B103,
        Raw_totalendusesannual!$A:$A,$C103) / $D103</f>
        <v>16.012832881368638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8002.1</v>
      </c>
      <c r="E104" s="38">
        <f>SUMIFS(Raw_totalendusesannual!$D:$D,
        Raw_totalendusesannual!$B:$B,$A104,
        Raw_totalendusesannual!$C:$C,$B104,
        Raw_totalendusesannual!$A:$A,$C104) / $D104</f>
        <v>34.774414216268234</v>
      </c>
      <c r="F104" s="38">
        <f>SUMIFS(Raw_totalendusesannual!$E:$E,
        Raw_totalendusesannual!$B:$B,$A104,
        Raw_totalendusesannual!$C:$C,$B104,
        Raw_totalendusesannual!$A:$A,$C104) / $D104</f>
        <v>13.82327888929156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8002.1</v>
      </c>
      <c r="E105" s="38">
        <f>SUMIFS(Raw_totalendusesannual!$D:$D,
        Raw_totalendusesannual!$B:$B,$A105,
        Raw_totalendusesannual!$C:$C,$B105,
        Raw_totalendusesannual!$A:$A,$C105) / $D105</f>
        <v>57.212494220267175</v>
      </c>
      <c r="F105" s="38">
        <f>SUMIFS(Raw_totalendusesannual!$E:$E,
        Raw_totalendusesannual!$B:$B,$A105,
        Raw_totalendusesannual!$C:$C,$B105,
        Raw_totalendusesannual!$A:$A,$C105) / $D105</f>
        <v>9.7387448294822612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8002.1</v>
      </c>
      <c r="E106" s="38">
        <f>SUMIFS(Raw_totalendusesannual!$D:$D,
        Raw_totalendusesannual!$B:$B,$A106,
        Raw_totalendusesannual!$C:$C,$B106,
        Raw_totalendusesannual!$A:$A,$C106) / $D106</f>
        <v>37.356452681171191</v>
      </c>
      <c r="F106" s="38">
        <f>SUMIFS(Raw_totalendusesannual!$E:$E,
        Raw_totalendusesannual!$B:$B,$A106,
        Raw_totalendusesannual!$C:$C,$B106,
        Raw_totalendusesannual!$A:$A,$C106) / $D106</f>
        <v>9.9759563114682397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8002.1</v>
      </c>
      <c r="E107" s="38">
        <f>SUMIFS(Raw_totalendusesannual!$D:$D,
        Raw_totalendusesannual!$B:$B,$A107,
        Raw_totalendusesannual!$C:$C,$B107,
        Raw_totalendusesannual!$A:$A,$C107) / $D107</f>
        <v>58.759264443083687</v>
      </c>
      <c r="F107" s="38">
        <f>SUMIFS(Raw_totalendusesannual!$E:$E,
        Raw_totalendusesannual!$B:$B,$A107,
        Raw_totalendusesannual!$C:$C,$B107,
        Raw_totalendusesannual!$A:$A,$C107) / $D107</f>
        <v>4.0012859124479823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8002.1</v>
      </c>
      <c r="E108" s="38">
        <f>SUMIFS(Raw_totalendusesannual!$D:$D,
        Raw_totalendusesannual!$B:$B,$A108,
        Raw_totalendusesannual!$C:$C,$B108,
        Raw_totalendusesannual!$A:$A,$C108) / $D108</f>
        <v>38.90472625935692</v>
      </c>
      <c r="F108" s="38">
        <f>SUMIFS(Raw_totalendusesannual!$E:$E,
        Raw_totalendusesannual!$B:$B,$A108,
        Raw_totalendusesannual!$C:$C,$B108,
        Raw_totalendusesannual!$A:$A,$C108) / $D108</f>
        <v>4.0003873983079439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8002.1</v>
      </c>
      <c r="E109" s="38">
        <f>SUMIFS(Raw_totalendusesannual!$D:$D,
        Raw_totalendusesannual!$B:$B,$A109,
        Raw_totalendusesannual!$C:$C,$B109,
        Raw_totalendusesannual!$A:$A,$C109) / $D109</f>
        <v>57.470020369652964</v>
      </c>
      <c r="F109" s="38">
        <f>SUMIFS(Raw_totalendusesannual!$E:$E,
        Raw_totalendusesannual!$B:$B,$A109,
        Raw_totalendusesannual!$C:$C,$B109,
        Raw_totalendusesannual!$A:$A,$C109) / $D109</f>
        <v>4.001309656215243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8002.1</v>
      </c>
      <c r="E110" s="38">
        <f>SUMIFS(Raw_totalendusesannual!$D:$D,
        Raw_totalendusesannual!$B:$B,$A110,
        Raw_totalendusesannual!$C:$C,$B110,
        Raw_totalendusesannual!$A:$A,$C110) / $D110</f>
        <v>37.434554679396655</v>
      </c>
      <c r="F110" s="38">
        <f>SUMIFS(Raw_totalendusesannual!$E:$E,
        Raw_totalendusesannual!$B:$B,$A110,
        Raw_totalendusesannual!$C:$C,$B110,
        Raw_totalendusesannual!$A:$A,$C110) / $D110</f>
        <v>4.0004423838742325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8002.1</v>
      </c>
      <c r="E111" s="38">
        <f>SUMIFS(Raw_totalendusesannual!$D:$D,
        Raw_totalendusesannual!$B:$B,$A111,
        Raw_totalendusesannual!$C:$C,$B111,
        Raw_totalendusesannual!$A:$A,$C111) / $D111</f>
        <v>48.56482923232651</v>
      </c>
      <c r="F111" s="38">
        <f>SUMIFS(Raw_totalendusesannual!$E:$E,
        Raw_totalendusesannual!$B:$B,$A111,
        Raw_totalendusesannual!$C:$C,$B111,
        Raw_totalendusesannual!$A:$A,$C111) / $D111</f>
        <v>12.576853575936317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8002.1</v>
      </c>
      <c r="E112" s="38">
        <f>SUMIFS(Raw_totalendusesannual!$D:$D,
        Raw_totalendusesannual!$B:$B,$A112,
        Raw_totalendusesannual!$C:$C,$B112,
        Raw_totalendusesannual!$A:$A,$C112) / $D112</f>
        <v>32.320993239274692</v>
      </c>
      <c r="F112" s="38">
        <f>SUMIFS(Raw_totalendusesannual!$E:$E,
        Raw_totalendusesannual!$B:$B,$A112,
        Raw_totalendusesannual!$C:$C,$B112,
        Raw_totalendusesannual!$A:$A,$C112) / $D112</f>
        <v>12.061791279789055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8002.1</v>
      </c>
      <c r="E113" s="38">
        <f>SUMIFS(Raw_totalendusesannual!$D:$D,
        Raw_totalendusesannual!$B:$B,$A113,
        Raw_totalendusesannual!$C:$C,$B113,
        Raw_totalendusesannual!$A:$A,$C113) / $D113</f>
        <v>47.314727384061683</v>
      </c>
      <c r="F113" s="38">
        <f>SUMIFS(Raw_totalendusesannual!$E:$E,
        Raw_totalendusesannual!$B:$B,$A113,
        Raw_totalendusesannual!$C:$C,$B113,
        Raw_totalendusesannual!$A:$A,$C113) / $D113</f>
        <v>14.881471113832619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8002.1</v>
      </c>
      <c r="E114" s="38">
        <f>SUMIFS(Raw_totalendusesannual!$D:$D,
        Raw_totalendusesannual!$B:$B,$A114,
        Raw_totalendusesannual!$C:$C,$B114,
        Raw_totalendusesannual!$A:$A,$C114) / $D114</f>
        <v>32.621840516864324</v>
      </c>
      <c r="F114" s="38">
        <f>SUMIFS(Raw_totalendusesannual!$E:$E,
        Raw_totalendusesannual!$B:$B,$A114,
        Raw_totalendusesannual!$C:$C,$B114,
        Raw_totalendusesannual!$A:$A,$C114) / $D114</f>
        <v>14.088736706614512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8002.1</v>
      </c>
      <c r="E115" s="38">
        <f>SUMIFS(Raw_totalendusesannual!$D:$D,
        Raw_totalendusesannual!$B:$B,$A115,
        Raw_totalendusesannual!$C:$C,$B115,
        Raw_totalendusesannual!$A:$A,$C115) / $D115</f>
        <v>53.481078716836826</v>
      </c>
      <c r="F115" s="38">
        <f>SUMIFS(Raw_totalendusesannual!$E:$E,
        Raw_totalendusesannual!$B:$B,$A115,
        Raw_totalendusesannual!$C:$C,$B115,
        Raw_totalendusesannual!$A:$A,$C115) / $D115</f>
        <v>9.6231664188150603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8002.1</v>
      </c>
      <c r="E116" s="38">
        <f>SUMIFS(Raw_totalendusesannual!$D:$D,
        Raw_totalendusesannual!$B:$B,$A116,
        Raw_totalendusesannual!$C:$C,$B116,
        Raw_totalendusesannual!$A:$A,$C116) / $D116</f>
        <v>35.74468327064146</v>
      </c>
      <c r="F116" s="38">
        <f>SUMIFS(Raw_totalendusesannual!$E:$E,
        Raw_totalendusesannual!$B:$B,$A116,
        Raw_totalendusesannual!$C:$C,$B116,
        Raw_totalendusesannual!$A:$A,$C116) / $D116</f>
        <v>10.353720898264205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8002.1</v>
      </c>
      <c r="E117" s="38">
        <f>SUMIFS(Raw_totalendusesannual!$D:$D,
        Raw_totalendusesannual!$B:$B,$A117,
        Raw_totalendusesannual!$C:$C,$B117,
        Raw_totalendusesannual!$A:$A,$C117) / $D117</f>
        <v>54.974081803526566</v>
      </c>
      <c r="F117" s="38">
        <f>SUMIFS(Raw_totalendusesannual!$E:$E,
        Raw_totalendusesannual!$B:$B,$A117,
        Raw_totalendusesannual!$C:$C,$B117,
        Raw_totalendusesannual!$A:$A,$C117) / $D117</f>
        <v>4.1066707489284058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8002.1</v>
      </c>
      <c r="E118" s="38">
        <f>SUMIFS(Raw_totalendusesannual!$D:$D,
        Raw_totalendusesannual!$B:$B,$A118,
        Raw_totalendusesannual!$C:$C,$B118,
        Raw_totalendusesannual!$A:$A,$C118) / $D118</f>
        <v>37.347653740893008</v>
      </c>
      <c r="F118" s="38">
        <f>SUMIFS(Raw_totalendusesannual!$E:$E,
        Raw_totalendusesannual!$B:$B,$A118,
        Raw_totalendusesannual!$C:$C,$B118,
        Raw_totalendusesannual!$A:$A,$C118) / $D118</f>
        <v>4.1057747341322903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8002.1</v>
      </c>
      <c r="E119" s="38">
        <f>SUMIFS(Raw_totalendusesannual!$D:$D,
        Raw_totalendusesannual!$B:$B,$A119,
        Raw_totalendusesannual!$C:$C,$B119,
        Raw_totalendusesannual!$A:$A,$C119) / $D119</f>
        <v>53.715802101948235</v>
      </c>
      <c r="F119" s="38">
        <f>SUMIFS(Raw_totalendusesannual!$E:$E,
        Raw_totalendusesannual!$B:$B,$A119,
        Raw_totalendusesannual!$C:$C,$B119,
        Raw_totalendusesannual!$A:$A,$C119) / $D119</f>
        <v>4.1067619749815671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8002.1</v>
      </c>
      <c r="E120" s="38">
        <f>SUMIFS(Raw_totalendusesannual!$D:$D,
        Raw_totalendusesannual!$B:$B,$A120,
        Raw_totalendusesannual!$C:$C,$B120,
        Raw_totalendusesannual!$A:$A,$C120) / $D120</f>
        <v>35.88564876719861</v>
      </c>
      <c r="F120" s="38">
        <f>SUMIFS(Raw_totalendusesannual!$E:$E,
        Raw_totalendusesannual!$B:$B,$A120,
        Raw_totalendusesannual!$C:$C,$B120,
        Raw_totalendusesannual!$A:$A,$C120) / $D120</f>
        <v>4.1056560152959847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8002.1</v>
      </c>
      <c r="E121" s="38">
        <f>SUMIFS(Raw_totalendusesannual!$D:$D,
        Raw_totalendusesannual!$B:$B,$A121,
        Raw_totalendusesannual!$C:$C,$B121,
        Raw_totalendusesannual!$A:$A,$C121) / $D121</f>
        <v>45.543887229602227</v>
      </c>
      <c r="F121" s="38">
        <f>SUMIFS(Raw_totalendusesannual!$E:$E,
        Raw_totalendusesannual!$B:$B,$A121,
        Raw_totalendusesannual!$C:$C,$B121,
        Raw_totalendusesannual!$A:$A,$C121) / $D121</f>
        <v>12.031011859386911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8002.1</v>
      </c>
      <c r="E122" s="38">
        <f>SUMIFS(Raw_totalendusesannual!$D:$D,
        Raw_totalendusesannual!$B:$B,$A122,
        Raw_totalendusesannual!$C:$C,$B122,
        Raw_totalendusesannual!$A:$A,$C122) / $D122</f>
        <v>30.726847952412491</v>
      </c>
      <c r="F122" s="38">
        <f>SUMIFS(Raw_totalendusesannual!$E:$E,
        Raw_totalendusesannual!$B:$B,$A122,
        Raw_totalendusesannual!$C:$C,$B122,
        Raw_totalendusesannual!$A:$A,$C122) / $D122</f>
        <v>12.286004923707527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8002.1</v>
      </c>
      <c r="E123" s="38">
        <f>SUMIFS(Raw_totalendusesannual!$D:$D,
        Raw_totalendusesannual!$B:$B,$A123,
        Raw_totalendusesannual!$C:$C,$B123,
        Raw_totalendusesannual!$A:$A,$C123) / $D123</f>
        <v>53.425602029467264</v>
      </c>
      <c r="F123" s="38">
        <f>SUMIFS(Raw_totalendusesannual!$E:$E,
        Raw_totalendusesannual!$B:$B,$A123,
        Raw_totalendusesannual!$C:$C,$B123,
        Raw_totalendusesannual!$A:$A,$C123) / $D123</f>
        <v>12.816133265017932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8002.1</v>
      </c>
      <c r="E124" s="38">
        <f>SUMIFS(Raw_totalendusesannual!$D:$D,
        Raw_totalendusesannual!$B:$B,$A124,
        Raw_totalendusesannual!$C:$C,$B124,
        Raw_totalendusesannual!$A:$A,$C124) / $D124</f>
        <v>36.499061496357207</v>
      </c>
      <c r="F124" s="38">
        <f>SUMIFS(Raw_totalendusesannual!$E:$E,
        Raw_totalendusesannual!$B:$B,$A124,
        Raw_totalendusesannual!$C:$C,$B124,
        Raw_totalendusesannual!$A:$A,$C124) / $D124</f>
        <v>11.941796528411292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8002.1</v>
      </c>
      <c r="E125" s="38">
        <f>SUMIFS(Raw_totalendusesannual!$D:$D,
        Raw_totalendusesannual!$B:$B,$A125,
        Raw_totalendusesannual!$C:$C,$B125,
        Raw_totalendusesannual!$A:$A,$C125) / $D125</f>
        <v>58.39156971295035</v>
      </c>
      <c r="F125" s="38">
        <f>SUMIFS(Raw_totalendusesannual!$E:$E,
        Raw_totalendusesannual!$B:$B,$A125,
        Raw_totalendusesannual!$C:$C,$B125,
        Raw_totalendusesannual!$A:$A,$C125) / $D125</f>
        <v>8.0862948476025043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8002.1</v>
      </c>
      <c r="E126" s="38">
        <f>SUMIFS(Raw_totalendusesannual!$D:$D,
        Raw_totalendusesannual!$B:$B,$A126,
        Raw_totalendusesannual!$C:$C,$B126,
        Raw_totalendusesannual!$A:$A,$C126) / $D126</f>
        <v>38.558347183864235</v>
      </c>
      <c r="F126" s="38">
        <f>SUMIFS(Raw_totalendusesannual!$E:$E,
        Raw_totalendusesannual!$B:$B,$A126,
        Raw_totalendusesannual!$C:$C,$B126,
        Raw_totalendusesannual!$A:$A,$C126) / $D126</f>
        <v>8.78337436422939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8002.1</v>
      </c>
      <c r="E127" s="38">
        <f>SUMIFS(Raw_totalendusesannual!$D:$D,
        Raw_totalendusesannual!$B:$B,$A127,
        Raw_totalendusesannual!$C:$C,$B127,
        Raw_totalendusesannual!$A:$A,$C127) / $D127</f>
        <v>59.521084465327846</v>
      </c>
      <c r="F127" s="38">
        <f>SUMIFS(Raw_totalendusesannual!$E:$E,
        Raw_totalendusesannual!$B:$B,$A127,
        Raw_totalendusesannual!$C:$C,$B127,
        Raw_totalendusesannual!$A:$A,$C127) / $D127</f>
        <v>3.8923282638307444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8002.1</v>
      </c>
      <c r="E128" s="38">
        <f>SUMIFS(Raw_totalendusesannual!$D:$D,
        Raw_totalendusesannual!$B:$B,$A128,
        Raw_totalendusesannual!$C:$C,$B128,
        Raw_totalendusesannual!$A:$A,$C128) / $D128</f>
        <v>39.83878731832894</v>
      </c>
      <c r="F128" s="38">
        <f>SUMIFS(Raw_totalendusesannual!$E:$E,
        Raw_totalendusesannual!$B:$B,$A128,
        Raw_totalendusesannual!$C:$C,$B128,
        Raw_totalendusesannual!$A:$A,$C128) / $D128</f>
        <v>3.8914185026430559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8002.1</v>
      </c>
      <c r="E129" s="38">
        <f>SUMIFS(Raw_totalendusesannual!$D:$D,
        Raw_totalendusesannual!$B:$B,$A129,
        Raw_totalendusesannual!$C:$C,$B129,
        Raw_totalendusesannual!$A:$A,$C129) / $D129</f>
        <v>58.581683558066004</v>
      </c>
      <c r="F129" s="38">
        <f>SUMIFS(Raw_totalendusesannual!$E:$E,
        Raw_totalendusesannual!$B:$B,$A129,
        Raw_totalendusesannual!$C:$C,$B129,
        Raw_totalendusesannual!$A:$A,$C129) / $D129</f>
        <v>3.8923470089101611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8002.1</v>
      </c>
      <c r="E130" s="38">
        <f>SUMIFS(Raw_totalendusesannual!$D:$D,
        Raw_totalendusesannual!$B:$B,$A130,
        Raw_totalendusesannual!$C:$C,$B130,
        Raw_totalendusesannual!$A:$A,$C130) / $D130</f>
        <v>38.64730133339998</v>
      </c>
      <c r="F130" s="38">
        <f>SUMIFS(Raw_totalendusesannual!$E:$E,
        Raw_totalendusesannual!$B:$B,$A130,
        Raw_totalendusesannual!$C:$C,$B130,
        Raw_totalendusesannual!$A:$A,$C130) / $D130</f>
        <v>3.8914709888654224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8002.1</v>
      </c>
      <c r="E131" s="38">
        <f>SUMIFS(Raw_totalendusesannual!$D:$D,
        Raw_totalendusesannual!$B:$B,$A131,
        Raw_totalendusesannual!$C:$C,$B131,
        Raw_totalendusesannual!$A:$A,$C131) / $D131</f>
        <v>50.090281301158441</v>
      </c>
      <c r="F131" s="38">
        <f>SUMIFS(Raw_totalendusesannual!$E:$E,
        Raw_totalendusesannual!$B:$B,$A131,
        Raw_totalendusesannual!$C:$C,$B131,
        Raw_totalendusesannual!$A:$A,$C131) / $D131</f>
        <v>10.285781232426489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8002.1</v>
      </c>
      <c r="E132" s="38">
        <f>SUMIFS(Raw_totalendusesannual!$D:$D,
        Raw_totalendusesannual!$B:$B,$A132,
        Raw_totalendusesannual!$C:$C,$B132,
        Raw_totalendusesannual!$A:$A,$C132) / $D132</f>
        <v>33.629957136251733</v>
      </c>
      <c r="F132" s="38">
        <f>SUMIFS(Raw_totalendusesannual!$E:$E,
        Raw_totalendusesannual!$B:$B,$A132,
        Raw_totalendusesannual!$C:$C,$B132,
        Raw_totalendusesannual!$A:$A,$C132) / $D132</f>
        <v>10.571496232239037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8002.1</v>
      </c>
      <c r="E133" s="38">
        <f>SUMIFS(Raw_totalendusesannual!$D:$D,
        Raw_totalendusesannual!$B:$B,$A133,
        Raw_totalendusesannual!$C:$C,$B133,
        Raw_totalendusesannual!$A:$A,$C133) / $D133</f>
        <v>59.401320903262892</v>
      </c>
      <c r="F133" s="38">
        <f>SUMIFS(Raw_totalendusesannual!$E:$E,
        Raw_totalendusesannual!$B:$B,$A133,
        Raw_totalendusesannual!$C:$C,$B133,
        Raw_totalendusesannual!$A:$A,$C133) / $D133</f>
        <v>8.8472775896327214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8002.1</v>
      </c>
      <c r="E134" s="38">
        <f>SUMIFS(Raw_totalendusesannual!$D:$D,
        Raw_totalendusesannual!$B:$B,$A134,
        Raw_totalendusesannual!$C:$C,$B134,
        Raw_totalendusesannual!$A:$A,$C134) / $D134</f>
        <v>39.869934142287647</v>
      </c>
      <c r="F134" s="38">
        <f>SUMIFS(Raw_totalendusesannual!$E:$E,
        Raw_totalendusesannual!$B:$B,$A134,
        Raw_totalendusesannual!$C:$C,$B134,
        Raw_totalendusesannual!$A:$A,$C134) / $D134</f>
        <v>8.9164644280876271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8002.1</v>
      </c>
      <c r="E135" s="38">
        <f>SUMIFS(Raw_totalendusesannual!$D:$D,
        Raw_totalendusesannual!$B:$B,$A135,
        Raw_totalendusesannual!$C:$C,$B135,
        Raw_totalendusesannual!$A:$A,$C135) / $D135</f>
        <v>62.702120693318001</v>
      </c>
      <c r="F135" s="38">
        <f>SUMIFS(Raw_totalendusesannual!$E:$E,
        Raw_totalendusesannual!$B:$B,$A135,
        Raw_totalendusesannual!$C:$C,$B135,
        Raw_totalendusesannual!$A:$A,$C135) / $D135</f>
        <v>5.7328188850426756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8002.1</v>
      </c>
      <c r="E136" s="38">
        <f>SUMIFS(Raw_totalendusesannual!$D:$D,
        Raw_totalendusesannual!$B:$B,$A136,
        Raw_totalendusesannual!$C:$C,$B136,
        Raw_totalendusesannual!$A:$A,$C136) / $D136</f>
        <v>41.702490596218489</v>
      </c>
      <c r="F136" s="38">
        <f>SUMIFS(Raw_totalendusesannual!$E:$E,
        Raw_totalendusesannual!$B:$B,$A136,
        Raw_totalendusesannual!$C:$C,$B136,
        Raw_totalendusesannual!$A:$A,$C136) / $D136</f>
        <v>6.212901613326502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8002.1</v>
      </c>
      <c r="E137" s="38">
        <f>SUMIFS(Raw_totalendusesannual!$D:$D,
        Raw_totalendusesannual!$B:$B,$A137,
        Raw_totalendusesannual!$C:$C,$B137,
        Raw_totalendusesannual!$A:$A,$C137) / $D137</f>
        <v>63.255470439009756</v>
      </c>
      <c r="F137" s="38">
        <f>SUMIFS(Raw_totalendusesannual!$E:$E,
        Raw_totalendusesannual!$B:$B,$A137,
        Raw_totalendusesannual!$C:$C,$B137,
        Raw_totalendusesannual!$A:$A,$C137) / $D137</f>
        <v>3.7081366141387884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8002.1</v>
      </c>
      <c r="E138" s="38">
        <f>SUMIFS(Raw_totalendusesannual!$D:$D,
        Raw_totalendusesannual!$B:$B,$A138,
        Raw_totalendusesannual!$C:$C,$B138,
        Raw_totalendusesannual!$A:$A,$C138) / $D138</f>
        <v>42.406049661963735</v>
      </c>
      <c r="F138" s="38">
        <f>SUMIFS(Raw_totalendusesannual!$E:$E,
        Raw_totalendusesannual!$B:$B,$A138,
        Raw_totalendusesannual!$C:$C,$B138,
        Raw_totalendusesannual!$A:$A,$C138) / $D138</f>
        <v>3.7071693680408888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8002.1</v>
      </c>
      <c r="E139" s="38">
        <f>SUMIFS(Raw_totalendusesannual!$D:$D,
        Raw_totalendusesannual!$B:$B,$A139,
        Raw_totalendusesannual!$C:$C,$B139,
        Raw_totalendusesannual!$A:$A,$C139) / $D139</f>
        <v>62.730074605416078</v>
      </c>
      <c r="F139" s="38">
        <f>SUMIFS(Raw_totalendusesannual!$E:$E,
        Raw_totalendusesannual!$B:$B,$A139,
        Raw_totalendusesannual!$C:$C,$B139,
        Raw_totalendusesannual!$A:$A,$C139) / $D139</f>
        <v>3.7081341147948663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8002.1</v>
      </c>
      <c r="E140" s="38">
        <f>SUMIFS(Raw_totalendusesannual!$D:$D,
        Raw_totalendusesannual!$B:$B,$A140,
        Raw_totalendusesannual!$C:$C,$B140,
        Raw_totalendusesannual!$A:$A,$C140) / $D140</f>
        <v>41.703684032941347</v>
      </c>
      <c r="F140" s="38">
        <f>SUMIFS(Raw_totalendusesannual!$E:$E,
        Raw_totalendusesannual!$B:$B,$A140,
        Raw_totalendusesannual!$C:$C,$B140,
        Raw_totalendusesannual!$A:$A,$C140) / $D140</f>
        <v>3.7072118568875667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8002.1</v>
      </c>
      <c r="E141" s="38">
        <f>SUMIFS(Raw_totalendusesannual!$D:$D,
        Raw_totalendusesannual!$B:$B,$A141,
        Raw_totalendusesannual!$C:$C,$B141,
        Raw_totalendusesannual!$A:$A,$C141) / $D141</f>
        <v>53.975876332462725</v>
      </c>
      <c r="F141" s="38">
        <f>SUMIFS(Raw_totalendusesannual!$E:$E,
        Raw_totalendusesannual!$B:$B,$A141,
        Raw_totalendusesannual!$C:$C,$B141,
        Raw_totalendusesannual!$A:$A,$C141) / $D141</f>
        <v>7.0357756089026635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8002.1</v>
      </c>
      <c r="E142" s="38">
        <f>SUMIFS(Raw_totalendusesannual!$D:$D,
        Raw_totalendusesannual!$B:$B,$A142,
        Raw_totalendusesannual!$C:$C,$B142,
        Raw_totalendusesannual!$A:$A,$C142) / $D142</f>
        <v>36.575935067044895</v>
      </c>
      <c r="F142" s="38">
        <f>SUMIFS(Raw_totalendusesannual!$E:$E,
        Raw_totalendusesannual!$B:$B,$A142,
        Raw_totalendusesannual!$C:$C,$B142,
        Raw_totalendusesannual!$A:$A,$C142) / $D142</f>
        <v>7.5109971132577691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8002.1</v>
      </c>
      <c r="E143" s="38">
        <f>SUMIFS(Raw_totalendusesannual!$D:$D,
        Raw_totalendusesannual!$B:$B,$A143,
        Raw_totalendusesannual!$C:$C,$B143,
        Raw_totalendusesannual!$A:$A,$C143) / $D143</f>
        <v>69.615855837842574</v>
      </c>
      <c r="F143" s="38">
        <f>SUMIFS(Raw_totalendusesannual!$E:$E,
        Raw_totalendusesannual!$B:$B,$A143,
        Raw_totalendusesannual!$C:$C,$B143,
        Raw_totalendusesannual!$A:$A,$C143) / $D143</f>
        <v>5.303746516539408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8002.1</v>
      </c>
      <c r="E144" s="38">
        <f>SUMIFS(Raw_totalendusesannual!$D:$D,
        Raw_totalendusesannual!$B:$B,$A144,
        Raw_totalendusesannual!$C:$C,$B144,
        Raw_totalendusesannual!$A:$A,$C144) / $D144</f>
        <v>48.25527549018382</v>
      </c>
      <c r="F144" s="38">
        <f>SUMIFS(Raw_totalendusesannual!$E:$E,
        Raw_totalendusesannual!$B:$B,$A144,
        Raw_totalendusesannual!$C:$C,$B144,
        Raw_totalendusesannual!$A:$A,$C144) / $D144</f>
        <v>5.549024631034353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8002.1</v>
      </c>
      <c r="E145" s="38">
        <f>SUMIFS(Raw_totalendusesannual!$D:$D,
        Raw_totalendusesannual!$B:$B,$A145,
        Raw_totalendusesannual!$C:$C,$B145,
        Raw_totalendusesannual!$A:$A,$C145) / $D145</f>
        <v>69.501492108321571</v>
      </c>
      <c r="F145" s="38">
        <f>SUMIFS(Raw_totalendusesannual!$E:$E,
        Raw_totalendusesannual!$B:$B,$A145,
        Raw_totalendusesannual!$C:$C,$B145,
        Raw_totalendusesannual!$A:$A,$C145) / $D145</f>
        <v>3.7329501005985923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8002.1</v>
      </c>
      <c r="E146" s="38">
        <f>SUMIFS(Raw_totalendusesannual!$D:$D,
        Raw_totalendusesannual!$B:$B,$A146,
        Raw_totalendusesannual!$C:$C,$B146,
        Raw_totalendusesannual!$A:$A,$C146) / $D146</f>
        <v>46.471276289973879</v>
      </c>
      <c r="F146" s="38">
        <f>SUMIFS(Raw_totalendusesannual!$E:$E,
        Raw_totalendusesannual!$B:$B,$A146,
        Raw_totalendusesannual!$C:$C,$B146,
        Raw_totalendusesannual!$A:$A,$C146) / $D146</f>
        <v>3.8613863860736557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8002.1</v>
      </c>
      <c r="E147" s="38">
        <f>SUMIFS(Raw_totalendusesannual!$D:$D,
        Raw_totalendusesannual!$B:$B,$A147,
        Raw_totalendusesannual!$C:$C,$B147,
        Raw_totalendusesannual!$A:$A,$C147) / $D147</f>
        <v>69.60907636745354</v>
      </c>
      <c r="F147" s="38">
        <f>SUMIFS(Raw_totalendusesannual!$E:$E,
        Raw_totalendusesannual!$B:$B,$A147,
        Raw_totalendusesannual!$C:$C,$B147,
        Raw_totalendusesannual!$A:$A,$C147) / $D147</f>
        <v>3.3198697841816522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8002.1</v>
      </c>
      <c r="E148" s="38">
        <f>SUMIFS(Raw_totalendusesannual!$D:$D,
        Raw_totalendusesannual!$B:$B,$A148,
        Raw_totalendusesannual!$C:$C,$B148,
        Raw_totalendusesannual!$A:$A,$C148) / $D148</f>
        <v>46.609839917021773</v>
      </c>
      <c r="F148" s="38">
        <f>SUMIFS(Raw_totalendusesannual!$E:$E,
        Raw_totalendusesannual!$B:$B,$A148,
        Raw_totalendusesannual!$C:$C,$B148,
        Raw_totalendusesannual!$A:$A,$C148) / $D148</f>
        <v>3.3186750977868309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8002.1</v>
      </c>
      <c r="E149" s="38">
        <f>SUMIFS(Raw_totalendusesannual!$D:$D,
        Raw_totalendusesannual!$B:$B,$A149,
        Raw_totalendusesannual!$C:$C,$B149,
        Raw_totalendusesannual!$A:$A,$C149) / $D149</f>
        <v>69.492924357356188</v>
      </c>
      <c r="F149" s="38">
        <f>SUMIFS(Raw_totalendusesannual!$E:$E,
        Raw_totalendusesannual!$B:$B,$A149,
        Raw_totalendusesannual!$C:$C,$B149,
        Raw_totalendusesannual!$A:$A,$C149) / $D149</f>
        <v>3.3198760325414578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8002.1</v>
      </c>
      <c r="E150" s="38">
        <f>SUMIFS(Raw_totalendusesannual!$D:$D,
        Raw_totalendusesannual!$B:$B,$A150,
        Raw_totalendusesannual!$C:$C,$B150,
        Raw_totalendusesannual!$A:$A,$C150) / $D150</f>
        <v>46.451663938216214</v>
      </c>
      <c r="F150" s="38">
        <f>SUMIFS(Raw_totalendusesannual!$E:$E,
        Raw_totalendusesannual!$B:$B,$A150,
        Raw_totalendusesannual!$C:$C,$B150,
        Raw_totalendusesannual!$A:$A,$C150) / $D150</f>
        <v>3.3189425275865081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8002.1</v>
      </c>
      <c r="E151" s="38">
        <f>SUMIFS(Raw_totalendusesannual!$D:$D,
        Raw_totalendusesannual!$B:$B,$A151,
        Raw_totalendusesannual!$C:$C,$B151,
        Raw_totalendusesannual!$A:$A,$C151) / $D151</f>
        <v>61.240284425338345</v>
      </c>
      <c r="F151" s="38">
        <f>SUMIFS(Raw_totalendusesannual!$E:$E,
        Raw_totalendusesannual!$B:$B,$A151,
        Raw_totalendusesannual!$C:$C,$B151,
        Raw_totalendusesannual!$A:$A,$C151) / $D151</f>
        <v>4.1408392796890823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8002.1</v>
      </c>
      <c r="E152" s="38">
        <f>SUMIFS(Raw_totalendusesannual!$D:$D,
        Raw_totalendusesannual!$B:$B,$A152,
        Raw_totalendusesannual!$C:$C,$B152,
        Raw_totalendusesannual!$A:$A,$C152) / $D152</f>
        <v>41.982866997413176</v>
      </c>
      <c r="F152" s="38">
        <f>SUMIFS(Raw_totalendusesannual!$E:$E,
        Raw_totalendusesannual!$B:$B,$A152,
        Raw_totalendusesannual!$C:$C,$B152,
        Raw_totalendusesannual!$A:$A,$C152) / $D152</f>
        <v>4.2564726759225699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8002.1</v>
      </c>
      <c r="E153" s="38">
        <f>SUMIFS(Raw_totalendusesannual!$D:$D,
        Raw_totalendusesannual!$B:$B,$A153,
        Raw_totalendusesannual!$C:$C,$B153,
        Raw_totalendusesannual!$A:$A,$C153) / $D153</f>
        <v>49.49893153047325</v>
      </c>
      <c r="F153" s="38">
        <f>SUMIFS(Raw_totalendusesannual!$E:$E,
        Raw_totalendusesannual!$B:$B,$A153,
        Raw_totalendusesannual!$C:$C,$B153,
        Raw_totalendusesannual!$A:$A,$C153) / $D153</f>
        <v>18.571819897276963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8002.1</v>
      </c>
      <c r="E154" s="38">
        <f>SUMIFS(Raw_totalendusesannual!$D:$D,
        Raw_totalendusesannual!$B:$B,$A154,
        Raw_totalendusesannual!$C:$C,$B154,
        Raw_totalendusesannual!$A:$A,$C154) / $D154</f>
        <v>33.62825633271266</v>
      </c>
      <c r="F154" s="38">
        <f>SUMIFS(Raw_totalendusesannual!$E:$E,
        Raw_totalendusesannual!$B:$B,$A154,
        Raw_totalendusesannual!$C:$C,$B154,
        Raw_totalendusesannual!$A:$A,$C154) / $D154</f>
        <v>17.009288811686933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8002.1</v>
      </c>
      <c r="E155" s="38">
        <f>SUMIFS(Raw_totalendusesannual!$D:$D,
        Raw_totalendusesannual!$B:$B,$A155,
        Raw_totalendusesannual!$C:$C,$B155,
        Raw_totalendusesannual!$A:$A,$C155) / $D155</f>
        <v>55.294382724534806</v>
      </c>
      <c r="F155" s="38">
        <f>SUMIFS(Raw_totalendusesannual!$E:$E,
        Raw_totalendusesannual!$B:$B,$A155,
        Raw_totalendusesannual!$C:$C,$B155,
        Raw_totalendusesannual!$A:$A,$C155) / $D155</f>
        <v>11.860044238387422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8002.1</v>
      </c>
      <c r="E156" s="38">
        <f>SUMIFS(Raw_totalendusesannual!$D:$D,
        Raw_totalendusesannual!$B:$B,$A156,
        Raw_totalendusesannual!$C:$C,$B156,
        Raw_totalendusesannual!$A:$A,$C156) / $D156</f>
        <v>37.170973869359287</v>
      </c>
      <c r="F156" s="38">
        <f>SUMIFS(Raw_totalendusesannual!$E:$E,
        Raw_totalendusesannual!$B:$B,$A156,
        Raw_totalendusesannual!$C:$C,$B156,
        Raw_totalendusesannual!$A:$A,$C156) / $D156</f>
        <v>12.673338248709713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8002.1</v>
      </c>
      <c r="E157" s="38">
        <f>SUMIFS(Raw_totalendusesannual!$D:$D,
        Raw_totalendusesannual!$B:$B,$A157,
        Raw_totalendusesannual!$C:$C,$B157,
        Raw_totalendusesannual!$A:$A,$C157) / $D157</f>
        <v>57.778274452956097</v>
      </c>
      <c r="F157" s="38">
        <f>SUMIFS(Raw_totalendusesannual!$E:$E,
        Raw_totalendusesannual!$B:$B,$A157,
        Raw_totalendusesannual!$C:$C,$B157,
        Raw_totalendusesannual!$A:$A,$C157) / $D157</f>
        <v>4.3283825495807351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8002.1</v>
      </c>
      <c r="E158" s="38">
        <f>SUMIFS(Raw_totalendusesannual!$D:$D,
        Raw_totalendusesannual!$B:$B,$A158,
        Raw_totalendusesannual!$C:$C,$B158,
        Raw_totalendusesannual!$A:$A,$C158) / $D158</f>
        <v>39.765745241874001</v>
      </c>
      <c r="F158" s="38">
        <f>SUMIFS(Raw_totalendusesannual!$E:$E,
        Raw_totalendusesannual!$B:$B,$A158,
        Raw_totalendusesannual!$C:$C,$B158,
        Raw_totalendusesannual!$A:$A,$C158) / $D158</f>
        <v>4.3272640931755406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8002.1</v>
      </c>
      <c r="E159" s="38">
        <f>SUMIFS(Raw_totalendusesannual!$D:$D,
        Raw_totalendusesannual!$B:$B,$A159,
        Raw_totalendusesannual!$C:$C,$B159,
        Raw_totalendusesannual!$A:$A,$C159) / $D159</f>
        <v>55.758594618912532</v>
      </c>
      <c r="F159" s="38">
        <f>SUMIFS(Raw_totalendusesannual!$E:$E,
        Raw_totalendusesannual!$B:$B,$A159,
        Raw_totalendusesannual!$C:$C,$B159,
        Raw_totalendusesannual!$A:$A,$C159) / $D159</f>
        <v>4.3283463090938623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8002.1</v>
      </c>
      <c r="E160" s="38">
        <f>SUMIFS(Raw_totalendusesannual!$D:$D,
        Raw_totalendusesannual!$B:$B,$A160,
        Raw_totalendusesannual!$C:$C,$B160,
        Raw_totalendusesannual!$A:$A,$C160) / $D160</f>
        <v>37.516945551792652</v>
      </c>
      <c r="F160" s="38">
        <f>SUMIFS(Raw_totalendusesannual!$E:$E,
        Raw_totalendusesannual!$B:$B,$A160,
        Raw_totalendusesannual!$C:$C,$B160,
        Raw_totalendusesannual!$A:$A,$C160) / $D160</f>
        <v>4.3271703677784572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8002.1</v>
      </c>
      <c r="E161" s="38">
        <f>SUMIFS(Raw_totalendusesannual!$D:$D,
        Raw_totalendusesannual!$B:$B,$A161,
        Raw_totalendusesannual!$C:$C,$B161,
        Raw_totalendusesannual!$A:$A,$C161) / $D161</f>
        <v>46.938819809799924</v>
      </c>
      <c r="F161" s="38">
        <f>SUMIFS(Raw_totalendusesannual!$E:$E,
        Raw_totalendusesannual!$B:$B,$A161,
        Raw_totalendusesannual!$C:$C,$B161,
        Raw_totalendusesannual!$A:$A,$C161) / $D161</f>
        <v>14.645144399595106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8002.1</v>
      </c>
      <c r="E162" s="38">
        <f>SUMIFS(Raw_totalendusesannual!$D:$D,
        Raw_totalendusesannual!$B:$B,$A162,
        Raw_totalendusesannual!$C:$C,$B162,
        Raw_totalendusesannual!$A:$A,$C162) / $D162</f>
        <v>31.780737556391447</v>
      </c>
      <c r="F162" s="38">
        <f>SUMIFS(Raw_totalendusesannual!$E:$E,
        Raw_totalendusesannual!$B:$B,$A162,
        Raw_totalendusesannual!$C:$C,$B162,
        Raw_totalendusesannual!$A:$A,$C162) / $D162</f>
        <v>14.989866410067357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19079-3C81-4996-B638-FC805D017155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3" t="s">
        <v>441</v>
      </c>
      <c r="B3" s="113"/>
      <c r="C3" s="113"/>
      <c r="F3" s="113" t="s">
        <v>442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32.744564551805148</v>
      </c>
      <c r="C5" s="113">
        <v>23.49431649192087</v>
      </c>
      <c r="F5" s="113" t="s">
        <v>73</v>
      </c>
      <c r="G5" s="113">
        <v>20.686034915834593</v>
      </c>
      <c r="H5" s="113">
        <v>23.517597880556355</v>
      </c>
    </row>
    <row r="6" spans="1:8" x14ac:dyDescent="0.25">
      <c r="A6" s="113" t="s">
        <v>74</v>
      </c>
      <c r="B6" s="113">
        <v>39.068412041839018</v>
      </c>
      <c r="C6" s="113">
        <v>28.698430412016844</v>
      </c>
      <c r="F6" s="113" t="s">
        <v>74</v>
      </c>
      <c r="G6" s="113">
        <v>16.144665775233999</v>
      </c>
      <c r="H6" s="113">
        <v>22.253066070156585</v>
      </c>
    </row>
    <row r="7" spans="1:8" x14ac:dyDescent="0.25">
      <c r="A7" s="113" t="s">
        <v>75</v>
      </c>
      <c r="B7" s="113">
        <v>36.306829457267469</v>
      </c>
      <c r="C7" s="113">
        <v>25.670822659051996</v>
      </c>
      <c r="F7" s="113" t="s">
        <v>75</v>
      </c>
      <c r="G7" s="113">
        <v>11.719404906212119</v>
      </c>
      <c r="H7" s="113">
        <v>17.187730720685821</v>
      </c>
    </row>
    <row r="8" spans="1:8" x14ac:dyDescent="0.25">
      <c r="A8" s="113" t="s">
        <v>76</v>
      </c>
      <c r="B8" s="113">
        <v>41.095032553954582</v>
      </c>
      <c r="C8" s="113">
        <v>29.70384024193649</v>
      </c>
      <c r="F8" s="113" t="s">
        <v>76</v>
      </c>
      <c r="G8" s="113">
        <v>11.228686219867285</v>
      </c>
      <c r="H8" s="113">
        <v>15.600134964571799</v>
      </c>
    </row>
    <row r="9" spans="1:8" x14ac:dyDescent="0.25">
      <c r="A9" s="113" t="s">
        <v>77</v>
      </c>
      <c r="B9" s="113">
        <v>36.95230876894815</v>
      </c>
      <c r="C9" s="113">
        <v>26.299396408442782</v>
      </c>
      <c r="F9" s="113" t="s">
        <v>77</v>
      </c>
      <c r="G9" s="113">
        <v>10.701240924257382</v>
      </c>
      <c r="H9" s="113">
        <v>15.664817985278864</v>
      </c>
    </row>
    <row r="10" spans="1:8" x14ac:dyDescent="0.25">
      <c r="A10" s="113" t="s">
        <v>78</v>
      </c>
      <c r="B10" s="113">
        <v>42.849931892878118</v>
      </c>
      <c r="C10" s="113">
        <v>30.219177465915198</v>
      </c>
      <c r="F10" s="113" t="s">
        <v>78</v>
      </c>
      <c r="G10" s="113">
        <v>5.9564439334674644</v>
      </c>
      <c r="H10" s="113">
        <v>8.201584584046687</v>
      </c>
    </row>
    <row r="11" spans="1:8" x14ac:dyDescent="0.25">
      <c r="A11" s="113" t="s">
        <v>79</v>
      </c>
      <c r="B11" s="113">
        <v>43.599656340210693</v>
      </c>
      <c r="C11" s="113">
        <v>31.180007747966158</v>
      </c>
      <c r="F11" s="113" t="s">
        <v>79</v>
      </c>
      <c r="G11" s="113">
        <v>5.8872058584621536</v>
      </c>
      <c r="H11" s="113">
        <v>7.8468002149435767</v>
      </c>
    </row>
    <row r="12" spans="1:8" x14ac:dyDescent="0.25">
      <c r="A12" s="113" t="s">
        <v>80</v>
      </c>
      <c r="B12" s="113">
        <v>45.484756501418374</v>
      </c>
      <c r="C12" s="113">
        <v>33.617491658439661</v>
      </c>
      <c r="F12" s="113" t="s">
        <v>80</v>
      </c>
      <c r="G12" s="113">
        <v>6.6197410679696578</v>
      </c>
      <c r="H12" s="113">
        <v>9.1865185388835435</v>
      </c>
    </row>
    <row r="13" spans="1:8" x14ac:dyDescent="0.25">
      <c r="A13" s="113" t="s">
        <v>81</v>
      </c>
      <c r="B13" s="113">
        <v>48.042292648179846</v>
      </c>
      <c r="C13" s="113">
        <v>35.52699416403194</v>
      </c>
      <c r="F13" s="113" t="s">
        <v>81</v>
      </c>
      <c r="G13" s="113">
        <v>6.2920283425600783</v>
      </c>
      <c r="H13" s="113">
        <v>8.4699153972082328</v>
      </c>
    </row>
    <row r="14" spans="1:8" x14ac:dyDescent="0.25">
      <c r="A14" s="113" t="s">
        <v>20</v>
      </c>
      <c r="B14" s="113">
        <v>51.598827807700474</v>
      </c>
      <c r="C14" s="113">
        <v>38.64059059496882</v>
      </c>
      <c r="F14" s="113" t="s">
        <v>20</v>
      </c>
      <c r="G14" s="113">
        <v>9.2918333937341426</v>
      </c>
      <c r="H14" s="113">
        <v>11.705353594681396</v>
      </c>
    </row>
    <row r="15" spans="1:8" x14ac:dyDescent="0.25">
      <c r="A15" s="113" t="s">
        <v>21</v>
      </c>
      <c r="B15" s="113">
        <v>51.117231726671747</v>
      </c>
      <c r="C15" s="113">
        <v>34.774414216268234</v>
      </c>
      <c r="F15" s="113" t="s">
        <v>21</v>
      </c>
      <c r="G15" s="113">
        <v>16.012832881368638</v>
      </c>
      <c r="H15" s="113">
        <v>13.82327888929156</v>
      </c>
    </row>
    <row r="16" spans="1:8" x14ac:dyDescent="0.25">
      <c r="A16" s="113" t="s">
        <v>22</v>
      </c>
      <c r="B16" s="113">
        <v>47.314727384061683</v>
      </c>
      <c r="C16" s="113">
        <v>32.621840516864324</v>
      </c>
      <c r="F16" s="113" t="s">
        <v>22</v>
      </c>
      <c r="G16" s="113">
        <v>14.881471113832619</v>
      </c>
      <c r="H16" s="113">
        <v>14.088736706614512</v>
      </c>
    </row>
    <row r="17" spans="1:8" x14ac:dyDescent="0.25">
      <c r="A17" s="113" t="s">
        <v>23</v>
      </c>
      <c r="B17" s="113">
        <v>53.425602029467264</v>
      </c>
      <c r="C17" s="113">
        <v>36.499061496357207</v>
      </c>
      <c r="F17" s="113" t="s">
        <v>23</v>
      </c>
      <c r="G17" s="113">
        <v>12.816133265017932</v>
      </c>
      <c r="H17" s="113">
        <v>11.941796528411292</v>
      </c>
    </row>
    <row r="18" spans="1:8" x14ac:dyDescent="0.25">
      <c r="A18" s="113" t="s">
        <v>24</v>
      </c>
      <c r="B18" s="113">
        <v>59.401320903262892</v>
      </c>
      <c r="C18" s="113">
        <v>39.869934142287647</v>
      </c>
      <c r="F18" s="113" t="s">
        <v>24</v>
      </c>
      <c r="G18" s="113">
        <v>8.8472775896327214</v>
      </c>
      <c r="H18" s="113">
        <v>8.9164644280876271</v>
      </c>
    </row>
    <row r="19" spans="1:8" x14ac:dyDescent="0.25">
      <c r="A19" s="113" t="s">
        <v>25</v>
      </c>
      <c r="B19" s="113">
        <v>69.615855837842574</v>
      </c>
      <c r="C19" s="113">
        <v>48.25527549018382</v>
      </c>
      <c r="F19" s="113" t="s">
        <v>25</v>
      </c>
      <c r="G19" s="113">
        <v>5.303746516539408</v>
      </c>
      <c r="H19" s="113">
        <v>5.549024631034353</v>
      </c>
    </row>
    <row r="20" spans="1:8" x14ac:dyDescent="0.25">
      <c r="A20" s="113" t="s">
        <v>26</v>
      </c>
      <c r="B20" s="113">
        <v>49.49893153047325</v>
      </c>
      <c r="C20" s="113">
        <v>33.62825633271266</v>
      </c>
      <c r="F20" s="113" t="s">
        <v>26</v>
      </c>
      <c r="G20" s="113">
        <v>18.571819897276963</v>
      </c>
      <c r="H20" s="113">
        <v>17.009288811686933</v>
      </c>
    </row>
    <row r="33" spans="1:8" x14ac:dyDescent="0.25">
      <c r="A33" s="113" t="s">
        <v>443</v>
      </c>
      <c r="B33" s="113"/>
      <c r="C33" s="113"/>
      <c r="F33" s="113" t="s">
        <v>444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39.984865222878994</v>
      </c>
      <c r="C35" s="113">
        <v>27.050333037577634</v>
      </c>
      <c r="F35" s="113" t="s">
        <v>73</v>
      </c>
      <c r="G35" s="113">
        <v>13.73561565089164</v>
      </c>
      <c r="H35" s="113">
        <v>16.91574461703803</v>
      </c>
    </row>
    <row r="36" spans="1:8" x14ac:dyDescent="0.25">
      <c r="A36" s="113" t="s">
        <v>74</v>
      </c>
      <c r="B36" s="113">
        <v>47.54121917996526</v>
      </c>
      <c r="C36" s="113">
        <v>35.696144761999975</v>
      </c>
      <c r="F36" s="113" t="s">
        <v>74</v>
      </c>
      <c r="G36" s="113">
        <v>10.500671073843115</v>
      </c>
      <c r="H36" s="113">
        <v>14.55904075180265</v>
      </c>
    </row>
    <row r="37" spans="1:8" x14ac:dyDescent="0.25">
      <c r="A37" s="113" t="s">
        <v>75</v>
      </c>
      <c r="B37" s="113">
        <v>44.330676947301335</v>
      </c>
      <c r="C37" s="113">
        <v>32.613390235063292</v>
      </c>
      <c r="F37" s="113" t="s">
        <v>75</v>
      </c>
      <c r="G37" s="113">
        <v>7.9514902338136242</v>
      </c>
      <c r="H37" s="113">
        <v>11.33730270803914</v>
      </c>
    </row>
    <row r="38" spans="1:8" x14ac:dyDescent="0.25">
      <c r="A38" s="113" t="s">
        <v>76</v>
      </c>
      <c r="B38" s="113">
        <v>48.803377863310878</v>
      </c>
      <c r="C38" s="113">
        <v>36.584491570962619</v>
      </c>
      <c r="F38" s="113" t="s">
        <v>76</v>
      </c>
      <c r="G38" s="113">
        <v>7.4723785006435808</v>
      </c>
      <c r="H38" s="113">
        <v>10.136857824820984</v>
      </c>
    </row>
    <row r="39" spans="1:8" x14ac:dyDescent="0.25">
      <c r="A39" s="113" t="s">
        <v>77</v>
      </c>
      <c r="B39" s="113">
        <v>45.229744692018343</v>
      </c>
      <c r="C39" s="113">
        <v>33.262536084277876</v>
      </c>
      <c r="F39" s="113" t="s">
        <v>77</v>
      </c>
      <c r="G39" s="113">
        <v>7.3847540020744553</v>
      </c>
      <c r="H39" s="113">
        <v>10.154856850076854</v>
      </c>
    </row>
    <row r="40" spans="1:8" x14ac:dyDescent="0.25">
      <c r="A40" s="113" t="s">
        <v>78</v>
      </c>
      <c r="B40" s="113">
        <v>48.162888491770907</v>
      </c>
      <c r="C40" s="113">
        <v>35.740248184851474</v>
      </c>
      <c r="F40" s="113" t="s">
        <v>78</v>
      </c>
      <c r="G40" s="113">
        <v>4.7466377575886325</v>
      </c>
      <c r="H40" s="113">
        <v>5.771218805063671</v>
      </c>
    </row>
    <row r="41" spans="1:8" x14ac:dyDescent="0.25">
      <c r="A41" s="113" t="s">
        <v>79</v>
      </c>
      <c r="B41" s="113">
        <v>48.885058922032968</v>
      </c>
      <c r="C41" s="113">
        <v>36.237029029879658</v>
      </c>
      <c r="F41" s="113" t="s">
        <v>79</v>
      </c>
      <c r="G41" s="113">
        <v>4.6654165781482355</v>
      </c>
      <c r="H41" s="113">
        <v>5.4881668562002472</v>
      </c>
    </row>
    <row r="42" spans="1:8" x14ac:dyDescent="0.25">
      <c r="A42" s="113" t="s">
        <v>80</v>
      </c>
      <c r="B42" s="113">
        <v>51.19402031966608</v>
      </c>
      <c r="C42" s="113">
        <v>38.805014933579933</v>
      </c>
      <c r="F42" s="113" t="s">
        <v>80</v>
      </c>
      <c r="G42" s="113">
        <v>4.9550705439822043</v>
      </c>
      <c r="H42" s="113">
        <v>6.0905649766936172</v>
      </c>
    </row>
    <row r="43" spans="1:8" x14ac:dyDescent="0.25">
      <c r="A43" s="113" t="s">
        <v>81</v>
      </c>
      <c r="B43" s="113">
        <v>53.499478886792211</v>
      </c>
      <c r="C43" s="113">
        <v>40.457088764199391</v>
      </c>
      <c r="F43" s="113" t="s">
        <v>81</v>
      </c>
      <c r="G43" s="113">
        <v>4.6988153109808675</v>
      </c>
      <c r="H43" s="113">
        <v>5.5911673185788731</v>
      </c>
    </row>
    <row r="44" spans="1:8" x14ac:dyDescent="0.25">
      <c r="A44" s="113" t="s">
        <v>20</v>
      </c>
      <c r="B44" s="113">
        <v>57.072267279839039</v>
      </c>
      <c r="C44" s="113">
        <v>43.780708813936336</v>
      </c>
      <c r="F44" s="113" t="s">
        <v>20</v>
      </c>
      <c r="G44" s="113">
        <v>6.1185601279664086</v>
      </c>
      <c r="H44" s="113">
        <v>7.3194511440746801</v>
      </c>
    </row>
    <row r="45" spans="1:8" x14ac:dyDescent="0.25">
      <c r="A45" s="113" t="s">
        <v>21</v>
      </c>
      <c r="B45" s="113">
        <v>57.212494220267175</v>
      </c>
      <c r="C45" s="113">
        <v>37.356452681171191</v>
      </c>
      <c r="F45" s="113" t="s">
        <v>21</v>
      </c>
      <c r="G45" s="113">
        <v>9.7387448294822612</v>
      </c>
      <c r="H45" s="113">
        <v>9.9759563114682397</v>
      </c>
    </row>
    <row r="46" spans="1:8" x14ac:dyDescent="0.25">
      <c r="A46" s="113" t="s">
        <v>22</v>
      </c>
      <c r="B46" s="113">
        <v>53.481078716836826</v>
      </c>
      <c r="C46" s="113">
        <v>35.74468327064146</v>
      </c>
      <c r="F46" s="113" t="s">
        <v>22</v>
      </c>
      <c r="G46" s="113">
        <v>9.6231664188150603</v>
      </c>
      <c r="H46" s="113">
        <v>10.353720898264205</v>
      </c>
    </row>
    <row r="47" spans="1:8" x14ac:dyDescent="0.25">
      <c r="A47" s="113" t="s">
        <v>23</v>
      </c>
      <c r="B47" s="113">
        <v>58.39156971295035</v>
      </c>
      <c r="C47" s="113">
        <v>38.558347183864235</v>
      </c>
      <c r="F47" s="113" t="s">
        <v>23</v>
      </c>
      <c r="G47" s="113">
        <v>8.0862948476025043</v>
      </c>
      <c r="H47" s="113">
        <v>8.78337436422939</v>
      </c>
    </row>
    <row r="48" spans="1:8" x14ac:dyDescent="0.25">
      <c r="A48" s="113" t="s">
        <v>24</v>
      </c>
      <c r="B48" s="113">
        <v>62.702120693318001</v>
      </c>
      <c r="C48" s="113">
        <v>41.702490596218489</v>
      </c>
      <c r="F48" s="113" t="s">
        <v>24</v>
      </c>
      <c r="G48" s="113">
        <v>5.7328188850426756</v>
      </c>
      <c r="H48" s="113">
        <v>6.212901613326502</v>
      </c>
    </row>
    <row r="49" spans="1:8" x14ac:dyDescent="0.25">
      <c r="A49" s="113" t="s">
        <v>25</v>
      </c>
      <c r="B49" s="113">
        <v>69.501492108321571</v>
      </c>
      <c r="C49" s="113">
        <v>46.471276289973879</v>
      </c>
      <c r="F49" s="113" t="s">
        <v>25</v>
      </c>
      <c r="G49" s="113">
        <v>3.7329501005985923</v>
      </c>
      <c r="H49" s="113">
        <v>3.8613863860736557</v>
      </c>
    </row>
    <row r="50" spans="1:8" x14ac:dyDescent="0.25">
      <c r="A50" s="113" t="s">
        <v>26</v>
      </c>
      <c r="B50" s="113">
        <v>55.294382724534806</v>
      </c>
      <c r="C50" s="113">
        <v>37.170973869359287</v>
      </c>
      <c r="F50" s="113" t="s">
        <v>26</v>
      </c>
      <c r="G50" s="113">
        <v>11.860044238387422</v>
      </c>
      <c r="H50" s="113">
        <v>12.673338248709713</v>
      </c>
    </row>
    <row r="63" spans="1:8" x14ac:dyDescent="0.25">
      <c r="A63" s="113" t="s">
        <v>445</v>
      </c>
      <c r="B63" s="113"/>
      <c r="C63" s="113"/>
      <c r="F63" s="113" t="s">
        <v>446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42.141874008072875</v>
      </c>
      <c r="C65" s="113">
        <v>29.921274415465938</v>
      </c>
      <c r="F65" s="113" t="s">
        <v>73</v>
      </c>
      <c r="G65" s="113">
        <v>4.7615738368678215</v>
      </c>
      <c r="H65" s="113">
        <v>4.7606878194473952</v>
      </c>
    </row>
    <row r="66" spans="1:8" x14ac:dyDescent="0.25">
      <c r="A66" s="113" t="s">
        <v>74</v>
      </c>
      <c r="B66" s="113">
        <v>49.11923869984129</v>
      </c>
      <c r="C66" s="113">
        <v>38.229682208420286</v>
      </c>
      <c r="F66" s="113" t="s">
        <v>74</v>
      </c>
      <c r="G66" s="113">
        <v>4.3956373951837646</v>
      </c>
      <c r="H66" s="113">
        <v>4.3947413803876483</v>
      </c>
    </row>
    <row r="67" spans="1:8" x14ac:dyDescent="0.25">
      <c r="A67" s="113" t="s">
        <v>75</v>
      </c>
      <c r="B67" s="113">
        <v>45.172378500643582</v>
      </c>
      <c r="C67" s="113">
        <v>34.248368553254771</v>
      </c>
      <c r="F67" s="113" t="s">
        <v>75</v>
      </c>
      <c r="G67" s="113">
        <v>4.3792666924932204</v>
      </c>
      <c r="H67" s="113">
        <v>4.3785556291473489</v>
      </c>
    </row>
    <row r="68" spans="1:8" x14ac:dyDescent="0.25">
      <c r="A68" s="113" t="s">
        <v>76</v>
      </c>
      <c r="B68" s="113">
        <v>49.587270841404127</v>
      </c>
      <c r="C68" s="113">
        <v>37.980047737468915</v>
      </c>
      <c r="F68" s="113" t="s">
        <v>76</v>
      </c>
      <c r="G68" s="113">
        <v>4.2377238474900336</v>
      </c>
      <c r="H68" s="113">
        <v>4.2368015895827345</v>
      </c>
    </row>
    <row r="69" spans="1:8" x14ac:dyDescent="0.25">
      <c r="A69" s="113" t="s">
        <v>77</v>
      </c>
      <c r="B69" s="113">
        <v>45.969752939853286</v>
      </c>
      <c r="C69" s="113">
        <v>34.656633883605551</v>
      </c>
      <c r="F69" s="113" t="s">
        <v>77</v>
      </c>
      <c r="G69" s="113">
        <v>4.3795028804938703</v>
      </c>
      <c r="H69" s="113">
        <v>4.3787018407667979</v>
      </c>
    </row>
    <row r="70" spans="1:8" x14ac:dyDescent="0.25">
      <c r="A70" s="113" t="s">
        <v>78</v>
      </c>
      <c r="B70" s="113">
        <v>48.140879269191835</v>
      </c>
      <c r="C70" s="113">
        <v>35.967606003424102</v>
      </c>
      <c r="F70" s="113" t="s">
        <v>78</v>
      </c>
      <c r="G70" s="113">
        <v>4.0539583359368168</v>
      </c>
      <c r="H70" s="113">
        <v>4.053222279151723</v>
      </c>
    </row>
    <row r="71" spans="1:8" x14ac:dyDescent="0.25">
      <c r="A71" s="113" t="s">
        <v>79</v>
      </c>
      <c r="B71" s="113">
        <v>48.928148860924004</v>
      </c>
      <c r="C71" s="113">
        <v>36.45093412979093</v>
      </c>
      <c r="F71" s="113" t="s">
        <v>79</v>
      </c>
      <c r="G71" s="113">
        <v>4.0056422689044124</v>
      </c>
      <c r="H71" s="113">
        <v>4.0049699453893348</v>
      </c>
    </row>
    <row r="72" spans="1:8" x14ac:dyDescent="0.25">
      <c r="A72" s="113" t="s">
        <v>80</v>
      </c>
      <c r="B72" s="113">
        <v>51.364930455755363</v>
      </c>
      <c r="C72" s="113">
        <v>39.228268829432274</v>
      </c>
      <c r="F72" s="113" t="s">
        <v>80</v>
      </c>
      <c r="G72" s="113">
        <v>4.0003224153659662</v>
      </c>
      <c r="H72" s="113">
        <v>3.9994813861361389</v>
      </c>
    </row>
    <row r="73" spans="1:8" x14ac:dyDescent="0.25">
      <c r="A73" s="113" t="s">
        <v>81</v>
      </c>
      <c r="B73" s="113">
        <v>53.630623211406999</v>
      </c>
      <c r="C73" s="113">
        <v>40.7761150198073</v>
      </c>
      <c r="F73" s="113" t="s">
        <v>81</v>
      </c>
      <c r="G73" s="113">
        <v>3.948238587370815</v>
      </c>
      <c r="H73" s="113">
        <v>3.9473013333999822</v>
      </c>
    </row>
    <row r="74" spans="1:8" x14ac:dyDescent="0.25">
      <c r="A74" s="113" t="s">
        <v>20</v>
      </c>
      <c r="B74" s="113">
        <v>57.644553304757494</v>
      </c>
      <c r="C74" s="113">
        <v>44.631994101548344</v>
      </c>
      <c r="F74" s="113" t="s">
        <v>20</v>
      </c>
      <c r="G74" s="113">
        <v>3.9192661926244359</v>
      </c>
      <c r="H74" s="113">
        <v>3.9181502355631643</v>
      </c>
    </row>
    <row r="75" spans="1:8" x14ac:dyDescent="0.25">
      <c r="A75" s="113" t="s">
        <v>21</v>
      </c>
      <c r="B75" s="113">
        <v>58.759264443083687</v>
      </c>
      <c r="C75" s="113">
        <v>38.90472625935692</v>
      </c>
      <c r="F75" s="113" t="s">
        <v>21</v>
      </c>
      <c r="G75" s="113">
        <v>4.0012859124479823</v>
      </c>
      <c r="H75" s="113">
        <v>4.0003873983079439</v>
      </c>
    </row>
    <row r="76" spans="1:8" x14ac:dyDescent="0.25">
      <c r="A76" s="113" t="s">
        <v>22</v>
      </c>
      <c r="B76" s="113">
        <v>54.974081803526566</v>
      </c>
      <c r="C76" s="113">
        <v>37.347653740893008</v>
      </c>
      <c r="F76" s="113" t="s">
        <v>22</v>
      </c>
      <c r="G76" s="113">
        <v>4.1066707489284058</v>
      </c>
      <c r="H76" s="113">
        <v>4.1057747341322903</v>
      </c>
    </row>
    <row r="77" spans="1:8" x14ac:dyDescent="0.25">
      <c r="A77" s="113" t="s">
        <v>23</v>
      </c>
      <c r="B77" s="113">
        <v>59.521084465327846</v>
      </c>
      <c r="C77" s="113">
        <v>39.83878731832894</v>
      </c>
      <c r="F77" s="113" t="s">
        <v>23</v>
      </c>
      <c r="G77" s="113">
        <v>3.8923282638307444</v>
      </c>
      <c r="H77" s="113">
        <v>3.8914185026430559</v>
      </c>
    </row>
    <row r="78" spans="1:8" x14ac:dyDescent="0.25">
      <c r="A78" s="113" t="s">
        <v>24</v>
      </c>
      <c r="B78" s="113">
        <v>63.255470439009756</v>
      </c>
      <c r="C78" s="113">
        <v>42.406049661963735</v>
      </c>
      <c r="F78" s="113" t="s">
        <v>24</v>
      </c>
      <c r="G78" s="113">
        <v>3.7081366141387884</v>
      </c>
      <c r="H78" s="113">
        <v>3.7071693680408888</v>
      </c>
    </row>
    <row r="79" spans="1:8" x14ac:dyDescent="0.25">
      <c r="A79" s="113" t="s">
        <v>25</v>
      </c>
      <c r="B79" s="113">
        <v>69.60907636745354</v>
      </c>
      <c r="C79" s="113">
        <v>46.609839917021773</v>
      </c>
      <c r="F79" s="113" t="s">
        <v>25</v>
      </c>
      <c r="G79" s="113">
        <v>3.3198697841816522</v>
      </c>
      <c r="H79" s="113">
        <v>3.3186750977868309</v>
      </c>
    </row>
    <row r="80" spans="1:8" x14ac:dyDescent="0.25">
      <c r="A80" s="113" t="s">
        <v>26</v>
      </c>
      <c r="B80" s="113">
        <v>57.778274452956097</v>
      </c>
      <c r="C80" s="113">
        <v>39.765745241874001</v>
      </c>
      <c r="F80" s="113" t="s">
        <v>26</v>
      </c>
      <c r="G80" s="113">
        <v>4.3283825495807351</v>
      </c>
      <c r="H80" s="113">
        <v>4.3272640931755406</v>
      </c>
    </row>
    <row r="93" spans="1:8" x14ac:dyDescent="0.25">
      <c r="A93" s="113" t="s">
        <v>447</v>
      </c>
      <c r="B93" s="113"/>
      <c r="C93" s="113"/>
      <c r="F93" s="113" t="s">
        <v>448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40.151144074680388</v>
      </c>
      <c r="C95" s="113">
        <v>27.211314529935891</v>
      </c>
      <c r="F95" s="113" t="s">
        <v>73</v>
      </c>
      <c r="G95" s="113">
        <v>4.7614276252483716</v>
      </c>
      <c r="H95" s="113">
        <v>4.7607353069819167</v>
      </c>
    </row>
    <row r="96" spans="1:8" x14ac:dyDescent="0.25">
      <c r="A96" s="113" t="s">
        <v>74</v>
      </c>
      <c r="B96" s="113">
        <v>47.676170005373585</v>
      </c>
      <c r="C96" s="113">
        <v>36.151027855188012</v>
      </c>
      <c r="F96" s="113" t="s">
        <v>74</v>
      </c>
      <c r="G96" s="113">
        <v>4.39567738468652</v>
      </c>
      <c r="H96" s="113">
        <v>4.3947301333399977</v>
      </c>
    </row>
    <row r="97" spans="1:8" x14ac:dyDescent="0.25">
      <c r="A97" s="113" t="s">
        <v>75</v>
      </c>
      <c r="B97" s="113">
        <v>44.368654478199467</v>
      </c>
      <c r="C97" s="113">
        <v>32.742676297471917</v>
      </c>
      <c r="F97" s="113" t="s">
        <v>75</v>
      </c>
      <c r="G97" s="113">
        <v>4.379334174779121</v>
      </c>
      <c r="H97" s="113">
        <v>4.3785556291473489</v>
      </c>
    </row>
    <row r="98" spans="1:8" x14ac:dyDescent="0.25">
      <c r="A98" s="113" t="s">
        <v>76</v>
      </c>
      <c r="B98" s="113">
        <v>48.839893278014522</v>
      </c>
      <c r="C98" s="113">
        <v>36.682852001349644</v>
      </c>
      <c r="F98" s="113" t="s">
        <v>76</v>
      </c>
      <c r="G98" s="113">
        <v>4.2377663363367111</v>
      </c>
      <c r="H98" s="113">
        <v>4.2368303320378402</v>
      </c>
    </row>
    <row r="99" spans="1:8" x14ac:dyDescent="0.25">
      <c r="A99" s="113" t="s">
        <v>77</v>
      </c>
      <c r="B99" s="113">
        <v>45.223206408317814</v>
      </c>
      <c r="C99" s="113">
        <v>33.330408267829696</v>
      </c>
      <c r="F99" s="113" t="s">
        <v>77</v>
      </c>
      <c r="G99" s="113">
        <v>4.3795103785256364</v>
      </c>
      <c r="H99" s="113">
        <v>4.3787218355181761</v>
      </c>
    </row>
    <row r="100" spans="1:8" x14ac:dyDescent="0.25">
      <c r="A100" s="113" t="s">
        <v>78</v>
      </c>
      <c r="B100" s="113">
        <v>48.157917296709606</v>
      </c>
      <c r="C100" s="113">
        <v>35.734952075080287</v>
      </c>
      <c r="F100" s="113" t="s">
        <v>78</v>
      </c>
      <c r="G100" s="113">
        <v>4.0539608352807388</v>
      </c>
      <c r="H100" s="113">
        <v>4.0531622948975894</v>
      </c>
    </row>
    <row r="101" spans="1:8" x14ac:dyDescent="0.25">
      <c r="A101" s="113" t="s">
        <v>79</v>
      </c>
      <c r="B101" s="113">
        <v>48.880541357893549</v>
      </c>
      <c r="C101" s="113">
        <v>36.23118181477362</v>
      </c>
      <c r="F101" s="113" t="s">
        <v>79</v>
      </c>
      <c r="G101" s="113">
        <v>4.0056435185763739</v>
      </c>
      <c r="H101" s="113">
        <v>4.0049449519501135</v>
      </c>
    </row>
    <row r="102" spans="1:8" x14ac:dyDescent="0.25">
      <c r="A102" s="113" t="s">
        <v>80</v>
      </c>
      <c r="B102" s="113">
        <v>51.184037940040731</v>
      </c>
      <c r="C102" s="113">
        <v>38.800564851726421</v>
      </c>
      <c r="F102" s="113" t="s">
        <v>80</v>
      </c>
      <c r="G102" s="113">
        <v>4.0003211656940056</v>
      </c>
      <c r="H102" s="113">
        <v>3.9994663900726057</v>
      </c>
    </row>
    <row r="103" spans="1:8" x14ac:dyDescent="0.25">
      <c r="A103" s="113" t="s">
        <v>81</v>
      </c>
      <c r="B103" s="113">
        <v>53.491328526261853</v>
      </c>
      <c r="C103" s="113">
        <v>40.452811137076516</v>
      </c>
      <c r="F103" s="113" t="s">
        <v>81</v>
      </c>
      <c r="G103" s="113">
        <v>3.9482410867147375</v>
      </c>
      <c r="H103" s="113">
        <v>3.9471551217805323</v>
      </c>
    </row>
    <row r="104" spans="1:8" x14ac:dyDescent="0.25">
      <c r="A104" s="113" t="s">
        <v>20</v>
      </c>
      <c r="B104" s="113">
        <v>57.075933817372942</v>
      </c>
      <c r="C104" s="113">
        <v>43.834380974994062</v>
      </c>
      <c r="F104" s="113" t="s">
        <v>20</v>
      </c>
      <c r="G104" s="113">
        <v>3.919277439672086</v>
      </c>
      <c r="H104" s="113">
        <v>3.9180677572137315</v>
      </c>
    </row>
    <row r="105" spans="1:8" x14ac:dyDescent="0.25">
      <c r="A105" s="113" t="s">
        <v>21</v>
      </c>
      <c r="B105" s="113">
        <v>57.470020369652964</v>
      </c>
      <c r="C105" s="113">
        <v>37.434554679396655</v>
      </c>
      <c r="F105" s="113" t="s">
        <v>21</v>
      </c>
      <c r="G105" s="113">
        <v>4.001309656215243</v>
      </c>
      <c r="H105" s="113">
        <v>4.0004423838742325</v>
      </c>
    </row>
    <row r="106" spans="1:8" x14ac:dyDescent="0.25">
      <c r="A106" s="113" t="s">
        <v>22</v>
      </c>
      <c r="B106" s="113">
        <v>53.715802101948235</v>
      </c>
      <c r="C106" s="113">
        <v>35.88564876719861</v>
      </c>
      <c r="F106" s="113" t="s">
        <v>22</v>
      </c>
      <c r="G106" s="113">
        <v>4.1067619749815671</v>
      </c>
      <c r="H106" s="113">
        <v>4.1056560152959847</v>
      </c>
    </row>
    <row r="107" spans="1:8" x14ac:dyDescent="0.25">
      <c r="A107" s="113" t="s">
        <v>23</v>
      </c>
      <c r="B107" s="113">
        <v>58.581683558066004</v>
      </c>
      <c r="C107" s="113">
        <v>38.64730133339998</v>
      </c>
      <c r="F107" s="113" t="s">
        <v>23</v>
      </c>
      <c r="G107" s="113">
        <v>3.8923470089101611</v>
      </c>
      <c r="H107" s="113">
        <v>3.8914709888654224</v>
      </c>
    </row>
    <row r="108" spans="1:8" x14ac:dyDescent="0.25">
      <c r="A108" s="113" t="s">
        <v>24</v>
      </c>
      <c r="B108" s="113">
        <v>62.730074605416078</v>
      </c>
      <c r="C108" s="113">
        <v>41.703684032941347</v>
      </c>
      <c r="F108" s="113" t="s">
        <v>24</v>
      </c>
      <c r="G108" s="113">
        <v>3.7081341147948663</v>
      </c>
      <c r="H108" s="113">
        <v>3.7072118568875667</v>
      </c>
    </row>
    <row r="109" spans="1:8" x14ac:dyDescent="0.25">
      <c r="A109" s="113" t="s">
        <v>25</v>
      </c>
      <c r="B109" s="113">
        <v>69.492924357356188</v>
      </c>
      <c r="C109" s="113">
        <v>46.451663938216214</v>
      </c>
      <c r="F109" s="113" t="s">
        <v>25</v>
      </c>
      <c r="G109" s="113">
        <v>3.3198760325414578</v>
      </c>
      <c r="H109" s="113">
        <v>3.3189425275865081</v>
      </c>
    </row>
    <row r="110" spans="1:8" x14ac:dyDescent="0.25">
      <c r="A110" s="113" t="s">
        <v>26</v>
      </c>
      <c r="B110" s="113">
        <v>55.758594618912532</v>
      </c>
      <c r="C110" s="113">
        <v>37.516945551792652</v>
      </c>
      <c r="F110" s="113" t="s">
        <v>26</v>
      </c>
      <c r="G110" s="113">
        <v>4.3283463090938623</v>
      </c>
      <c r="H110" s="113">
        <v>4.3271703677784572</v>
      </c>
    </row>
    <row r="123" spans="1:8" x14ac:dyDescent="0.25">
      <c r="A123" s="113" t="s">
        <v>449</v>
      </c>
      <c r="B123" s="113"/>
      <c r="C123" s="113"/>
      <c r="F123" s="113" t="s">
        <v>450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33.272032341510354</v>
      </c>
      <c r="C125" s="113">
        <v>22.761001487109631</v>
      </c>
      <c r="F125" s="113" t="s">
        <v>73</v>
      </c>
      <c r="G125" s="113">
        <v>17.388173104560053</v>
      </c>
      <c r="H125" s="113">
        <v>20.04739880781295</v>
      </c>
    </row>
    <row r="126" spans="1:8" x14ac:dyDescent="0.25">
      <c r="A126" s="113" t="s">
        <v>74</v>
      </c>
      <c r="B126" s="113">
        <v>39.355666637507653</v>
      </c>
      <c r="C126" s="113">
        <v>28.214894840104471</v>
      </c>
      <c r="F126" s="113" t="s">
        <v>74</v>
      </c>
      <c r="G126" s="113">
        <v>13.133817372939601</v>
      </c>
      <c r="H126" s="113">
        <v>17.960606590769924</v>
      </c>
    </row>
    <row r="127" spans="1:8" x14ac:dyDescent="0.25">
      <c r="A127" s="113" t="s">
        <v>75</v>
      </c>
      <c r="B127" s="113">
        <v>36.883902975468935</v>
      </c>
      <c r="C127" s="113">
        <v>25.953359743067445</v>
      </c>
      <c r="F127" s="113" t="s">
        <v>75</v>
      </c>
      <c r="G127" s="113">
        <v>9.7387210857149995</v>
      </c>
      <c r="H127" s="113">
        <v>14.082098449157096</v>
      </c>
    </row>
    <row r="128" spans="1:8" x14ac:dyDescent="0.25">
      <c r="A128" s="113" t="s">
        <v>76</v>
      </c>
      <c r="B128" s="113">
        <v>40.879167968408289</v>
      </c>
      <c r="C128" s="113">
        <v>29.412596693367991</v>
      </c>
      <c r="F128" s="113" t="s">
        <v>76</v>
      </c>
      <c r="G128" s="113">
        <v>9.1960335411954368</v>
      </c>
      <c r="H128" s="113">
        <v>12.539532122817759</v>
      </c>
    </row>
    <row r="129" spans="1:8" x14ac:dyDescent="0.25">
      <c r="A129" s="113" t="s">
        <v>77</v>
      </c>
      <c r="B129" s="113">
        <v>37.746456555154268</v>
      </c>
      <c r="C129" s="113">
        <v>26.518997513152797</v>
      </c>
      <c r="F129" s="113" t="s">
        <v>77</v>
      </c>
      <c r="G129" s="113">
        <v>8.9290448757201233</v>
      </c>
      <c r="H129" s="113">
        <v>12.623145174391722</v>
      </c>
    </row>
    <row r="130" spans="1:8" x14ac:dyDescent="0.25">
      <c r="A130" s="113" t="s">
        <v>78</v>
      </c>
      <c r="B130" s="113">
        <v>41.364105672261033</v>
      </c>
      <c r="C130" s="113">
        <v>29.39790554979318</v>
      </c>
      <c r="F130" s="113" t="s">
        <v>78</v>
      </c>
      <c r="G130" s="113">
        <v>5.2714924832231542</v>
      </c>
      <c r="H130" s="113">
        <v>6.7259919271191304</v>
      </c>
    </row>
    <row r="131" spans="1:8" x14ac:dyDescent="0.25">
      <c r="A131" s="113" t="s">
        <v>79</v>
      </c>
      <c r="B131" s="113">
        <v>41.891682183426845</v>
      </c>
      <c r="C131" s="113">
        <v>29.916348208595242</v>
      </c>
      <c r="F131" s="113" t="s">
        <v>79</v>
      </c>
      <c r="G131" s="113">
        <v>5.1730770672698414</v>
      </c>
      <c r="H131" s="113">
        <v>6.3283513077817064</v>
      </c>
    </row>
    <row r="132" spans="1:8" x14ac:dyDescent="0.25">
      <c r="A132" s="113" t="s">
        <v>80</v>
      </c>
      <c r="B132" s="113">
        <v>43.590764924207392</v>
      </c>
      <c r="C132" s="113">
        <v>31.799482635808101</v>
      </c>
      <c r="F132" s="113" t="s">
        <v>80</v>
      </c>
      <c r="G132" s="113">
        <v>5.640638082503342</v>
      </c>
      <c r="H132" s="113">
        <v>7.2020619587358317</v>
      </c>
    </row>
    <row r="133" spans="1:8" x14ac:dyDescent="0.25">
      <c r="A133" s="113" t="s">
        <v>81</v>
      </c>
      <c r="B133" s="113">
        <v>45.549595731120576</v>
      </c>
      <c r="C133" s="113">
        <v>33.237522650304292</v>
      </c>
      <c r="F133" s="113" t="s">
        <v>81</v>
      </c>
      <c r="G133" s="113">
        <v>5.3317954037065265</v>
      </c>
      <c r="H133" s="113">
        <v>6.607349320803289</v>
      </c>
    </row>
    <row r="134" spans="1:8" x14ac:dyDescent="0.25">
      <c r="A134" s="113" t="s">
        <v>20</v>
      </c>
      <c r="B134" s="113">
        <v>48.378948026143135</v>
      </c>
      <c r="C134" s="113">
        <v>36.217572887117129</v>
      </c>
      <c r="F134" s="113" t="s">
        <v>20</v>
      </c>
      <c r="G134" s="113">
        <v>7.3539570862648551</v>
      </c>
      <c r="H134" s="113">
        <v>8.8773459466889939</v>
      </c>
    </row>
    <row r="135" spans="1:8" x14ac:dyDescent="0.25">
      <c r="A135" s="113" t="s">
        <v>21</v>
      </c>
      <c r="B135" s="113">
        <v>48.56482923232651</v>
      </c>
      <c r="C135" s="113">
        <v>32.320993239274692</v>
      </c>
      <c r="F135" s="113" t="s">
        <v>21</v>
      </c>
      <c r="G135" s="113">
        <v>12.576853575936317</v>
      </c>
      <c r="H135" s="113">
        <v>12.061791279789055</v>
      </c>
    </row>
    <row r="136" spans="1:8" x14ac:dyDescent="0.25">
      <c r="A136" s="113" t="s">
        <v>22</v>
      </c>
      <c r="B136" s="113">
        <v>45.543887229602227</v>
      </c>
      <c r="C136" s="113">
        <v>30.726847952412491</v>
      </c>
      <c r="F136" s="113" t="s">
        <v>22</v>
      </c>
      <c r="G136" s="113">
        <v>12.031011859386911</v>
      </c>
      <c r="H136" s="113">
        <v>12.286004923707527</v>
      </c>
    </row>
    <row r="137" spans="1:8" x14ac:dyDescent="0.25">
      <c r="A137" s="113" t="s">
        <v>23</v>
      </c>
      <c r="B137" s="113">
        <v>50.090281301158441</v>
      </c>
      <c r="C137" s="113">
        <v>33.629957136251733</v>
      </c>
      <c r="F137" s="113" t="s">
        <v>23</v>
      </c>
      <c r="G137" s="113">
        <v>10.285781232426489</v>
      </c>
      <c r="H137" s="113">
        <v>10.571496232239037</v>
      </c>
    </row>
    <row r="138" spans="1:8" x14ac:dyDescent="0.25">
      <c r="A138" s="113" t="s">
        <v>24</v>
      </c>
      <c r="B138" s="113">
        <v>53.975876332462725</v>
      </c>
      <c r="C138" s="113">
        <v>36.575935067044895</v>
      </c>
      <c r="F138" s="113" t="s">
        <v>24</v>
      </c>
      <c r="G138" s="113">
        <v>7.0357756089026635</v>
      </c>
      <c r="H138" s="113">
        <v>7.5109971132577691</v>
      </c>
    </row>
    <row r="139" spans="1:8" x14ac:dyDescent="0.25">
      <c r="A139" s="113" t="s">
        <v>25</v>
      </c>
      <c r="B139" s="113">
        <v>61.240284425338345</v>
      </c>
      <c r="C139" s="113">
        <v>41.982866997413176</v>
      </c>
      <c r="F139" s="113" t="s">
        <v>25</v>
      </c>
      <c r="G139" s="113">
        <v>4.1408392796890823</v>
      </c>
      <c r="H139" s="113">
        <v>4.2564726759225699</v>
      </c>
    </row>
    <row r="140" spans="1:8" x14ac:dyDescent="0.25">
      <c r="A140" s="113" t="s">
        <v>26</v>
      </c>
      <c r="B140" s="113">
        <v>46.938819809799924</v>
      </c>
      <c r="C140" s="113">
        <v>31.780737556391447</v>
      </c>
      <c r="F140" s="113" t="s">
        <v>26</v>
      </c>
      <c r="G140" s="113">
        <v>14.645144399595106</v>
      </c>
      <c r="H140" s="113">
        <v>14.989866410067357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262025.28</v>
      </c>
      <c r="E2">
        <v>165531.72</v>
      </c>
    </row>
    <row r="3" spans="1:5" x14ac:dyDescent="0.25">
      <c r="A3" t="s">
        <v>39</v>
      </c>
      <c r="B3" t="s">
        <v>74</v>
      </c>
      <c r="C3" t="s">
        <v>67</v>
      </c>
      <c r="D3">
        <v>312629.34000000003</v>
      </c>
      <c r="E3">
        <v>129191.23</v>
      </c>
    </row>
    <row r="4" spans="1:5" x14ac:dyDescent="0.25">
      <c r="A4" t="s">
        <v>39</v>
      </c>
      <c r="B4" t="s">
        <v>75</v>
      </c>
      <c r="C4" t="s">
        <v>67</v>
      </c>
      <c r="D4">
        <v>290530.88</v>
      </c>
      <c r="E4">
        <v>93779.85</v>
      </c>
    </row>
    <row r="5" spans="1:5" x14ac:dyDescent="0.25">
      <c r="A5" t="s">
        <v>39</v>
      </c>
      <c r="B5" t="s">
        <v>76</v>
      </c>
      <c r="C5" t="s">
        <v>67</v>
      </c>
      <c r="D5">
        <v>328846.56</v>
      </c>
      <c r="E5">
        <v>89853.07</v>
      </c>
    </row>
    <row r="6" spans="1:5" x14ac:dyDescent="0.25">
      <c r="A6" t="s">
        <v>39</v>
      </c>
      <c r="B6" t="s">
        <v>77</v>
      </c>
      <c r="C6" t="s">
        <v>67</v>
      </c>
      <c r="D6">
        <v>295696.07</v>
      </c>
      <c r="E6">
        <v>85632.4</v>
      </c>
    </row>
    <row r="7" spans="1:5" x14ac:dyDescent="0.25">
      <c r="A7" t="s">
        <v>39</v>
      </c>
      <c r="B7" t="s">
        <v>78</v>
      </c>
      <c r="C7" t="s">
        <v>67</v>
      </c>
      <c r="D7">
        <v>342889.44</v>
      </c>
      <c r="E7">
        <v>47664.06</v>
      </c>
    </row>
    <row r="8" spans="1:5" x14ac:dyDescent="0.25">
      <c r="A8" t="s">
        <v>39</v>
      </c>
      <c r="B8" t="s">
        <v>79</v>
      </c>
      <c r="C8" t="s">
        <v>67</v>
      </c>
      <c r="D8">
        <v>348888.81</v>
      </c>
      <c r="E8">
        <v>47110.01</v>
      </c>
    </row>
    <row r="9" spans="1:5" x14ac:dyDescent="0.25">
      <c r="A9" t="s">
        <v>39</v>
      </c>
      <c r="B9" t="s">
        <v>80</v>
      </c>
      <c r="C9" t="s">
        <v>67</v>
      </c>
      <c r="D9">
        <v>363973.57</v>
      </c>
      <c r="E9">
        <v>52971.83</v>
      </c>
    </row>
    <row r="10" spans="1:5" x14ac:dyDescent="0.25">
      <c r="A10" t="s">
        <v>39</v>
      </c>
      <c r="B10" t="s">
        <v>81</v>
      </c>
      <c r="C10" t="s">
        <v>67</v>
      </c>
      <c r="D10">
        <v>384439.23</v>
      </c>
      <c r="E10">
        <v>50349.440000000002</v>
      </c>
    </row>
    <row r="11" spans="1:5" x14ac:dyDescent="0.25">
      <c r="A11" t="s">
        <v>39</v>
      </c>
      <c r="B11" t="s">
        <v>20</v>
      </c>
      <c r="C11" t="s">
        <v>67</v>
      </c>
      <c r="D11">
        <v>412898.98</v>
      </c>
      <c r="E11">
        <v>74354.179999999993</v>
      </c>
    </row>
    <row r="12" spans="1:5" x14ac:dyDescent="0.25">
      <c r="A12" t="s">
        <v>39</v>
      </c>
      <c r="B12" t="s">
        <v>21</v>
      </c>
      <c r="C12" t="s">
        <v>67</v>
      </c>
      <c r="D12">
        <v>409045.2</v>
      </c>
      <c r="E12">
        <v>128136.29</v>
      </c>
    </row>
    <row r="13" spans="1:5" x14ac:dyDescent="0.25">
      <c r="A13" t="s">
        <v>39</v>
      </c>
      <c r="B13" t="s">
        <v>22</v>
      </c>
      <c r="C13" t="s">
        <v>67</v>
      </c>
      <c r="D13">
        <v>378617.18</v>
      </c>
      <c r="E13">
        <v>119083.02</v>
      </c>
    </row>
    <row r="14" spans="1:5" x14ac:dyDescent="0.25">
      <c r="A14" t="s">
        <v>39</v>
      </c>
      <c r="B14" t="s">
        <v>23</v>
      </c>
      <c r="C14" t="s">
        <v>67</v>
      </c>
      <c r="D14">
        <v>427517.01</v>
      </c>
      <c r="E14">
        <v>102555.98</v>
      </c>
    </row>
    <row r="15" spans="1:5" x14ac:dyDescent="0.25">
      <c r="A15" t="s">
        <v>39</v>
      </c>
      <c r="B15" t="s">
        <v>24</v>
      </c>
      <c r="C15" t="s">
        <v>67</v>
      </c>
      <c r="D15">
        <v>475335.31</v>
      </c>
      <c r="E15">
        <v>70796.800000000003</v>
      </c>
    </row>
    <row r="16" spans="1:5" x14ac:dyDescent="0.25">
      <c r="A16" t="s">
        <v>39</v>
      </c>
      <c r="B16" t="s">
        <v>25</v>
      </c>
      <c r="C16" t="s">
        <v>67</v>
      </c>
      <c r="D16">
        <v>557073.04</v>
      </c>
      <c r="E16">
        <v>42441.11</v>
      </c>
    </row>
    <row r="17" spans="1:5" x14ac:dyDescent="0.25">
      <c r="A17" t="s">
        <v>39</v>
      </c>
      <c r="B17" t="s">
        <v>26</v>
      </c>
      <c r="C17" t="s">
        <v>67</v>
      </c>
      <c r="D17">
        <v>396095.4</v>
      </c>
      <c r="E17">
        <v>148613.56</v>
      </c>
    </row>
    <row r="18" spans="1:5" x14ac:dyDescent="0.25">
      <c r="A18" t="s">
        <v>40</v>
      </c>
      <c r="B18" t="s">
        <v>73</v>
      </c>
      <c r="C18" t="s">
        <v>67</v>
      </c>
      <c r="D18">
        <v>188003.87</v>
      </c>
      <c r="E18">
        <v>188190.17</v>
      </c>
    </row>
    <row r="19" spans="1:5" x14ac:dyDescent="0.25">
      <c r="A19" t="s">
        <v>40</v>
      </c>
      <c r="B19" t="s">
        <v>74</v>
      </c>
      <c r="C19" t="s">
        <v>67</v>
      </c>
      <c r="D19">
        <v>229647.71</v>
      </c>
      <c r="E19">
        <v>178071.26</v>
      </c>
    </row>
    <row r="20" spans="1:5" x14ac:dyDescent="0.25">
      <c r="A20" t="s">
        <v>40</v>
      </c>
      <c r="B20" t="s">
        <v>75</v>
      </c>
      <c r="C20" t="s">
        <v>67</v>
      </c>
      <c r="D20">
        <v>205420.49</v>
      </c>
      <c r="E20">
        <v>137537.94</v>
      </c>
    </row>
    <row r="21" spans="1:5" x14ac:dyDescent="0.25">
      <c r="A21" t="s">
        <v>40</v>
      </c>
      <c r="B21" t="s">
        <v>76</v>
      </c>
      <c r="C21" t="s">
        <v>67</v>
      </c>
      <c r="D21">
        <v>237693.1</v>
      </c>
      <c r="E21">
        <v>124833.84</v>
      </c>
    </row>
    <row r="22" spans="1:5" x14ac:dyDescent="0.25">
      <c r="A22" t="s">
        <v>40</v>
      </c>
      <c r="B22" t="s">
        <v>77</v>
      </c>
      <c r="C22" t="s">
        <v>67</v>
      </c>
      <c r="D22">
        <v>210450.4</v>
      </c>
      <c r="E22">
        <v>125351.44</v>
      </c>
    </row>
    <row r="23" spans="1:5" x14ac:dyDescent="0.25">
      <c r="A23" t="s">
        <v>40</v>
      </c>
      <c r="B23" t="s">
        <v>78</v>
      </c>
      <c r="C23" t="s">
        <v>67</v>
      </c>
      <c r="D23">
        <v>241816.88</v>
      </c>
      <c r="E23">
        <v>65629.899999999994</v>
      </c>
    </row>
    <row r="24" spans="1:5" x14ac:dyDescent="0.25">
      <c r="A24" t="s">
        <v>40</v>
      </c>
      <c r="B24" t="s">
        <v>79</v>
      </c>
      <c r="C24" t="s">
        <v>67</v>
      </c>
      <c r="D24">
        <v>249505.54</v>
      </c>
      <c r="E24">
        <v>62790.879999999997</v>
      </c>
    </row>
    <row r="25" spans="1:5" x14ac:dyDescent="0.25">
      <c r="A25" t="s">
        <v>40</v>
      </c>
      <c r="B25" t="s">
        <v>80</v>
      </c>
      <c r="C25" t="s">
        <v>67</v>
      </c>
      <c r="D25">
        <v>269010.53000000003</v>
      </c>
      <c r="E25">
        <v>73511.44</v>
      </c>
    </row>
    <row r="26" spans="1:5" x14ac:dyDescent="0.25">
      <c r="A26" t="s">
        <v>40</v>
      </c>
      <c r="B26" t="s">
        <v>81</v>
      </c>
      <c r="C26" t="s">
        <v>67</v>
      </c>
      <c r="D26">
        <v>284290.56</v>
      </c>
      <c r="E26">
        <v>67777.11</v>
      </c>
    </row>
    <row r="27" spans="1:5" x14ac:dyDescent="0.25">
      <c r="A27" t="s">
        <v>40</v>
      </c>
      <c r="B27" t="s">
        <v>20</v>
      </c>
      <c r="C27" t="s">
        <v>67</v>
      </c>
      <c r="D27">
        <v>309205.87</v>
      </c>
      <c r="E27">
        <v>93667.41</v>
      </c>
    </row>
    <row r="28" spans="1:5" x14ac:dyDescent="0.25">
      <c r="A28" t="s">
        <v>40</v>
      </c>
      <c r="B28" t="s">
        <v>21</v>
      </c>
      <c r="C28" t="s">
        <v>67</v>
      </c>
      <c r="D28">
        <v>278268.34000000003</v>
      </c>
      <c r="E28">
        <v>110615.26</v>
      </c>
    </row>
    <row r="29" spans="1:5" x14ac:dyDescent="0.25">
      <c r="A29" t="s">
        <v>40</v>
      </c>
      <c r="B29" t="s">
        <v>22</v>
      </c>
      <c r="C29" t="s">
        <v>67</v>
      </c>
      <c r="D29">
        <v>261043.23</v>
      </c>
      <c r="E29">
        <v>112739.48</v>
      </c>
    </row>
    <row r="30" spans="1:5" x14ac:dyDescent="0.25">
      <c r="A30" t="s">
        <v>40</v>
      </c>
      <c r="B30" t="s">
        <v>23</v>
      </c>
      <c r="C30" t="s">
        <v>67</v>
      </c>
      <c r="D30">
        <v>292069.14</v>
      </c>
      <c r="E30">
        <v>95559.45</v>
      </c>
    </row>
    <row r="31" spans="1:5" x14ac:dyDescent="0.25">
      <c r="A31" t="s">
        <v>40</v>
      </c>
      <c r="B31" t="s">
        <v>24</v>
      </c>
      <c r="C31" t="s">
        <v>67</v>
      </c>
      <c r="D31">
        <v>319043.20000000001</v>
      </c>
      <c r="E31">
        <v>71350.44</v>
      </c>
    </row>
    <row r="32" spans="1:5" x14ac:dyDescent="0.25">
      <c r="A32" t="s">
        <v>40</v>
      </c>
      <c r="B32" t="s">
        <v>25</v>
      </c>
      <c r="C32" t="s">
        <v>67</v>
      </c>
      <c r="D32">
        <v>386143.54</v>
      </c>
      <c r="E32">
        <v>44403.85</v>
      </c>
    </row>
    <row r="33" spans="1:5" x14ac:dyDescent="0.25">
      <c r="A33" t="s">
        <v>40</v>
      </c>
      <c r="B33" t="s">
        <v>26</v>
      </c>
      <c r="C33" t="s">
        <v>67</v>
      </c>
      <c r="D33">
        <v>269096.67</v>
      </c>
      <c r="E33">
        <v>136110.03</v>
      </c>
    </row>
    <row r="34" spans="1:5" x14ac:dyDescent="0.25">
      <c r="A34" t="s">
        <v>39</v>
      </c>
      <c r="B34" t="s">
        <v>73</v>
      </c>
      <c r="C34" t="s">
        <v>48</v>
      </c>
      <c r="D34">
        <v>319962.89</v>
      </c>
      <c r="E34">
        <v>109913.77</v>
      </c>
    </row>
    <row r="35" spans="1:5" x14ac:dyDescent="0.25">
      <c r="A35" t="s">
        <v>39</v>
      </c>
      <c r="B35" t="s">
        <v>74</v>
      </c>
      <c r="C35" t="s">
        <v>48</v>
      </c>
      <c r="D35">
        <v>380429.59</v>
      </c>
      <c r="E35">
        <v>84027.42</v>
      </c>
    </row>
    <row r="36" spans="1:5" x14ac:dyDescent="0.25">
      <c r="A36" t="s">
        <v>39</v>
      </c>
      <c r="B36" t="s">
        <v>75</v>
      </c>
      <c r="C36" t="s">
        <v>48</v>
      </c>
      <c r="D36">
        <v>354738.51</v>
      </c>
      <c r="E36">
        <v>63628.62</v>
      </c>
    </row>
    <row r="37" spans="1:5" x14ac:dyDescent="0.25">
      <c r="A37" t="s">
        <v>39</v>
      </c>
      <c r="B37" t="s">
        <v>76</v>
      </c>
      <c r="C37" t="s">
        <v>48</v>
      </c>
      <c r="D37">
        <v>390529.51</v>
      </c>
      <c r="E37">
        <v>59794.720000000001</v>
      </c>
    </row>
    <row r="38" spans="1:5" x14ac:dyDescent="0.25">
      <c r="A38" t="s">
        <v>39</v>
      </c>
      <c r="B38" t="s">
        <v>77</v>
      </c>
      <c r="C38" t="s">
        <v>48</v>
      </c>
      <c r="D38">
        <v>361932.94</v>
      </c>
      <c r="E38">
        <v>59093.54</v>
      </c>
    </row>
    <row r="39" spans="1:5" x14ac:dyDescent="0.25">
      <c r="A39" t="s">
        <v>39</v>
      </c>
      <c r="B39" t="s">
        <v>78</v>
      </c>
      <c r="C39" t="s">
        <v>48</v>
      </c>
      <c r="D39">
        <v>385404.25</v>
      </c>
      <c r="E39">
        <v>37983.07</v>
      </c>
    </row>
    <row r="40" spans="1:5" x14ac:dyDescent="0.25">
      <c r="A40" t="s">
        <v>39</v>
      </c>
      <c r="B40" t="s">
        <v>79</v>
      </c>
      <c r="C40" t="s">
        <v>48</v>
      </c>
      <c r="D40">
        <v>391183.13</v>
      </c>
      <c r="E40">
        <v>37333.129999999997</v>
      </c>
    </row>
    <row r="41" spans="1:5" x14ac:dyDescent="0.25">
      <c r="A41" t="s">
        <v>39</v>
      </c>
      <c r="B41" t="s">
        <v>80</v>
      </c>
      <c r="C41" t="s">
        <v>48</v>
      </c>
      <c r="D41">
        <v>409659.67</v>
      </c>
      <c r="E41">
        <v>39650.97</v>
      </c>
    </row>
    <row r="42" spans="1:5" x14ac:dyDescent="0.25">
      <c r="A42" t="s">
        <v>39</v>
      </c>
      <c r="B42" t="s">
        <v>81</v>
      </c>
      <c r="C42" t="s">
        <v>48</v>
      </c>
      <c r="D42">
        <v>428108.18</v>
      </c>
      <c r="E42">
        <v>37600.39</v>
      </c>
    </row>
    <row r="43" spans="1:5" x14ac:dyDescent="0.25">
      <c r="A43" t="s">
        <v>39</v>
      </c>
      <c r="B43" t="s">
        <v>20</v>
      </c>
      <c r="C43" t="s">
        <v>48</v>
      </c>
      <c r="D43">
        <v>456697.99</v>
      </c>
      <c r="E43">
        <v>48961.33</v>
      </c>
    </row>
    <row r="44" spans="1:5" x14ac:dyDescent="0.25">
      <c r="A44" t="s">
        <v>39</v>
      </c>
      <c r="B44" t="s">
        <v>21</v>
      </c>
      <c r="C44" t="s">
        <v>48</v>
      </c>
      <c r="D44">
        <v>457820.1</v>
      </c>
      <c r="E44">
        <v>77930.41</v>
      </c>
    </row>
    <row r="45" spans="1:5" x14ac:dyDescent="0.25">
      <c r="A45" t="s">
        <v>39</v>
      </c>
      <c r="B45" t="s">
        <v>22</v>
      </c>
      <c r="C45" t="s">
        <v>48</v>
      </c>
      <c r="D45">
        <v>427960.94</v>
      </c>
      <c r="E45">
        <v>77005.539999999994</v>
      </c>
    </row>
    <row r="46" spans="1:5" x14ac:dyDescent="0.25">
      <c r="A46" t="s">
        <v>39</v>
      </c>
      <c r="B46" t="s">
        <v>23</v>
      </c>
      <c r="C46" t="s">
        <v>48</v>
      </c>
      <c r="D46">
        <v>467255.18</v>
      </c>
      <c r="E46">
        <v>64707.34</v>
      </c>
    </row>
    <row r="47" spans="1:5" x14ac:dyDescent="0.25">
      <c r="A47" t="s">
        <v>39</v>
      </c>
      <c r="B47" t="s">
        <v>24</v>
      </c>
      <c r="C47" t="s">
        <v>48</v>
      </c>
      <c r="D47">
        <v>501748.64</v>
      </c>
      <c r="E47">
        <v>45874.59</v>
      </c>
    </row>
    <row r="48" spans="1:5" x14ac:dyDescent="0.25">
      <c r="A48" t="s">
        <v>39</v>
      </c>
      <c r="B48" t="s">
        <v>25</v>
      </c>
      <c r="C48" t="s">
        <v>48</v>
      </c>
      <c r="D48">
        <v>556157.89</v>
      </c>
      <c r="E48">
        <v>29871.439999999999</v>
      </c>
    </row>
    <row r="49" spans="1:5" x14ac:dyDescent="0.25">
      <c r="A49" t="s">
        <v>39</v>
      </c>
      <c r="B49" t="s">
        <v>26</v>
      </c>
      <c r="C49" t="s">
        <v>48</v>
      </c>
      <c r="D49">
        <v>442471.18</v>
      </c>
      <c r="E49">
        <v>94905.26</v>
      </c>
    </row>
    <row r="50" spans="1:5" x14ac:dyDescent="0.25">
      <c r="A50" t="s">
        <v>40</v>
      </c>
      <c r="B50" t="s">
        <v>73</v>
      </c>
      <c r="C50" t="s">
        <v>48</v>
      </c>
      <c r="D50">
        <v>216459.47</v>
      </c>
      <c r="E50">
        <v>135361.48000000001</v>
      </c>
    </row>
    <row r="51" spans="1:5" x14ac:dyDescent="0.25">
      <c r="A51" t="s">
        <v>40</v>
      </c>
      <c r="B51" t="s">
        <v>74</v>
      </c>
      <c r="C51" t="s">
        <v>48</v>
      </c>
      <c r="D51">
        <v>285644.12</v>
      </c>
      <c r="E51">
        <v>116502.9</v>
      </c>
    </row>
    <row r="52" spans="1:5" x14ac:dyDescent="0.25">
      <c r="A52" t="s">
        <v>40</v>
      </c>
      <c r="B52" t="s">
        <v>75</v>
      </c>
      <c r="C52" t="s">
        <v>48</v>
      </c>
      <c r="D52">
        <v>260975.61</v>
      </c>
      <c r="E52">
        <v>90722.23</v>
      </c>
    </row>
    <row r="53" spans="1:5" x14ac:dyDescent="0.25">
      <c r="A53" t="s">
        <v>40</v>
      </c>
      <c r="B53" t="s">
        <v>76</v>
      </c>
      <c r="C53" t="s">
        <v>48</v>
      </c>
      <c r="D53">
        <v>292752.76</v>
      </c>
      <c r="E53">
        <v>81116.149999999994</v>
      </c>
    </row>
    <row r="54" spans="1:5" x14ac:dyDescent="0.25">
      <c r="A54" t="s">
        <v>40</v>
      </c>
      <c r="B54" t="s">
        <v>77</v>
      </c>
      <c r="C54" t="s">
        <v>48</v>
      </c>
      <c r="D54">
        <v>266170.14</v>
      </c>
      <c r="E54">
        <v>81260.179999999993</v>
      </c>
    </row>
    <row r="55" spans="1:5" x14ac:dyDescent="0.25">
      <c r="A55" t="s">
        <v>40</v>
      </c>
      <c r="B55" t="s">
        <v>78</v>
      </c>
      <c r="C55" t="s">
        <v>48</v>
      </c>
      <c r="D55">
        <v>285997.03999999998</v>
      </c>
      <c r="E55">
        <v>46181.87</v>
      </c>
    </row>
    <row r="56" spans="1:5" x14ac:dyDescent="0.25">
      <c r="A56" t="s">
        <v>40</v>
      </c>
      <c r="B56" t="s">
        <v>79</v>
      </c>
      <c r="C56" t="s">
        <v>48</v>
      </c>
      <c r="D56">
        <v>289972.33</v>
      </c>
      <c r="E56">
        <v>43916.86</v>
      </c>
    </row>
    <row r="57" spans="1:5" x14ac:dyDescent="0.25">
      <c r="A57" t="s">
        <v>40</v>
      </c>
      <c r="B57" t="s">
        <v>80</v>
      </c>
      <c r="C57" t="s">
        <v>48</v>
      </c>
      <c r="D57">
        <v>310521.61</v>
      </c>
      <c r="E57">
        <v>48737.31</v>
      </c>
    </row>
    <row r="58" spans="1:5" x14ac:dyDescent="0.25">
      <c r="A58" t="s">
        <v>40</v>
      </c>
      <c r="B58" t="s">
        <v>81</v>
      </c>
      <c r="C58" t="s">
        <v>48</v>
      </c>
      <c r="D58">
        <v>323741.67</v>
      </c>
      <c r="E58">
        <v>44741.08</v>
      </c>
    </row>
    <row r="59" spans="1:5" x14ac:dyDescent="0.25">
      <c r="A59" t="s">
        <v>40</v>
      </c>
      <c r="B59" t="s">
        <v>20</v>
      </c>
      <c r="C59" t="s">
        <v>48</v>
      </c>
      <c r="D59">
        <v>350337.61</v>
      </c>
      <c r="E59">
        <v>58570.98</v>
      </c>
    </row>
    <row r="60" spans="1:5" x14ac:dyDescent="0.25">
      <c r="A60" t="s">
        <v>40</v>
      </c>
      <c r="B60" t="s">
        <v>21</v>
      </c>
      <c r="C60" t="s">
        <v>48</v>
      </c>
      <c r="D60">
        <v>298930.07</v>
      </c>
      <c r="E60">
        <v>79828.600000000006</v>
      </c>
    </row>
    <row r="61" spans="1:5" x14ac:dyDescent="0.25">
      <c r="A61" t="s">
        <v>40</v>
      </c>
      <c r="B61" t="s">
        <v>22</v>
      </c>
      <c r="C61" t="s">
        <v>48</v>
      </c>
      <c r="D61">
        <v>286032.53000000003</v>
      </c>
      <c r="E61">
        <v>82851.509999999995</v>
      </c>
    </row>
    <row r="62" spans="1:5" x14ac:dyDescent="0.25">
      <c r="A62" t="s">
        <v>40</v>
      </c>
      <c r="B62" t="s">
        <v>23</v>
      </c>
      <c r="C62" t="s">
        <v>48</v>
      </c>
      <c r="D62">
        <v>308547.75</v>
      </c>
      <c r="E62">
        <v>70285.440000000002</v>
      </c>
    </row>
    <row r="63" spans="1:5" x14ac:dyDescent="0.25">
      <c r="A63" t="s">
        <v>40</v>
      </c>
      <c r="B63" t="s">
        <v>24</v>
      </c>
      <c r="C63" t="s">
        <v>48</v>
      </c>
      <c r="D63">
        <v>333707.5</v>
      </c>
      <c r="E63">
        <v>49716.26</v>
      </c>
    </row>
    <row r="64" spans="1:5" x14ac:dyDescent="0.25">
      <c r="A64" t="s">
        <v>40</v>
      </c>
      <c r="B64" t="s">
        <v>25</v>
      </c>
      <c r="C64" t="s">
        <v>48</v>
      </c>
      <c r="D64">
        <v>371867.8</v>
      </c>
      <c r="E64">
        <v>30899.200000000001</v>
      </c>
    </row>
    <row r="65" spans="1:5" x14ac:dyDescent="0.25">
      <c r="A65" t="s">
        <v>40</v>
      </c>
      <c r="B65" t="s">
        <v>26</v>
      </c>
      <c r="C65" t="s">
        <v>48</v>
      </c>
      <c r="D65">
        <v>297445.84999999998</v>
      </c>
      <c r="E65">
        <v>101413.32</v>
      </c>
    </row>
    <row r="66" spans="1:5" x14ac:dyDescent="0.25">
      <c r="A66" t="s">
        <v>39</v>
      </c>
      <c r="B66" t="s">
        <v>73</v>
      </c>
      <c r="C66" t="s">
        <v>65</v>
      </c>
      <c r="D66">
        <v>337223.49</v>
      </c>
      <c r="E66">
        <v>38102.589999999997</v>
      </c>
    </row>
    <row r="67" spans="1:5" x14ac:dyDescent="0.25">
      <c r="A67" t="s">
        <v>39</v>
      </c>
      <c r="B67" t="s">
        <v>74</v>
      </c>
      <c r="C67" t="s">
        <v>65</v>
      </c>
      <c r="D67">
        <v>393057.06</v>
      </c>
      <c r="E67">
        <v>35174.33</v>
      </c>
    </row>
    <row r="68" spans="1:5" x14ac:dyDescent="0.25">
      <c r="A68" t="s">
        <v>39</v>
      </c>
      <c r="B68" t="s">
        <v>75</v>
      </c>
      <c r="C68" t="s">
        <v>65</v>
      </c>
      <c r="D68">
        <v>361473.89</v>
      </c>
      <c r="E68">
        <v>35043.33</v>
      </c>
    </row>
    <row r="69" spans="1:5" x14ac:dyDescent="0.25">
      <c r="A69" t="s">
        <v>39</v>
      </c>
      <c r="B69" t="s">
        <v>76</v>
      </c>
      <c r="C69" t="s">
        <v>65</v>
      </c>
      <c r="D69">
        <v>396802.3</v>
      </c>
      <c r="E69">
        <v>33910.69</v>
      </c>
    </row>
    <row r="70" spans="1:5" x14ac:dyDescent="0.25">
      <c r="A70" t="s">
        <v>39</v>
      </c>
      <c r="B70" t="s">
        <v>77</v>
      </c>
      <c r="C70" t="s">
        <v>65</v>
      </c>
      <c r="D70">
        <v>367854.56</v>
      </c>
      <c r="E70">
        <v>35045.22</v>
      </c>
    </row>
    <row r="71" spans="1:5" x14ac:dyDescent="0.25">
      <c r="A71" t="s">
        <v>39</v>
      </c>
      <c r="B71" t="s">
        <v>78</v>
      </c>
      <c r="C71" t="s">
        <v>65</v>
      </c>
      <c r="D71">
        <v>385228.13</v>
      </c>
      <c r="E71">
        <v>32440.18</v>
      </c>
    </row>
    <row r="72" spans="1:5" x14ac:dyDescent="0.25">
      <c r="A72" t="s">
        <v>39</v>
      </c>
      <c r="B72" t="s">
        <v>79</v>
      </c>
      <c r="C72" t="s">
        <v>65</v>
      </c>
      <c r="D72">
        <v>391527.94</v>
      </c>
      <c r="E72">
        <v>32053.55</v>
      </c>
    </row>
    <row r="73" spans="1:5" x14ac:dyDescent="0.25">
      <c r="A73" t="s">
        <v>39</v>
      </c>
      <c r="B73" t="s">
        <v>80</v>
      </c>
      <c r="C73" t="s">
        <v>65</v>
      </c>
      <c r="D73">
        <v>411027.31</v>
      </c>
      <c r="E73">
        <v>32010.98</v>
      </c>
    </row>
    <row r="74" spans="1:5" x14ac:dyDescent="0.25">
      <c r="A74" t="s">
        <v>39</v>
      </c>
      <c r="B74" t="s">
        <v>81</v>
      </c>
      <c r="C74" t="s">
        <v>65</v>
      </c>
      <c r="D74">
        <v>429157.61</v>
      </c>
      <c r="E74">
        <v>31594.2</v>
      </c>
    </row>
    <row r="75" spans="1:5" x14ac:dyDescent="0.25">
      <c r="A75" t="s">
        <v>39</v>
      </c>
      <c r="B75" t="s">
        <v>20</v>
      </c>
      <c r="C75" t="s">
        <v>65</v>
      </c>
      <c r="D75">
        <v>461277.48</v>
      </c>
      <c r="E75">
        <v>31362.36</v>
      </c>
    </row>
    <row r="76" spans="1:5" x14ac:dyDescent="0.25">
      <c r="A76" t="s">
        <v>39</v>
      </c>
      <c r="B76" t="s">
        <v>21</v>
      </c>
      <c r="C76" t="s">
        <v>65</v>
      </c>
      <c r="D76">
        <v>470197.51</v>
      </c>
      <c r="E76">
        <v>32018.69</v>
      </c>
    </row>
    <row r="77" spans="1:5" x14ac:dyDescent="0.25">
      <c r="A77" t="s">
        <v>39</v>
      </c>
      <c r="B77" t="s">
        <v>22</v>
      </c>
      <c r="C77" t="s">
        <v>65</v>
      </c>
      <c r="D77">
        <v>439908.1</v>
      </c>
      <c r="E77">
        <v>32861.99</v>
      </c>
    </row>
    <row r="78" spans="1:5" x14ac:dyDescent="0.25">
      <c r="A78" t="s">
        <v>39</v>
      </c>
      <c r="B78" t="s">
        <v>23</v>
      </c>
      <c r="C78" t="s">
        <v>65</v>
      </c>
      <c r="D78">
        <v>476293.67</v>
      </c>
      <c r="E78">
        <v>31146.799999999999</v>
      </c>
    </row>
    <row r="79" spans="1:5" x14ac:dyDescent="0.25">
      <c r="A79" t="s">
        <v>39</v>
      </c>
      <c r="B79" t="s">
        <v>24</v>
      </c>
      <c r="C79" t="s">
        <v>65</v>
      </c>
      <c r="D79">
        <v>506176.6</v>
      </c>
      <c r="E79">
        <v>29672.880000000001</v>
      </c>
    </row>
    <row r="80" spans="1:5" x14ac:dyDescent="0.25">
      <c r="A80" t="s">
        <v>39</v>
      </c>
      <c r="B80" t="s">
        <v>25</v>
      </c>
      <c r="C80" t="s">
        <v>65</v>
      </c>
      <c r="D80">
        <v>557018.79</v>
      </c>
      <c r="E80">
        <v>26565.93</v>
      </c>
    </row>
    <row r="81" spans="1:5" x14ac:dyDescent="0.25">
      <c r="A81" t="s">
        <v>39</v>
      </c>
      <c r="B81" t="s">
        <v>26</v>
      </c>
      <c r="C81" t="s">
        <v>65</v>
      </c>
      <c r="D81">
        <v>462347.53</v>
      </c>
      <c r="E81">
        <v>34636.15</v>
      </c>
    </row>
    <row r="82" spans="1:5" x14ac:dyDescent="0.25">
      <c r="A82" t="s">
        <v>40</v>
      </c>
      <c r="B82" t="s">
        <v>73</v>
      </c>
      <c r="C82" t="s">
        <v>65</v>
      </c>
      <c r="D82">
        <v>239433.03</v>
      </c>
      <c r="E82">
        <v>38095.5</v>
      </c>
    </row>
    <row r="83" spans="1:5" x14ac:dyDescent="0.25">
      <c r="A83" t="s">
        <v>40</v>
      </c>
      <c r="B83" t="s">
        <v>74</v>
      </c>
      <c r="C83" t="s">
        <v>65</v>
      </c>
      <c r="D83">
        <v>305917.74</v>
      </c>
      <c r="E83">
        <v>35167.160000000003</v>
      </c>
    </row>
    <row r="84" spans="1:5" x14ac:dyDescent="0.25">
      <c r="A84" t="s">
        <v>40</v>
      </c>
      <c r="B84" t="s">
        <v>75</v>
      </c>
      <c r="C84" t="s">
        <v>65</v>
      </c>
      <c r="D84">
        <v>274058.87</v>
      </c>
      <c r="E84">
        <v>35037.64</v>
      </c>
    </row>
    <row r="85" spans="1:5" x14ac:dyDescent="0.25">
      <c r="A85" t="s">
        <v>40</v>
      </c>
      <c r="B85" t="s">
        <v>76</v>
      </c>
      <c r="C85" t="s">
        <v>65</v>
      </c>
      <c r="D85">
        <v>303920.14</v>
      </c>
      <c r="E85">
        <v>33903.31</v>
      </c>
    </row>
    <row r="86" spans="1:5" x14ac:dyDescent="0.25">
      <c r="A86" t="s">
        <v>40</v>
      </c>
      <c r="B86" t="s">
        <v>77</v>
      </c>
      <c r="C86" t="s">
        <v>65</v>
      </c>
      <c r="D86">
        <v>277325.84999999998</v>
      </c>
      <c r="E86">
        <v>35038.81</v>
      </c>
    </row>
    <row r="87" spans="1:5" x14ac:dyDescent="0.25">
      <c r="A87" t="s">
        <v>40</v>
      </c>
      <c r="B87" t="s">
        <v>78</v>
      </c>
      <c r="C87" t="s">
        <v>65</v>
      </c>
      <c r="D87">
        <v>287816.38</v>
      </c>
      <c r="E87">
        <v>32434.29</v>
      </c>
    </row>
    <row r="88" spans="1:5" x14ac:dyDescent="0.25">
      <c r="A88" t="s">
        <v>40</v>
      </c>
      <c r="B88" t="s">
        <v>79</v>
      </c>
      <c r="C88" t="s">
        <v>65</v>
      </c>
      <c r="D88">
        <v>291684.02</v>
      </c>
      <c r="E88">
        <v>32048.17</v>
      </c>
    </row>
    <row r="89" spans="1:5" x14ac:dyDescent="0.25">
      <c r="A89" t="s">
        <v>40</v>
      </c>
      <c r="B89" t="s">
        <v>80</v>
      </c>
      <c r="C89" t="s">
        <v>65</v>
      </c>
      <c r="D89">
        <v>313908.53000000003</v>
      </c>
      <c r="E89">
        <v>32004.25</v>
      </c>
    </row>
    <row r="90" spans="1:5" x14ac:dyDescent="0.25">
      <c r="A90" t="s">
        <v>40</v>
      </c>
      <c r="B90" t="s">
        <v>81</v>
      </c>
      <c r="C90" t="s">
        <v>65</v>
      </c>
      <c r="D90">
        <v>326294.55</v>
      </c>
      <c r="E90">
        <v>31586.7</v>
      </c>
    </row>
    <row r="91" spans="1:5" x14ac:dyDescent="0.25">
      <c r="A91" t="s">
        <v>40</v>
      </c>
      <c r="B91" t="s">
        <v>20</v>
      </c>
      <c r="C91" t="s">
        <v>65</v>
      </c>
      <c r="D91">
        <v>357149.68</v>
      </c>
      <c r="E91">
        <v>31353.43</v>
      </c>
    </row>
    <row r="92" spans="1:5" x14ac:dyDescent="0.25">
      <c r="A92" t="s">
        <v>40</v>
      </c>
      <c r="B92" t="s">
        <v>21</v>
      </c>
      <c r="C92" t="s">
        <v>65</v>
      </c>
      <c r="D92">
        <v>311319.51</v>
      </c>
      <c r="E92">
        <v>32011.5</v>
      </c>
    </row>
    <row r="93" spans="1:5" x14ac:dyDescent="0.25">
      <c r="A93" t="s">
        <v>40</v>
      </c>
      <c r="B93" t="s">
        <v>22</v>
      </c>
      <c r="C93" t="s">
        <v>65</v>
      </c>
      <c r="D93">
        <v>298859.65999999997</v>
      </c>
      <c r="E93">
        <v>32854.82</v>
      </c>
    </row>
    <row r="94" spans="1:5" x14ac:dyDescent="0.25">
      <c r="A94" t="s">
        <v>40</v>
      </c>
      <c r="B94" t="s">
        <v>23</v>
      </c>
      <c r="C94" t="s">
        <v>65</v>
      </c>
      <c r="D94">
        <v>318793.96000000002</v>
      </c>
      <c r="E94">
        <v>31139.52</v>
      </c>
    </row>
    <row r="95" spans="1:5" x14ac:dyDescent="0.25">
      <c r="A95" t="s">
        <v>40</v>
      </c>
      <c r="B95" t="s">
        <v>24</v>
      </c>
      <c r="C95" t="s">
        <v>65</v>
      </c>
      <c r="D95">
        <v>339337.45</v>
      </c>
      <c r="E95">
        <v>29665.14</v>
      </c>
    </row>
    <row r="96" spans="1:5" x14ac:dyDescent="0.25">
      <c r="A96" t="s">
        <v>40</v>
      </c>
      <c r="B96" t="s">
        <v>25</v>
      </c>
      <c r="C96" t="s">
        <v>65</v>
      </c>
      <c r="D96">
        <v>372976.6</v>
      </c>
      <c r="E96">
        <v>26556.37</v>
      </c>
    </row>
    <row r="97" spans="1:5" x14ac:dyDescent="0.25">
      <c r="A97" t="s">
        <v>40</v>
      </c>
      <c r="B97" t="s">
        <v>26</v>
      </c>
      <c r="C97" t="s">
        <v>65</v>
      </c>
      <c r="D97">
        <v>318209.46999999997</v>
      </c>
      <c r="E97">
        <v>34627.199999999997</v>
      </c>
    </row>
    <row r="98" spans="1:5" x14ac:dyDescent="0.25">
      <c r="A98" t="s">
        <v>39</v>
      </c>
      <c r="B98" t="s">
        <v>73</v>
      </c>
      <c r="C98" t="s">
        <v>68</v>
      </c>
      <c r="D98">
        <v>321293.46999999997</v>
      </c>
      <c r="E98">
        <v>38101.42</v>
      </c>
    </row>
    <row r="99" spans="1:5" x14ac:dyDescent="0.25">
      <c r="A99" t="s">
        <v>39</v>
      </c>
      <c r="B99" t="s">
        <v>74</v>
      </c>
      <c r="C99" t="s">
        <v>68</v>
      </c>
      <c r="D99">
        <v>381509.48</v>
      </c>
      <c r="E99">
        <v>35174.65</v>
      </c>
    </row>
    <row r="100" spans="1:5" x14ac:dyDescent="0.25">
      <c r="A100" t="s">
        <v>39</v>
      </c>
      <c r="B100" t="s">
        <v>75</v>
      </c>
      <c r="C100" t="s">
        <v>68</v>
      </c>
      <c r="D100">
        <v>355042.41</v>
      </c>
      <c r="E100">
        <v>35043.870000000003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390821.71</v>
      </c>
      <c r="E101">
        <v>33911.03</v>
      </c>
    </row>
    <row r="102" spans="1:5" x14ac:dyDescent="0.25">
      <c r="A102" t="s">
        <v>39</v>
      </c>
      <c r="B102" t="s">
        <v>77</v>
      </c>
      <c r="C102" t="s">
        <v>68</v>
      </c>
      <c r="D102">
        <v>361880.62</v>
      </c>
      <c r="E102">
        <v>35045.279999999999</v>
      </c>
    </row>
    <row r="103" spans="1:5" x14ac:dyDescent="0.25">
      <c r="A103" t="s">
        <v>39</v>
      </c>
      <c r="B103" t="s">
        <v>78</v>
      </c>
      <c r="C103" t="s">
        <v>68</v>
      </c>
      <c r="D103">
        <v>385364.47</v>
      </c>
      <c r="E103">
        <v>32440.2</v>
      </c>
    </row>
    <row r="104" spans="1:5" x14ac:dyDescent="0.25">
      <c r="A104" t="s">
        <v>39</v>
      </c>
      <c r="B104" t="s">
        <v>79</v>
      </c>
      <c r="C104" t="s">
        <v>68</v>
      </c>
      <c r="D104">
        <v>391146.98</v>
      </c>
      <c r="E104">
        <v>32053.56</v>
      </c>
    </row>
    <row r="105" spans="1:5" x14ac:dyDescent="0.25">
      <c r="A105" t="s">
        <v>39</v>
      </c>
      <c r="B105" t="s">
        <v>80</v>
      </c>
      <c r="C105" t="s">
        <v>68</v>
      </c>
      <c r="D105">
        <v>409579.79</v>
      </c>
      <c r="E105">
        <v>32010.97</v>
      </c>
    </row>
    <row r="106" spans="1:5" x14ac:dyDescent="0.25">
      <c r="A106" t="s">
        <v>39</v>
      </c>
      <c r="B106" t="s">
        <v>81</v>
      </c>
      <c r="C106" t="s">
        <v>68</v>
      </c>
      <c r="D106">
        <v>428042.96</v>
      </c>
      <c r="E106">
        <v>31594.22</v>
      </c>
    </row>
    <row r="107" spans="1:5" x14ac:dyDescent="0.25">
      <c r="A107" t="s">
        <v>39</v>
      </c>
      <c r="B107" t="s">
        <v>20</v>
      </c>
      <c r="C107" t="s">
        <v>68</v>
      </c>
      <c r="D107">
        <v>456727.33</v>
      </c>
      <c r="E107">
        <v>31362.45</v>
      </c>
    </row>
    <row r="108" spans="1:5" x14ac:dyDescent="0.25">
      <c r="A108" t="s">
        <v>39</v>
      </c>
      <c r="B108" t="s">
        <v>21</v>
      </c>
      <c r="C108" t="s">
        <v>68</v>
      </c>
      <c r="D108">
        <v>459880.85</v>
      </c>
      <c r="E108">
        <v>32018.880000000001</v>
      </c>
    </row>
    <row r="109" spans="1:5" x14ac:dyDescent="0.25">
      <c r="A109" t="s">
        <v>39</v>
      </c>
      <c r="B109" t="s">
        <v>22</v>
      </c>
      <c r="C109" t="s">
        <v>68</v>
      </c>
      <c r="D109">
        <v>429839.22</v>
      </c>
      <c r="E109">
        <v>32862.720000000001</v>
      </c>
    </row>
    <row r="110" spans="1:5" x14ac:dyDescent="0.25">
      <c r="A110" t="s">
        <v>39</v>
      </c>
      <c r="B110" t="s">
        <v>23</v>
      </c>
      <c r="C110" t="s">
        <v>68</v>
      </c>
      <c r="D110">
        <v>468776.49</v>
      </c>
      <c r="E110">
        <v>31146.95</v>
      </c>
    </row>
    <row r="111" spans="1:5" x14ac:dyDescent="0.25">
      <c r="A111" t="s">
        <v>39</v>
      </c>
      <c r="B111" t="s">
        <v>24</v>
      </c>
      <c r="C111" t="s">
        <v>68</v>
      </c>
      <c r="D111">
        <v>501972.33</v>
      </c>
      <c r="E111">
        <v>29672.86</v>
      </c>
    </row>
    <row r="112" spans="1:5" x14ac:dyDescent="0.25">
      <c r="A112" t="s">
        <v>39</v>
      </c>
      <c r="B112" t="s">
        <v>25</v>
      </c>
      <c r="C112" t="s">
        <v>68</v>
      </c>
      <c r="D112">
        <v>556089.32999999996</v>
      </c>
      <c r="E112">
        <v>26565.98</v>
      </c>
    </row>
    <row r="113" spans="1:5" x14ac:dyDescent="0.25">
      <c r="A113" t="s">
        <v>39</v>
      </c>
      <c r="B113" t="s">
        <v>26</v>
      </c>
      <c r="C113" t="s">
        <v>68</v>
      </c>
      <c r="D113">
        <v>446185.85</v>
      </c>
      <c r="E113">
        <v>34635.86</v>
      </c>
    </row>
    <row r="114" spans="1:5" x14ac:dyDescent="0.25">
      <c r="A114" t="s">
        <v>40</v>
      </c>
      <c r="B114" t="s">
        <v>73</v>
      </c>
      <c r="C114" t="s">
        <v>68</v>
      </c>
      <c r="D114">
        <v>217747.66</v>
      </c>
      <c r="E114">
        <v>38095.879999999997</v>
      </c>
    </row>
    <row r="115" spans="1:5" x14ac:dyDescent="0.25">
      <c r="A115" t="s">
        <v>40</v>
      </c>
      <c r="B115" t="s">
        <v>74</v>
      </c>
      <c r="C115" t="s">
        <v>68</v>
      </c>
      <c r="D115">
        <v>289284.14</v>
      </c>
      <c r="E115">
        <v>35167.07</v>
      </c>
    </row>
    <row r="116" spans="1:5" x14ac:dyDescent="0.25">
      <c r="A116" t="s">
        <v>40</v>
      </c>
      <c r="B116" t="s">
        <v>75</v>
      </c>
      <c r="C116" t="s">
        <v>68</v>
      </c>
      <c r="D116">
        <v>262010.17</v>
      </c>
      <c r="E116">
        <v>35037.64</v>
      </c>
    </row>
    <row r="117" spans="1:5" x14ac:dyDescent="0.25">
      <c r="A117" t="s">
        <v>40</v>
      </c>
      <c r="B117" t="s">
        <v>76</v>
      </c>
      <c r="C117" t="s">
        <v>68</v>
      </c>
      <c r="D117">
        <v>293539.84999999998</v>
      </c>
      <c r="E117">
        <v>33903.54</v>
      </c>
    </row>
    <row r="118" spans="1:5" x14ac:dyDescent="0.25">
      <c r="A118" t="s">
        <v>40</v>
      </c>
      <c r="B118" t="s">
        <v>77</v>
      </c>
      <c r="C118" t="s">
        <v>68</v>
      </c>
      <c r="D118">
        <v>266713.26</v>
      </c>
      <c r="E118">
        <v>35038.97</v>
      </c>
    </row>
    <row r="119" spans="1:5" x14ac:dyDescent="0.25">
      <c r="A119" t="s">
        <v>40</v>
      </c>
      <c r="B119" t="s">
        <v>78</v>
      </c>
      <c r="C119" t="s">
        <v>68</v>
      </c>
      <c r="D119">
        <v>285954.65999999997</v>
      </c>
      <c r="E119">
        <v>32433.81</v>
      </c>
    </row>
    <row r="120" spans="1:5" x14ac:dyDescent="0.25">
      <c r="A120" t="s">
        <v>40</v>
      </c>
      <c r="B120" t="s">
        <v>79</v>
      </c>
      <c r="C120" t="s">
        <v>68</v>
      </c>
      <c r="D120">
        <v>289925.53999999998</v>
      </c>
      <c r="E120">
        <v>32047.97</v>
      </c>
    </row>
    <row r="121" spans="1:5" x14ac:dyDescent="0.25">
      <c r="A121" t="s">
        <v>40</v>
      </c>
      <c r="B121" t="s">
        <v>80</v>
      </c>
      <c r="C121" t="s">
        <v>68</v>
      </c>
      <c r="D121">
        <v>310486</v>
      </c>
      <c r="E121">
        <v>32004.13</v>
      </c>
    </row>
    <row r="122" spans="1:5" x14ac:dyDescent="0.25">
      <c r="A122" t="s">
        <v>40</v>
      </c>
      <c r="B122" t="s">
        <v>81</v>
      </c>
      <c r="C122" t="s">
        <v>68</v>
      </c>
      <c r="D122">
        <v>323707.44</v>
      </c>
      <c r="E122">
        <v>31585.53</v>
      </c>
    </row>
    <row r="123" spans="1:5" x14ac:dyDescent="0.25">
      <c r="A123" t="s">
        <v>40</v>
      </c>
      <c r="B123" t="s">
        <v>20</v>
      </c>
      <c r="C123" t="s">
        <v>68</v>
      </c>
      <c r="D123">
        <v>350767.1</v>
      </c>
      <c r="E123">
        <v>31352.77</v>
      </c>
    </row>
    <row r="124" spans="1:5" x14ac:dyDescent="0.25">
      <c r="A124" t="s">
        <v>40</v>
      </c>
      <c r="B124" t="s">
        <v>21</v>
      </c>
      <c r="C124" t="s">
        <v>68</v>
      </c>
      <c r="D124">
        <v>299555.05</v>
      </c>
      <c r="E124">
        <v>32011.94</v>
      </c>
    </row>
    <row r="125" spans="1:5" x14ac:dyDescent="0.25">
      <c r="A125" t="s">
        <v>40</v>
      </c>
      <c r="B125" t="s">
        <v>22</v>
      </c>
      <c r="C125" t="s">
        <v>68</v>
      </c>
      <c r="D125">
        <v>287160.55</v>
      </c>
      <c r="E125">
        <v>32853.870000000003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309259.57</v>
      </c>
      <c r="E126">
        <v>31139.94</v>
      </c>
    </row>
    <row r="127" spans="1:5" x14ac:dyDescent="0.25">
      <c r="A127" t="s">
        <v>40</v>
      </c>
      <c r="B127" t="s">
        <v>24</v>
      </c>
      <c r="C127" t="s">
        <v>68</v>
      </c>
      <c r="D127">
        <v>333717.05</v>
      </c>
      <c r="E127">
        <v>29665.48</v>
      </c>
    </row>
    <row r="128" spans="1:5" x14ac:dyDescent="0.25">
      <c r="A128" t="s">
        <v>40</v>
      </c>
      <c r="B128" t="s">
        <v>25</v>
      </c>
      <c r="C128" t="s">
        <v>68</v>
      </c>
      <c r="D128">
        <v>371710.86</v>
      </c>
      <c r="E128">
        <v>26558.51</v>
      </c>
    </row>
    <row r="129" spans="1:5" x14ac:dyDescent="0.25">
      <c r="A129" t="s">
        <v>40</v>
      </c>
      <c r="B129" t="s">
        <v>26</v>
      </c>
      <c r="C129" t="s">
        <v>68</v>
      </c>
      <c r="D129">
        <v>300214.34999999998</v>
      </c>
      <c r="E129">
        <v>34626.449999999997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266246.13</v>
      </c>
      <c r="E130">
        <v>139141.9</v>
      </c>
    </row>
    <row r="131" spans="1:5" x14ac:dyDescent="0.25">
      <c r="A131" t="s">
        <v>39</v>
      </c>
      <c r="B131" t="s">
        <v>74</v>
      </c>
      <c r="C131" t="s">
        <v>69</v>
      </c>
      <c r="D131">
        <v>314927.98</v>
      </c>
      <c r="E131">
        <v>105098.12</v>
      </c>
    </row>
    <row r="132" spans="1:5" x14ac:dyDescent="0.25">
      <c r="A132" t="s">
        <v>39</v>
      </c>
      <c r="B132" t="s">
        <v>75</v>
      </c>
      <c r="C132" t="s">
        <v>69</v>
      </c>
      <c r="D132">
        <v>295148.68</v>
      </c>
      <c r="E132">
        <v>77930.22</v>
      </c>
    </row>
    <row r="133" spans="1:5" x14ac:dyDescent="0.25">
      <c r="A133" t="s">
        <v>39</v>
      </c>
      <c r="B133" t="s">
        <v>76</v>
      </c>
      <c r="C133" t="s">
        <v>69</v>
      </c>
      <c r="D133">
        <v>327119.19</v>
      </c>
      <c r="E133">
        <v>73587.58</v>
      </c>
    </row>
    <row r="134" spans="1:5" x14ac:dyDescent="0.25">
      <c r="A134" t="s">
        <v>39</v>
      </c>
      <c r="B134" t="s">
        <v>77</v>
      </c>
      <c r="C134" t="s">
        <v>69</v>
      </c>
      <c r="D134">
        <v>302050.92</v>
      </c>
      <c r="E134">
        <v>71451.11</v>
      </c>
    </row>
    <row r="135" spans="1:5" x14ac:dyDescent="0.25">
      <c r="A135" t="s">
        <v>39</v>
      </c>
      <c r="B135" t="s">
        <v>78</v>
      </c>
      <c r="C135" t="s">
        <v>69</v>
      </c>
      <c r="D135">
        <v>330999.71000000002</v>
      </c>
      <c r="E135">
        <v>42183.01</v>
      </c>
    </row>
    <row r="136" spans="1:5" x14ac:dyDescent="0.25">
      <c r="A136" t="s">
        <v>39</v>
      </c>
      <c r="B136" t="s">
        <v>79</v>
      </c>
      <c r="C136" t="s">
        <v>69</v>
      </c>
      <c r="D136">
        <v>335221.43</v>
      </c>
      <c r="E136">
        <v>41395.480000000003</v>
      </c>
    </row>
    <row r="137" spans="1:5" x14ac:dyDescent="0.25">
      <c r="A137" t="s">
        <v>39</v>
      </c>
      <c r="B137" t="s">
        <v>80</v>
      </c>
      <c r="C137" t="s">
        <v>69</v>
      </c>
      <c r="D137">
        <v>348817.66</v>
      </c>
      <c r="E137">
        <v>45136.95</v>
      </c>
    </row>
    <row r="138" spans="1:5" x14ac:dyDescent="0.25">
      <c r="A138" t="s">
        <v>39</v>
      </c>
      <c r="B138" t="s">
        <v>81</v>
      </c>
      <c r="C138" t="s">
        <v>69</v>
      </c>
      <c r="D138">
        <v>364492.42</v>
      </c>
      <c r="E138">
        <v>42665.56</v>
      </c>
    </row>
    <row r="139" spans="1:5" x14ac:dyDescent="0.25">
      <c r="A139" t="s">
        <v>39</v>
      </c>
      <c r="B139" t="s">
        <v>20</v>
      </c>
      <c r="C139" t="s">
        <v>69</v>
      </c>
      <c r="D139">
        <v>387133.18</v>
      </c>
      <c r="E139">
        <v>58847.1</v>
      </c>
    </row>
    <row r="140" spans="1:5" x14ac:dyDescent="0.25">
      <c r="A140" t="s">
        <v>39</v>
      </c>
      <c r="B140" t="s">
        <v>21</v>
      </c>
      <c r="C140" t="s">
        <v>69</v>
      </c>
      <c r="D140">
        <v>388620.62</v>
      </c>
      <c r="E140">
        <v>100641.24</v>
      </c>
    </row>
    <row r="141" spans="1:5" x14ac:dyDescent="0.25">
      <c r="A141" t="s">
        <v>39</v>
      </c>
      <c r="B141" t="s">
        <v>22</v>
      </c>
      <c r="C141" t="s">
        <v>69</v>
      </c>
      <c r="D141">
        <v>364446.74</v>
      </c>
      <c r="E141">
        <v>96273.36</v>
      </c>
    </row>
    <row r="142" spans="1:5" x14ac:dyDescent="0.25">
      <c r="A142" t="s">
        <v>39</v>
      </c>
      <c r="B142" t="s">
        <v>23</v>
      </c>
      <c r="C142" t="s">
        <v>69</v>
      </c>
      <c r="D142">
        <v>400827.44</v>
      </c>
      <c r="E142">
        <v>82307.850000000006</v>
      </c>
    </row>
    <row r="143" spans="1:5" x14ac:dyDescent="0.25">
      <c r="A143" t="s">
        <v>39</v>
      </c>
      <c r="B143" t="s">
        <v>24</v>
      </c>
      <c r="C143" t="s">
        <v>69</v>
      </c>
      <c r="D143">
        <v>431920.36</v>
      </c>
      <c r="E143">
        <v>56300.98</v>
      </c>
    </row>
    <row r="144" spans="1:5" x14ac:dyDescent="0.25">
      <c r="A144" t="s">
        <v>39</v>
      </c>
      <c r="B144" t="s">
        <v>25</v>
      </c>
      <c r="C144" t="s">
        <v>69</v>
      </c>
      <c r="D144">
        <v>490050.88</v>
      </c>
      <c r="E144">
        <v>33135.410000000003</v>
      </c>
    </row>
    <row r="145" spans="1:5" x14ac:dyDescent="0.25">
      <c r="A145" t="s">
        <v>39</v>
      </c>
      <c r="B145" t="s">
        <v>26</v>
      </c>
      <c r="C145" t="s">
        <v>69</v>
      </c>
      <c r="D145">
        <v>375609.13</v>
      </c>
      <c r="E145">
        <v>117191.91</v>
      </c>
    </row>
    <row r="146" spans="1:5" x14ac:dyDescent="0.25">
      <c r="A146" t="s">
        <v>40</v>
      </c>
      <c r="B146" t="s">
        <v>73</v>
      </c>
      <c r="C146" t="s">
        <v>69</v>
      </c>
      <c r="D146">
        <v>182135.81</v>
      </c>
      <c r="E146">
        <v>160421.29</v>
      </c>
    </row>
    <row r="147" spans="1:5" x14ac:dyDescent="0.25">
      <c r="A147" t="s">
        <v>40</v>
      </c>
      <c r="B147" t="s">
        <v>74</v>
      </c>
      <c r="C147" t="s">
        <v>69</v>
      </c>
      <c r="D147">
        <v>225778.41</v>
      </c>
      <c r="E147">
        <v>143722.57</v>
      </c>
    </row>
    <row r="148" spans="1:5" x14ac:dyDescent="0.25">
      <c r="A148" t="s">
        <v>40</v>
      </c>
      <c r="B148" t="s">
        <v>75</v>
      </c>
      <c r="C148" t="s">
        <v>69</v>
      </c>
      <c r="D148">
        <v>207681.38</v>
      </c>
      <c r="E148">
        <v>112686.36</v>
      </c>
    </row>
    <row r="149" spans="1:5" x14ac:dyDescent="0.25">
      <c r="A149" t="s">
        <v>40</v>
      </c>
      <c r="B149" t="s">
        <v>76</v>
      </c>
      <c r="C149" t="s">
        <v>69</v>
      </c>
      <c r="D149">
        <v>235362.54</v>
      </c>
      <c r="E149">
        <v>100342.59</v>
      </c>
    </row>
    <row r="150" spans="1:5" x14ac:dyDescent="0.25">
      <c r="A150" t="s">
        <v>40</v>
      </c>
      <c r="B150" t="s">
        <v>77</v>
      </c>
      <c r="C150" t="s">
        <v>69</v>
      </c>
      <c r="D150">
        <v>212207.67</v>
      </c>
      <c r="E150">
        <v>101011.67</v>
      </c>
    </row>
    <row r="151" spans="1:5" x14ac:dyDescent="0.25">
      <c r="A151" t="s">
        <v>40</v>
      </c>
      <c r="B151" t="s">
        <v>78</v>
      </c>
      <c r="C151" t="s">
        <v>69</v>
      </c>
      <c r="D151">
        <v>235244.98</v>
      </c>
      <c r="E151">
        <v>53822.06</v>
      </c>
    </row>
    <row r="152" spans="1:5" x14ac:dyDescent="0.25">
      <c r="A152" t="s">
        <v>40</v>
      </c>
      <c r="B152" t="s">
        <v>79</v>
      </c>
      <c r="C152" t="s">
        <v>69</v>
      </c>
      <c r="D152">
        <v>239393.61</v>
      </c>
      <c r="E152">
        <v>50640.1</v>
      </c>
    </row>
    <row r="153" spans="1:5" x14ac:dyDescent="0.25">
      <c r="A153" t="s">
        <v>40</v>
      </c>
      <c r="B153" t="s">
        <v>80</v>
      </c>
      <c r="C153" t="s">
        <v>69</v>
      </c>
      <c r="D153">
        <v>254462.64</v>
      </c>
      <c r="E153">
        <v>57631.62</v>
      </c>
    </row>
    <row r="154" spans="1:5" x14ac:dyDescent="0.25">
      <c r="A154" t="s">
        <v>40</v>
      </c>
      <c r="B154" t="s">
        <v>81</v>
      </c>
      <c r="C154" t="s">
        <v>69</v>
      </c>
      <c r="D154">
        <v>265969.98</v>
      </c>
      <c r="E154">
        <v>52872.67</v>
      </c>
    </row>
    <row r="155" spans="1:5" x14ac:dyDescent="0.25">
      <c r="A155" t="s">
        <v>40</v>
      </c>
      <c r="B155" t="s">
        <v>20</v>
      </c>
      <c r="C155" t="s">
        <v>69</v>
      </c>
      <c r="D155">
        <v>289816.64</v>
      </c>
      <c r="E155">
        <v>71037.41</v>
      </c>
    </row>
    <row r="156" spans="1:5" x14ac:dyDescent="0.25">
      <c r="A156" t="s">
        <v>40</v>
      </c>
      <c r="B156" t="s">
        <v>21</v>
      </c>
      <c r="C156" t="s">
        <v>69</v>
      </c>
      <c r="D156">
        <v>258635.82</v>
      </c>
      <c r="E156">
        <v>96519.66</v>
      </c>
    </row>
    <row r="157" spans="1:5" x14ac:dyDescent="0.25">
      <c r="A157" t="s">
        <v>40</v>
      </c>
      <c r="B157" t="s">
        <v>22</v>
      </c>
      <c r="C157" t="s">
        <v>69</v>
      </c>
      <c r="D157">
        <v>245879.31</v>
      </c>
      <c r="E157">
        <v>98313.84</v>
      </c>
    </row>
    <row r="158" spans="1:5" x14ac:dyDescent="0.25">
      <c r="A158" t="s">
        <v>40</v>
      </c>
      <c r="B158" t="s">
        <v>23</v>
      </c>
      <c r="C158" t="s">
        <v>69</v>
      </c>
      <c r="D158">
        <v>269110.28000000003</v>
      </c>
      <c r="E158">
        <v>84594.17</v>
      </c>
    </row>
    <row r="159" spans="1:5" x14ac:dyDescent="0.25">
      <c r="A159" t="s">
        <v>40</v>
      </c>
      <c r="B159" t="s">
        <v>24</v>
      </c>
      <c r="C159" t="s">
        <v>69</v>
      </c>
      <c r="D159">
        <v>292684.28999999998</v>
      </c>
      <c r="E159">
        <v>60103.75</v>
      </c>
    </row>
    <row r="160" spans="1:5" x14ac:dyDescent="0.25">
      <c r="A160" t="s">
        <v>40</v>
      </c>
      <c r="B160" t="s">
        <v>25</v>
      </c>
      <c r="C160" t="s">
        <v>69</v>
      </c>
      <c r="D160">
        <v>335951.1</v>
      </c>
      <c r="E160">
        <v>34060.720000000001</v>
      </c>
    </row>
    <row r="161" spans="1:5" x14ac:dyDescent="0.25">
      <c r="A161" t="s">
        <v>40</v>
      </c>
      <c r="B161" t="s">
        <v>26</v>
      </c>
      <c r="C161" t="s">
        <v>69</v>
      </c>
      <c r="D161">
        <v>254312.64</v>
      </c>
      <c r="E161">
        <v>119950.41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Retail - Small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127429.15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2338.5300000000002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152334.70000000001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83480.960000000006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23637.42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233.66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38102.57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262025.28</v>
      </c>
      <c r="F17" s="65">
        <f>Raw_endusebreakdownannual!F16</f>
        <v>165531.72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94016.67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43114.35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152334.70000000001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83480.960000000006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31878.99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1820.34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35174.559999999998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312629.34000000003</v>
      </c>
      <c r="F32" s="65">
        <f>Raw_endusebreakdownannual!F31</f>
        <v>129191.23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58735.17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26083.759999999998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152334.70000000001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83480.960000000006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27204.02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1427.43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35044.68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290530.88</v>
      </c>
      <c r="F47" s="65">
        <f>Raw_endusebreakdownannual!F46</f>
        <v>93779.85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55941.96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53566.43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152334.70000000001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83480.960000000006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37278.879999999997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2185.59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33911.11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328846.56</v>
      </c>
      <c r="F62" s="65">
        <f>Raw_endusebreakdownannual!F61</f>
        <v>89853.07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50586.02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31091.15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152334.70000000001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83480.960000000006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27394.3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1394.96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35046.379999999997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295696.07</v>
      </c>
      <c r="F77" s="65">
        <f>Raw_endusebreakdownannual!F76</f>
        <v>85632.4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15223.57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59230.2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152334.70000000001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83480.960000000006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45227.45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2616.13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32440.49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342889.44</v>
      </c>
      <c r="F92" s="65">
        <f>Raw_endusebreakdownannual!F91</f>
        <v>47664.06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15056.14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65697.06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152334.70000000001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83480.960000000006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44504.49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2871.59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32053.86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348888.81</v>
      </c>
      <c r="F107" s="65">
        <f>Raw_endusebreakdownannual!F106</f>
        <v>47110.01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20960.73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78914.149999999994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152334.70000000001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83480.960000000006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46152.43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3091.34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32011.11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363973.57</v>
      </c>
      <c r="F122" s="65">
        <f>Raw_endusebreakdownannual!F121</f>
        <v>52971.83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18755.060000000001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92017.88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152334.70000000001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83480.960000000006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53188.53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3417.15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31594.38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384439.23</v>
      </c>
      <c r="F137" s="65">
        <f>Raw_endusebreakdownannual!F136</f>
        <v>50349.440000000002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42991.57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114175.16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152334.70000000001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83480.960000000006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59356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3552.16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31362.61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412898.98</v>
      </c>
      <c r="F152" s="65">
        <f>Raw_endusebreakdownannual!F151</f>
        <v>74354.179999999993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96117.440000000002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111629.87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152334.70000000001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83480.960000000006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59309.58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2290.08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32018.85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409045.2</v>
      </c>
      <c r="F167" s="65">
        <f>Raw_endusebreakdownannual!F166</f>
        <v>128136.29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86221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90424.79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152334.70000000001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83480.960000000006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50203.13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2173.61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32862.019999999997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378617.18</v>
      </c>
      <c r="F182" s="65">
        <f>Raw_endusebreakdownannual!F181</f>
        <v>119083.02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71408.97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123925.34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152334.70000000001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83480.960000000006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65192.05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2583.96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31147.01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427517.01</v>
      </c>
      <c r="F197" s="65">
        <f>Raw_endusebreakdownannual!F196</f>
        <v>102555.98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153933.66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152334.70000000001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83480.960000000006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81598.97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3987.02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29673.3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475335.31</v>
      </c>
      <c r="F212" s="65">
        <f>Raw_endusebreakdownannual!F211</f>
        <v>70796.800000000003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15873.74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222368.27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152334.70000000001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83480.960000000006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95346.18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3542.92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26567.37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557073.04</v>
      </c>
      <c r="F227" s="65">
        <f>Raw_endusebreakdownannual!F226</f>
        <v>42441.11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113977.55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93499.5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152334.70000000001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83480.960000000006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64328.65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2451.59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34636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396095.4</v>
      </c>
      <c r="F242" s="65">
        <f>Raw_endusebreakdownannual!F241</f>
        <v>148613.56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150094.76999999999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1576.61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79417.320000000007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83480.960000000006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23362.71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166.26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38095.4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188003.87</v>
      </c>
      <c r="F257" s="65">
        <f>Raw_endusebreakdownannual!F256</f>
        <v>188190.17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142903.88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36733.550000000003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79417.320000000007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83480.960000000006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28391.01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1624.86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35167.379999999997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229647.71</v>
      </c>
      <c r="F272" s="65">
        <f>Raw_endusebreakdownannual!F271</f>
        <v>178071.26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102500.15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19709.54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79417.320000000007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83480.960000000006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21669.07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1143.5899999999999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35037.79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205420.49</v>
      </c>
      <c r="F287" s="65">
        <f>Raw_endusebreakdownannual!F286</f>
        <v>137537.94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90930.08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43852.95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79417.320000000007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83480.960000000006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29098.62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1843.24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33903.760000000002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237693.1</v>
      </c>
      <c r="F302" s="65">
        <f>Raw_endusebreakdownannual!F301</f>
        <v>124833.84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90312.09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23929.45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79417.320000000007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83480.960000000006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22476.95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1145.72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35039.360000000001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210450.4</v>
      </c>
      <c r="F317" s="65">
        <f>Raw_endusebreakdownannual!F316</f>
        <v>125351.44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33195.279999999999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46537.29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79417.320000000007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83480.960000000006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30250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2131.31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32434.63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241816.88</v>
      </c>
      <c r="F332" s="65">
        <f>Raw_endusebreakdownannual!F331</f>
        <v>65629.899999999994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30742.85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53204.51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79417.320000000007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83480.960000000006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31008.95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2393.8000000000002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32048.03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249505.54</v>
      </c>
      <c r="F347" s="65">
        <f>Raw_endusebreakdownannual!F346</f>
        <v>62790.879999999997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41506.5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67739.259999999995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79417.320000000007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83480.960000000006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35643.620000000003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2729.37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32004.94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269010.53000000003</v>
      </c>
      <c r="F362" s="65">
        <f>Raw_endusebreakdownannual!F361</f>
        <v>73511.44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36189.81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77642.289999999994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79417.320000000007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83480.960000000006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40797.360000000001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2952.62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31587.29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284290.56</v>
      </c>
      <c r="F377" s="65">
        <f>Raw_endusebreakdownannual!F376</f>
        <v>67777.11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62314.13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95883.01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79417.320000000007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83480.960000000006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48156.98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2267.59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31353.279999999999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309205.87</v>
      </c>
      <c r="F392" s="65">
        <f>Raw_endusebreakdownannual!F391</f>
        <v>93667.41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78603.399999999994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73508.740000000005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79417.320000000007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83480.960000000006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40438.33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1422.99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32011.86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278268.34000000003</v>
      </c>
      <c r="F407" s="65">
        <f>Raw_endusebreakdownannual!F406</f>
        <v>110615.26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79884.070000000007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61220.32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79417.320000000007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83480.960000000006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35478.99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1445.64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32855.410000000003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261043.23</v>
      </c>
      <c r="F422" s="65">
        <f>Raw_endusebreakdownannual!F421</f>
        <v>112739.48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64419.06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83516.490000000005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79417.320000000007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83480.960000000006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43973.73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1680.65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31140.39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292069.14</v>
      </c>
      <c r="F437" s="65">
        <f>Raw_endusebreakdownannual!F436</f>
        <v>95559.45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41683.43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105301.25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79417.320000000007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83480.960000000006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49293.26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1550.41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29667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319043.20000000001</v>
      </c>
      <c r="F452" s="65">
        <f>Raw_endusebreakdownannual!F451</f>
        <v>71350.44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17846.37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160072.54999999999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79417.320000000007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83480.960000000006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60722.3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2450.4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26557.48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386143.54</v>
      </c>
      <c r="F467" s="65">
        <f>Raw_endusebreakdownannual!F466</f>
        <v>44403.85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101482.23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62072.65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79417.320000000007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83480.960000000006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42664.78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1460.96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34627.800000000003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269096.67</v>
      </c>
      <c r="F482" s="65">
        <f>Raw_endusebreakdownannual!F481</f>
        <v>136110.03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71811.17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956.2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152334.70000000001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83480.960000000006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83191.03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38102.589999999997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319962.89</v>
      </c>
      <c r="F497" s="65">
        <f>Raw_endusebreakdownannual!F496</f>
        <v>109913.77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48853.07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34344.120000000003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152334.70000000001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83480.960000000006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110269.81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35174.35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380429.59</v>
      </c>
      <c r="F512" s="65">
        <f>Raw_endusebreakdownannual!F511</f>
        <v>84027.42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28585.279999999999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18488.77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152334.70000000001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83480.960000000006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100434.08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35043.339999999997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354738.51</v>
      </c>
      <c r="F527" s="65">
        <f>Raw_endusebreakdownannual!F526</f>
        <v>63628.62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25884.04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43289.34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152334.70000000001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83480.960000000006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111424.51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33910.68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390529.51</v>
      </c>
      <c r="F542" s="65">
        <f>Raw_endusebreakdownannual!F541</f>
        <v>59794.720000000001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24048.33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24947.200000000001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152334.70000000001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83480.960000000006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101170.08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35045.21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361932.94</v>
      </c>
      <c r="F557" s="65">
        <f>Raw_endusebreakdownannual!F556</f>
        <v>59093.54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5542.89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45993.16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152334.70000000001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83480.960000000006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103595.43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32440.18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385404.25</v>
      </c>
      <c r="F572" s="65">
        <f>Raw_endusebreakdownannual!F571</f>
        <v>37983.07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5279.58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51677.62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152334.70000000001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83480.960000000006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103689.84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32053.55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391183.13</v>
      </c>
      <c r="F587" s="65">
        <f>Raw_endusebreakdownannual!F586</f>
        <v>37333.129999999997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7639.99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62199.67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152334.70000000001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83480.960000000006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111644.33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32010.98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409659.67</v>
      </c>
      <c r="F602" s="65">
        <f>Raw_endusebreakdownannual!F601</f>
        <v>39650.97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6006.19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73374.3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152334.70000000001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83480.960000000006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118918.22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31594.2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428108.18</v>
      </c>
      <c r="F617" s="65">
        <f>Raw_endusebreakdownannual!F616</f>
        <v>37600.39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17598.98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93447.76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152334.70000000001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83480.960000000006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127434.57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31362.36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456697.99</v>
      </c>
      <c r="F632" s="65">
        <f>Raw_endusebreakdownannual!F631</f>
        <v>48961.33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45911.73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94411.68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152334.70000000001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83480.960000000006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127592.76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32018.68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457820.1</v>
      </c>
      <c r="F647" s="65">
        <f>Raw_endusebreakdownannual!F646</f>
        <v>77930.41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44143.58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76472.850000000006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152334.70000000001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83480.960000000006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115672.42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32861.96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427960.94</v>
      </c>
      <c r="F662" s="65">
        <f>Raw_endusebreakdownannual!F661</f>
        <v>77005.539999999994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33560.54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105690.1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152334.70000000001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83480.960000000006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125749.42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31146.799999999999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467255.18</v>
      </c>
      <c r="F677" s="65">
        <f>Raw_endusebreakdownannual!F676</f>
        <v>64707.34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16201.7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130558.25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152334.70000000001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83480.960000000006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135374.74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29672.880000000001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501748.64</v>
      </c>
      <c r="F692" s="65">
        <f>Raw_endusebreakdownannual!F691</f>
        <v>45874.59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3305.5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184239.22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152334.70000000001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83480.960000000006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136103.01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26565.93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556157.89</v>
      </c>
      <c r="F707" s="65">
        <f>Raw_endusebreakdownannual!F706</f>
        <v>29871.439999999999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60269.25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80667.08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152334.70000000001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83480.960000000006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125988.44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34636.01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442471.18</v>
      </c>
      <c r="F722" s="65">
        <f>Raw_endusebreakdownannual!F721</f>
        <v>94905.26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97265.98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459.76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79417.320000000007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83480.960000000006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53101.43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38095.49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216459.47</v>
      </c>
      <c r="F737" s="65">
        <f>Raw_endusebreakdownannual!F736</f>
        <v>135361.48000000001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81335.81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26410.53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79417.320000000007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83480.960000000006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96335.31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35167.089999999997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285644.12</v>
      </c>
      <c r="F752" s="65">
        <f>Raw_endusebreakdownannual!F751</f>
        <v>116502.9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55684.59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12712.12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79417.320000000007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83480.960000000006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85365.2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35037.64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260975.61</v>
      </c>
      <c r="F767" s="65">
        <f>Raw_endusebreakdownannual!F766</f>
        <v>90722.23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47212.77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33882.32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79417.320000000007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83480.960000000006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95972.160000000003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33903.379999999997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292752.76</v>
      </c>
      <c r="F782" s="65">
        <f>Raw_endusebreakdownannual!F781</f>
        <v>81116.149999999994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46221.36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17077.150000000001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79417.320000000007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83480.960000000006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86194.71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35038.82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266170.14</v>
      </c>
      <c r="F797" s="65">
        <f>Raw_endusebreakdownannual!F796</f>
        <v>81260.179999999993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13747.62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33752.980000000003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79417.320000000007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83480.960000000006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89345.77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32434.25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285997.03999999998</v>
      </c>
      <c r="F812" s="65">
        <f>Raw_endusebreakdownannual!F811</f>
        <v>46181.87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11868.81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39267.93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79417.320000000007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83480.960000000006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87806.12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32048.05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289972.33</v>
      </c>
      <c r="F827" s="65">
        <f>Raw_endusebreakdownannual!F826</f>
        <v>43916.86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16733.07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49558.29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79417.320000000007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83480.960000000006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98065.04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32004.240000000002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310521.61</v>
      </c>
      <c r="F842" s="65">
        <f>Raw_endusebreakdownannual!F841</f>
        <v>48737.31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13154.39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58157.04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79417.320000000007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83480.960000000006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102686.35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31586.7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323741.67</v>
      </c>
      <c r="F857" s="65">
        <f>Raw_endusebreakdownannual!F856</f>
        <v>44741.08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27217.55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78587.97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79417.320000000007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83480.960000000006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108851.35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31353.43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350337.61</v>
      </c>
      <c r="F872" s="65">
        <f>Raw_endusebreakdownannual!F871</f>
        <v>58570.98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47817.1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61684.77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79417.320000000007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83480.960000000006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74347.02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32011.5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298930.07</v>
      </c>
      <c r="F887" s="65">
        <f>Raw_endusebreakdownannual!F886</f>
        <v>79828.600000000006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49997.07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50917.02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79417.320000000007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83480.960000000006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72217.23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32854.43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286032.53000000003</v>
      </c>
      <c r="F902" s="65">
        <f>Raw_endusebreakdownannual!F901</f>
        <v>82851.509999999995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39145.89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70020.17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79417.320000000007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83480.960000000006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75629.3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31139.55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308547.75</v>
      </c>
      <c r="F917" s="65">
        <f>Raw_endusebreakdownannual!F916</f>
        <v>70285.440000000002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20051.11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88833.62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79417.320000000007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83480.960000000006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81975.600000000006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29665.15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333707.5</v>
      </c>
      <c r="F932" s="65">
        <f>Raw_endusebreakdownannual!F931</f>
        <v>49716.26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4342.82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128301.06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79417.320000000007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83480.960000000006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80668.45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26556.37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371867.8</v>
      </c>
      <c r="F947" s="65">
        <f>Raw_endusebreakdownannual!F946</f>
        <v>30899.200000000001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66786.52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55092.69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79417.320000000007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83480.960000000006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79454.87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34626.79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297445.84999999998</v>
      </c>
      <c r="F962" s="65">
        <f>Raw_endusebreakdownannual!F961</f>
        <v>101413.32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17359.93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856.46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152334.70000000001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83480.960000000006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83191.429999999993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38102.589999999997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337223.49</v>
      </c>
      <c r="F977" s="65">
        <f>Raw_endusebreakdownannual!F976</f>
        <v>38102.589999999997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12924.76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34043.449999999997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152334.70000000001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83480.960000000006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110273.18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35174.33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393057.06</v>
      </c>
      <c r="F992" s="65">
        <f>Raw_endusebreakdownannual!F991</f>
        <v>35174.33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6970.47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18253.68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152334.70000000001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83480.960000000006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100434.08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35043.33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361473.89</v>
      </c>
      <c r="F1007" s="65">
        <f>Raw_endusebreakdownannual!F1006</f>
        <v>35043.33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6367.49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43194.03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152334.70000000001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83480.960000000006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111425.12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33910.69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396802.3</v>
      </c>
      <c r="F1022" s="65">
        <f>Raw_endusebreakdownannual!F1021</f>
        <v>33910.69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6103.61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24765.21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152334.70000000001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83480.960000000006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101170.08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35045.22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367854.56</v>
      </c>
      <c r="F1037" s="65">
        <f>Raw_endusebreakdownannual!F1036</f>
        <v>35045.22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1291.07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44525.98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152334.70000000001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83480.960000000006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103595.43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32440.18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385228.13</v>
      </c>
      <c r="F1052" s="65">
        <f>Raw_endusebreakdownannual!F1051</f>
        <v>32440.18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1232.51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50789.93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152334.70000000001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83480.960000000006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103689.84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32053.55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391527.94</v>
      </c>
      <c r="F1067" s="65">
        <f>Raw_endusebreakdownannual!F1066</f>
        <v>32053.55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1815.36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61751.95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152334.70000000001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83480.960000000006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111644.33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32010.98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411027.31</v>
      </c>
      <c r="F1082" s="65">
        <f>Raw_endusebreakdownannual!F1081</f>
        <v>32010.98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1421.5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73002.240000000005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152334.70000000001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83480.960000000006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118918.22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31594.2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429157.61</v>
      </c>
      <c r="F1097" s="65">
        <f>Raw_endusebreakdownannual!F1096</f>
        <v>31594.2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4627.47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93399.39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152334.70000000001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83480.960000000006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127434.96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31362.36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461277.48</v>
      </c>
      <c r="F1112" s="65">
        <f>Raw_endusebreakdownannual!F1111</f>
        <v>31362.36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12124.85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94681.88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152334.70000000001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83480.960000000006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127575.12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32018.69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470197.51</v>
      </c>
      <c r="F1127" s="65">
        <f>Raw_endusebreakdownannual!F1126</f>
        <v>32018.69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11785.57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76630.16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152334.70000000001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83480.960000000006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115676.71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32861.99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439908.1</v>
      </c>
      <c r="F1142" s="65">
        <f>Raw_endusebreakdownannual!F1141</f>
        <v>32861.99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8902.93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105831.26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152334.70000000001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83480.960000000006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125743.81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31146.799999999999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476293.67</v>
      </c>
      <c r="F1157" s="65">
        <f>Raw_endusebreakdownannual!F1156</f>
        <v>31146.799999999999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4412.07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130581.99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152334.70000000001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83480.960000000006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135366.89000000001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29672.880000000001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506176.6</v>
      </c>
      <c r="F1172" s="65">
        <f>Raw_endusebreakdownannual!F1171</f>
        <v>29672.880000000001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885.82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184214.29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152334.70000000001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83480.960000000006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136103.01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26565.93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557018.79</v>
      </c>
      <c r="F1187" s="65">
        <f>Raw_endusebreakdownannual!F1186</f>
        <v>26565.93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19473.84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81010.55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152334.70000000001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83480.960000000006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126047.48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34636.15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462347.53</v>
      </c>
      <c r="F1202" s="65">
        <f>Raw_endusebreakdownannual!F1201</f>
        <v>34636.15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23068.560000000001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364.76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79417.320000000007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83480.960000000006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53101.43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38095.5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239433.03</v>
      </c>
      <c r="F1217" s="65">
        <f>Raw_endusebreakdownannual!F1216</f>
        <v>38095.5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20529.41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26160.53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79417.320000000007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83480.960000000006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96329.51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35167.160000000003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305917.74</v>
      </c>
      <c r="F1232" s="65">
        <f>Raw_endusebreakdownannual!F1231</f>
        <v>35167.160000000003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13238.95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12556.43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79417.320000000007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83480.960000000006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85365.2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35037.64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274058.87</v>
      </c>
      <c r="F1247" s="65">
        <f>Raw_endusebreakdownannual!F1246</f>
        <v>35037.64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11296.14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33753.56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79417.320000000007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83480.960000000006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95972.160000000003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33903.31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303920.14</v>
      </c>
      <c r="F1262" s="65">
        <f>Raw_endusebreakdownannual!F1261</f>
        <v>33903.31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11214.7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17019.61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79417.320000000007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83480.960000000006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86193.26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35038.81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277325.84999999998</v>
      </c>
      <c r="F1277" s="65">
        <f>Raw_endusebreakdownannual!F1276</f>
        <v>35038.81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32426.33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79417.320000000007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83480.960000000006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89345.77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32434.29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287816.38</v>
      </c>
      <c r="F1292" s="65">
        <f>Raw_endusebreakdownannual!F1291</f>
        <v>32434.29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2720.27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38259.339999999997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79417.320000000007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83480.960000000006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87806.12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32048.17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291684.02</v>
      </c>
      <c r="F1307" s="65">
        <f>Raw_endusebreakdownannual!F1306</f>
        <v>32048.17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3892.48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49052.73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79417.320000000007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83480.960000000006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98065.04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32004.25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313908.53000000003</v>
      </c>
      <c r="F1322" s="65">
        <f>Raw_endusebreakdownannual!F1321</f>
        <v>32004.25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3055.27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57654.64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79417.320000000007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83480.960000000006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102686.35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31586.7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326294.55</v>
      </c>
      <c r="F1337" s="65">
        <f>Raw_endusebreakdownannual!F1336</f>
        <v>31586.7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6856.68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78541.58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79417.320000000007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83480.960000000006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108853.13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31353.43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357149.68</v>
      </c>
      <c r="F1352" s="65">
        <f>Raw_endusebreakdownannual!F1351</f>
        <v>31353.43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12282.78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61791.44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79417.320000000007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83480.960000000006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74347.02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32011.5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311319.51</v>
      </c>
      <c r="F1367" s="65">
        <f>Raw_endusebreakdownannual!F1366</f>
        <v>32011.5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12817.06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50927.09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79417.320000000007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83480.960000000006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72217.23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32854.82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298859.65999999997</v>
      </c>
      <c r="F1382" s="65">
        <f>Raw_endusebreakdownannual!F1381</f>
        <v>32854.82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10015.950000000001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70250.42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79417.320000000007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83480.960000000006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75629.3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31139.52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318793.96000000002</v>
      </c>
      <c r="F1397" s="65">
        <f>Raw_endusebreakdownannual!F1396</f>
        <v>31139.52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5263.03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89200.53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79417.320000000007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83480.960000000006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81975.600000000006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29665.14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339337.45</v>
      </c>
      <c r="F1412" s="65">
        <f>Raw_endusebreakdownannual!F1411</f>
        <v>29665.14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1135.43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128274.43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79417.320000000007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83480.960000000006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80668.45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26556.37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372976.6</v>
      </c>
      <c r="F1427" s="65">
        <f>Raw_endusebreakdownannual!F1426</f>
        <v>26556.37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20316.28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55540.03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79417.320000000007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83480.960000000006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79454.87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34627.199999999997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318209.46999999997</v>
      </c>
      <c r="F1442" s="65">
        <f>Raw_endusebreakdownannual!F1441</f>
        <v>34627.199999999997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933.61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152334.70000000001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83480.960000000006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84544.2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38101.42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321293.46999999997</v>
      </c>
      <c r="F1457" s="65">
        <f>Raw_endusebreakdownannual!F1456</f>
        <v>38101.42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34163.379999999997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152334.70000000001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83480.960000000006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111530.44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35174.65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381509.48</v>
      </c>
      <c r="F1472" s="65">
        <f>Raw_endusebreakdownannual!F1471</f>
        <v>35174.65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18437.240000000002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152334.70000000001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83480.960000000006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100789.51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35043.870000000003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355042.41</v>
      </c>
      <c r="F1487" s="65">
        <f>Raw_endusebreakdownannual!F1486</f>
        <v>35043.870000000003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43196.83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152334.70000000001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83480.960000000006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111809.23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33911.03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390821.71</v>
      </c>
      <c r="F1502" s="65">
        <f>Raw_endusebreakdownannual!F1501</f>
        <v>33911.03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24779.35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152334.70000000001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83480.960000000006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101285.6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35045.279999999999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361880.62</v>
      </c>
      <c r="F1517" s="65">
        <f>Raw_endusebreakdownannual!F1516</f>
        <v>35045.279999999999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45953.38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152334.70000000001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83480.960000000006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103595.43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32440.2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385364.47</v>
      </c>
      <c r="F1532" s="65">
        <f>Raw_endusebreakdownannual!F1531</f>
        <v>32440.2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51641.47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152334.70000000001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83480.960000000006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103689.84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32053.56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391146.98</v>
      </c>
      <c r="F1547" s="65">
        <f>Raw_endusebreakdownannual!F1546</f>
        <v>32053.56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62119.8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152334.70000000001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83480.960000000006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111644.33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32010.97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409579.79</v>
      </c>
      <c r="F1562" s="65">
        <f>Raw_endusebreakdownannual!F1561</f>
        <v>32010.97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73309.08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152334.70000000001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83480.960000000006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118918.22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31594.22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428042.96</v>
      </c>
      <c r="F1577" s="65">
        <f>Raw_endusebreakdownannual!F1576</f>
        <v>31594.22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93261.39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152334.70000000001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83480.960000000006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127650.28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31362.45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456727.33</v>
      </c>
      <c r="F1592" s="65">
        <f>Raw_endusebreakdownannual!F1591</f>
        <v>31362.45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94285.11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152334.70000000001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83480.960000000006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129780.08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32018.880000000001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459880.85</v>
      </c>
      <c r="F1607" s="65">
        <f>Raw_endusebreakdownannual!F1606</f>
        <v>32018.880000000001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76349.16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152334.70000000001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83480.960000000006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117674.4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32862.720000000001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429839.22</v>
      </c>
      <c r="F1622" s="65">
        <f>Raw_endusebreakdownannual!F1621</f>
        <v>32862.720000000001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105640.25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152334.70000000001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83480.960000000006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127320.57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31146.95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468776.49</v>
      </c>
      <c r="F1637" s="65">
        <f>Raw_endusebreakdownannual!F1636</f>
        <v>31146.95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130470.91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152334.70000000001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83480.960000000006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135685.76000000001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29672.86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501972.33</v>
      </c>
      <c r="F1652" s="65">
        <f>Raw_endusebreakdownannual!F1651</f>
        <v>29672.86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184170.65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152334.70000000001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83480.960000000006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136103.01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26565.98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556089.32999999996</v>
      </c>
      <c r="F1667" s="65">
        <f>Raw_endusebreakdownannual!F1666</f>
        <v>26565.98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80400.77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152334.70000000001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83480.960000000006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129969.42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34635.86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446185.85</v>
      </c>
      <c r="F1682" s="65">
        <f>Raw_endusebreakdownannual!F1681</f>
        <v>34635.86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432.02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79417.320000000007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83480.960000000006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54417.36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38095.879999999997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217747.66</v>
      </c>
      <c r="F1697" s="65">
        <f>Raw_endusebreakdownannual!F1696</f>
        <v>38095.879999999997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26166.3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79417.320000000007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83480.960000000006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100219.55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35167.07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289284.14</v>
      </c>
      <c r="F1712" s="65">
        <f>Raw_endusebreakdownannual!F1711</f>
        <v>35167.07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12613.36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79417.320000000007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83480.960000000006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86498.53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35037.64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262010.17</v>
      </c>
      <c r="F1727" s="65">
        <f>Raw_endusebreakdownannual!F1726</f>
        <v>35037.64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33753.33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79417.320000000007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83480.960000000006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96888.24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33903.54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293539.84999999998</v>
      </c>
      <c r="F1742" s="65">
        <f>Raw_endusebreakdownannual!F1741</f>
        <v>33903.54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16831.36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79417.320000000007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83480.960000000006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86983.61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35038.97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266713.26</v>
      </c>
      <c r="F1757" s="65">
        <f>Raw_endusebreakdownannual!F1756</f>
        <v>35038.97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33694.46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79417.320000000007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83480.960000000006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89361.919999999998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32433.81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285954.65999999997</v>
      </c>
      <c r="F1772" s="65">
        <f>Raw_endusebreakdownannual!F1771</f>
        <v>32433.81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39220.36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79417.320000000007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83480.960000000006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87806.9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32047.97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289925.53999999998</v>
      </c>
      <c r="F1787" s="65">
        <f>Raw_endusebreakdownannual!F1786</f>
        <v>32047.97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49455.88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79417.320000000007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83480.960000000006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98131.839999999997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32004.13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310486</v>
      </c>
      <c r="F1802" s="65">
        <f>Raw_endusebreakdownannual!F1801</f>
        <v>32004.13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58061.62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79417.320000000007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83480.960000000006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102747.53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31585.53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323707.44</v>
      </c>
      <c r="F1817" s="65">
        <f>Raw_endusebreakdownannual!F1816</f>
        <v>31585.53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78359.88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79417.320000000007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83480.960000000006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109508.94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31352.77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350767.1</v>
      </c>
      <c r="F1832" s="65">
        <f>Raw_endusebreakdownannual!F1831</f>
        <v>31352.77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61491.21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79417.320000000007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83480.960000000006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75165.55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32011.94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299555.05</v>
      </c>
      <c r="F1847" s="65">
        <f>Raw_endusebreakdownannual!F1846</f>
        <v>32011.94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50729.01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79417.320000000007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83480.960000000006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73533.259999999995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32853.870000000003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287160.55</v>
      </c>
      <c r="F1862" s="65">
        <f>Raw_endusebreakdownannual!F1861</f>
        <v>32853.870000000003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69922.62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79417.320000000007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83480.960000000006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76438.67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31139.94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309259.57</v>
      </c>
      <c r="F1877" s="65">
        <f>Raw_endusebreakdownannual!F1876</f>
        <v>31139.94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88698.84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79417.320000000007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83480.960000000006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82119.92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29665.48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333717.05</v>
      </c>
      <c r="F1892" s="65">
        <f>Raw_endusebreakdownannual!F1891</f>
        <v>29665.48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128144.12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79417.320000000007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83480.960000000006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80668.45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26558.51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371710.86</v>
      </c>
      <c r="F1907" s="65">
        <f>Raw_endusebreakdownannual!F1906</f>
        <v>26558.51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54749.25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79417.320000000007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83480.960000000006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82566.81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34626.449999999997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300214.34999999998</v>
      </c>
      <c r="F1922" s="65">
        <f>Raw_endusebreakdownannual!F1921</f>
        <v>34626.449999999997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101039.42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1339.74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152334.70000000001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83480.960000000006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29090.73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38102.480000000003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266246.13</v>
      </c>
      <c r="F1937" s="65">
        <f>Raw_endusebreakdownannual!F1936</f>
        <v>139141.9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69923.69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32961.85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152334.70000000001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83480.960000000006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46150.47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35174.43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314927.98</v>
      </c>
      <c r="F1952" s="65">
        <f>Raw_endusebreakdownannual!F1951</f>
        <v>105098.12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42885.56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19287.23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152334.70000000001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83480.960000000006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40045.79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35044.67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295148.68</v>
      </c>
      <c r="F1967" s="65">
        <f>Raw_endusebreakdownannual!F1966</f>
        <v>77930.22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39676.6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41982.35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152334.70000000001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83480.960000000006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49321.18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33910.980000000003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327119.19</v>
      </c>
      <c r="F1982" s="65">
        <f>Raw_endusebreakdownannual!F1981</f>
        <v>73587.58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36404.83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24994.29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152334.70000000001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83480.960000000006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41240.97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35046.28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302050.92</v>
      </c>
      <c r="F1997" s="65">
        <f>Raw_endusebreakdownannual!F1996</f>
        <v>71451.11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9742.77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46487.54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152334.70000000001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83480.960000000006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48696.5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32440.240000000002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330999.71000000002</v>
      </c>
      <c r="F2012" s="65">
        <f>Raw_endusebreakdownannual!F2011</f>
        <v>42183.01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9341.86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50335.86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152334.70000000001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83480.960000000006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49069.9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32053.62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335221.43</v>
      </c>
      <c r="F2027" s="65">
        <f>Raw_endusebreakdownannual!F2026</f>
        <v>41395.480000000003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13125.89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59954.78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152334.70000000001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83480.960000000006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53047.22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32011.06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348817.66</v>
      </c>
      <c r="F2042" s="65">
        <f>Raw_endusebreakdownannual!F2041</f>
        <v>45136.95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11071.32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70391.33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152334.70000000001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83480.960000000006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58285.43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31594.240000000002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364492.42</v>
      </c>
      <c r="F2057" s="65">
        <f>Raw_endusebreakdownannual!F2056</f>
        <v>42665.56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27484.21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88407.78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152334.70000000001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83480.960000000006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62909.73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31362.89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387133.18</v>
      </c>
      <c r="F2072" s="65">
        <f>Raw_endusebreakdownannual!F2071</f>
        <v>58847.1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68622.5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90234.05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152334.70000000001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83480.960000000006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62570.9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32018.74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388620.62</v>
      </c>
      <c r="F2087" s="65">
        <f>Raw_endusebreakdownannual!F2086</f>
        <v>100641.24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63411.49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73281.990000000005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152334.70000000001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83480.960000000006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55349.09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32861.870000000003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364446.74</v>
      </c>
      <c r="F2102" s="65">
        <f>Raw_endusebreakdownannual!F2101</f>
        <v>96273.36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51160.97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101332.98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152334.70000000001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83480.960000000006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63678.8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31146.880000000001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400827.44</v>
      </c>
      <c r="F2117" s="65">
        <f>Raw_endusebreakdownannual!F2116</f>
        <v>82307.850000000006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26628.15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124371.3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152334.70000000001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83480.960000000006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71733.399999999994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29672.83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431920.36</v>
      </c>
      <c r="F2132" s="65">
        <f>Raw_endusebreakdownannual!F2131</f>
        <v>56300.98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6569.54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175998.97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152334.70000000001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83480.960000000006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78236.25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26565.87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490050.88</v>
      </c>
      <c r="F2147" s="65">
        <f>Raw_endusebreakdownannual!F2146</f>
        <v>33135.410000000003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82555.98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77047.360000000001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152334.70000000001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83480.960000000006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62746.11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34635.93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375609.13</v>
      </c>
      <c r="F2162" s="65">
        <f>Raw_endusebreakdownannual!F2161</f>
        <v>117191.91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122325.9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550.99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79417.320000000007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83480.960000000006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18686.53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38095.39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182135.81</v>
      </c>
      <c r="F2177" s="65">
        <f>Raw_endusebreakdownannual!F2176</f>
        <v>160421.29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108555.7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24584.959999999999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79417.320000000007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83480.960000000006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38295.17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35166.86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225778.41</v>
      </c>
      <c r="F2192" s="65">
        <f>Raw_endusebreakdownannual!F2191</f>
        <v>143722.57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77648.89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12718.55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79417.320000000007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83480.960000000006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32064.55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35037.47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207681.38</v>
      </c>
      <c r="F2207" s="65">
        <f>Raw_endusebreakdownannual!F2206</f>
        <v>112686.36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66439.33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31945.86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79417.320000000007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83480.960000000006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40518.39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33903.269999999997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235362.54</v>
      </c>
      <c r="F2222" s="65">
        <f>Raw_endusebreakdownannual!F2221</f>
        <v>100342.59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65972.44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16468.57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79417.320000000007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83480.960000000006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32840.81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35039.230000000003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212207.67</v>
      </c>
      <c r="F2237" s="65">
        <f>Raw_endusebreakdownannual!F2236</f>
        <v>101011.67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21387.79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32834.800000000003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79417.320000000007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83480.960000000006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39511.9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32434.28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235244.98</v>
      </c>
      <c r="F2252" s="65">
        <f>Raw_endusebreakdownannual!F2251</f>
        <v>53822.06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18592.650000000001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36818.35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79417.320000000007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83480.960000000006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39676.97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32047.45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239393.61</v>
      </c>
      <c r="F2267" s="65">
        <f>Raw_endusebreakdownannual!F2266</f>
        <v>50640.1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25627.119999999999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46406.400000000001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79417.320000000007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83480.960000000006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45157.96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32004.49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254462.64</v>
      </c>
      <c r="F2282" s="65">
        <f>Raw_endusebreakdownannual!F2281</f>
        <v>57631.62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21288.26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54405.11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79417.320000000007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83480.960000000006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48666.58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31584.41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265969.98</v>
      </c>
      <c r="F2297" s="65">
        <f>Raw_endusebreakdownannual!F2296</f>
        <v>52872.67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39684.54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73775.360000000001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79417.320000000007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83480.960000000006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53143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31352.87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289816.64</v>
      </c>
      <c r="F2312" s="65">
        <f>Raw_endusebreakdownannual!F2311</f>
        <v>71037.41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64507.38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59273.59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79417.320000000007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83480.960000000006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36463.94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32012.28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258635.82</v>
      </c>
      <c r="F2327" s="65">
        <f>Raw_endusebreakdownannual!F2326</f>
        <v>96519.66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65459.48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48743.13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79417.320000000007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83480.960000000006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34237.9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32854.36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245879.31</v>
      </c>
      <c r="F2342" s="65">
        <f>Raw_endusebreakdownannual!F2341</f>
        <v>98313.84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53454.19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67621.710000000006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79417.320000000007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83480.960000000006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38590.29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31139.98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269110.28000000003</v>
      </c>
      <c r="F2357" s="65">
        <f>Raw_endusebreakdownannual!F2356</f>
        <v>84594.17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30437.99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85538.19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79417.320000000007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83480.960000000006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44247.81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29665.759999999998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292684.28999999998</v>
      </c>
      <c r="F2372" s="65">
        <f>Raw_endusebreakdownannual!F2371</f>
        <v>60103.75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7502.16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124327.49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79417.320000000007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83480.960000000006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48725.32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26558.57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335951.1</v>
      </c>
      <c r="F2387" s="65">
        <f>Raw_endusebreakdownannual!F2386</f>
        <v>34060.720000000001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85323.11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52347.79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79417.320000000007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83480.960000000006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39066.57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34627.31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254312.64</v>
      </c>
      <c r="F2402" s="65">
        <f>Raw_endusebreakdownannual!F2401</f>
        <v>119950.41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127429.15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2338.5300000000002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152334.70000000001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83480.960000000006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23637.42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233.66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38102.57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262025.28</v>
      </c>
      <c r="F16">
        <v>165531.72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94016.67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43114.35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152334.70000000001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83480.960000000006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31878.99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1820.34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35174.559999999998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312629.34000000003</v>
      </c>
      <c r="F31">
        <v>129191.23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58735.17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26083.759999999998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152334.70000000001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83480.960000000006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27204.02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1427.43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35044.68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290530.88</v>
      </c>
      <c r="F46">
        <v>93779.85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55941.96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53566.43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152334.70000000001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83480.960000000006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37278.879999999997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2185.59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33911.11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328846.56</v>
      </c>
      <c r="F61">
        <v>89853.07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50586.02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31091.15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152334.70000000001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83480.960000000006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27394.3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1394.96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35046.379999999997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295696.07</v>
      </c>
      <c r="F76">
        <v>85632.4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15223.57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59230.2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152334.70000000001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83480.960000000006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45227.45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2616.13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32440.49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342889.44</v>
      </c>
      <c r="F91">
        <v>47664.06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15056.14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65697.06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152334.70000000001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83480.960000000006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44504.49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2871.59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32053.86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348888.81</v>
      </c>
      <c r="F106">
        <v>47110.01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20960.73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78914.149999999994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152334.70000000001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83480.960000000006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46152.43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3091.34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32011.11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363973.57</v>
      </c>
      <c r="F121">
        <v>52971.83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18755.060000000001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92017.88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152334.70000000001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83480.960000000006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53188.53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3417.15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31594.38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384439.23</v>
      </c>
      <c r="F136">
        <v>50349.440000000002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42991.57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114175.16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152334.70000000001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83480.960000000006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59356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3552.16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31362.61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412898.98</v>
      </c>
      <c r="F151">
        <v>74354.179999999993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96117.440000000002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111629.87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152334.70000000001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83480.960000000006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59309.58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2290.08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32018.85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409045.2</v>
      </c>
      <c r="F166">
        <v>128136.29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86221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90424.79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152334.70000000001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83480.960000000006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50203.13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2173.61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32862.019999999997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378617.18</v>
      </c>
      <c r="F181">
        <v>119083.02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71408.97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123925.34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152334.70000000001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83480.960000000006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65192.05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2583.96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31147.01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427517.01</v>
      </c>
      <c r="F196">
        <v>102555.98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41123.5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153933.66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152334.70000000001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83480.960000000006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81598.97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3987.02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29673.3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475335.31</v>
      </c>
      <c r="F211">
        <v>70796.800000000003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15873.74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222368.27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152334.70000000001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83480.960000000006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95346.18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3542.92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26567.37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557073.04</v>
      </c>
      <c r="F226">
        <v>42441.11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113977.55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93499.5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152334.70000000001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83480.960000000006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64328.65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2451.59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34636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396095.4</v>
      </c>
      <c r="F241">
        <v>148613.56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150094.76999999999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1576.61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79417.320000000007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83480.960000000006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23362.71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166.26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38095.4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188003.87</v>
      </c>
      <c r="F256">
        <v>188190.17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142903.88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36733.550000000003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79417.320000000007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83480.960000000006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28391.01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1624.86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35167.379999999997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229647.71</v>
      </c>
      <c r="F271">
        <v>178071.26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102500.15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19709.54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79417.320000000007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83480.960000000006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21669.07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1143.5899999999999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35037.79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205420.49</v>
      </c>
      <c r="F286">
        <v>137537.94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90930.08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43852.95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79417.320000000007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83480.960000000006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29098.62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1843.24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33903.760000000002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237693.1</v>
      </c>
      <c r="F301">
        <v>124833.84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90312.09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23929.45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79417.320000000007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83480.960000000006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22476.95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1145.72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35039.360000000001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210450.4</v>
      </c>
      <c r="F316">
        <v>125351.44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33195.279999999999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46537.29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79417.320000000007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83480.960000000006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30250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2131.31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32434.63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241816.88</v>
      </c>
      <c r="F331">
        <v>65629.899999999994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30742.85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53204.51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79417.320000000007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83480.960000000006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31008.95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2393.8000000000002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32048.03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249505.54</v>
      </c>
      <c r="F346">
        <v>62790.879999999997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41506.5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67739.259999999995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79417.320000000007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83480.960000000006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35643.620000000003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2729.37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32004.94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269010.53000000003</v>
      </c>
      <c r="F361">
        <v>73511.44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36189.81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77642.289999999994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79417.320000000007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83480.960000000006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40797.360000000001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2952.62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31587.29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284290.56</v>
      </c>
      <c r="F376">
        <v>67777.11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62314.13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95883.01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79417.320000000007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83480.960000000006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48156.98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2267.59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31353.279999999999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309205.87</v>
      </c>
      <c r="F391">
        <v>93667.41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78603.399999999994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73508.740000000005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79417.320000000007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83480.960000000006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40438.33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1422.99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32011.86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278268.34000000003</v>
      </c>
      <c r="F406">
        <v>110615.26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79884.070000000007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61220.32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79417.320000000007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83480.960000000006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35478.99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1445.64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32855.410000000003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261043.23</v>
      </c>
      <c r="F421">
        <v>112739.48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64419.06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83516.490000000005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79417.320000000007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83480.960000000006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43973.73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1680.65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31140.39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292069.14</v>
      </c>
      <c r="F436">
        <v>95559.45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41683.43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105301.25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79417.320000000007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83480.960000000006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49293.26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1550.41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29667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319043.20000000001</v>
      </c>
      <c r="F451">
        <v>71350.44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17846.37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160072.54999999999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79417.320000000007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83480.960000000006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60722.3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2450.4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26557.48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386143.54</v>
      </c>
      <c r="F466">
        <v>44403.85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101482.23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62072.65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79417.320000000007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83480.960000000006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42664.78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1460.96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34627.800000000003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269096.67</v>
      </c>
      <c r="F481">
        <v>136110.03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71811.17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956.2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152334.70000000001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83480.960000000006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83191.03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38102.589999999997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319962.89</v>
      </c>
      <c r="F496">
        <v>109913.77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48853.07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34344.120000000003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152334.70000000001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83480.960000000006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110269.81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35174.35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380429.59</v>
      </c>
      <c r="F511">
        <v>84027.42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28585.279999999999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18488.77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152334.70000000001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83480.960000000006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100434.08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35043.339999999997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354738.51</v>
      </c>
      <c r="F526">
        <v>63628.62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25884.04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43289.34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152334.70000000001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83480.960000000006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111424.51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33910.68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390529.51</v>
      </c>
      <c r="F541">
        <v>59794.720000000001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24048.33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24947.200000000001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152334.70000000001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83480.960000000006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101170.08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35045.21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361932.94</v>
      </c>
      <c r="F556">
        <v>59093.54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5542.89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45993.16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152334.70000000001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83480.960000000006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103595.43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32440.18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385404.25</v>
      </c>
      <c r="F571">
        <v>37983.07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5279.58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51677.62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152334.70000000001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83480.960000000006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103689.84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32053.55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391183.13</v>
      </c>
      <c r="F586">
        <v>37333.129999999997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7639.99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62199.67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152334.70000000001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83480.960000000006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111644.33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32010.98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409659.67</v>
      </c>
      <c r="F601">
        <v>39650.97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6006.19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73374.3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152334.70000000001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83480.960000000006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118918.22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31594.2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428108.18</v>
      </c>
      <c r="F616">
        <v>37600.39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17598.98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93447.76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152334.70000000001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83480.960000000006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127434.57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31362.36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456697.99</v>
      </c>
      <c r="F631">
        <v>48961.33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45911.73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94411.68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152334.70000000001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83480.960000000006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127592.76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32018.68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457820.1</v>
      </c>
      <c r="F646">
        <v>77930.41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44143.58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76472.850000000006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152334.70000000001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83480.960000000006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115672.42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32861.96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427960.94</v>
      </c>
      <c r="F661">
        <v>77005.539999999994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33560.54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105690.1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152334.70000000001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83480.960000000006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125749.42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31146.799999999999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467255.18</v>
      </c>
      <c r="F676">
        <v>64707.34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16201.7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130558.25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152334.70000000001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83480.960000000006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135374.74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29672.880000000001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501748.64</v>
      </c>
      <c r="F691">
        <v>45874.59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3305.5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184239.22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152334.70000000001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83480.960000000006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136103.01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26565.93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556157.89</v>
      </c>
      <c r="F706">
        <v>29871.439999999999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60269.25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80667.08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152334.70000000001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83480.960000000006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125988.44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34636.01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442471.18</v>
      </c>
      <c r="F721">
        <v>94905.26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97265.98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459.76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79417.320000000007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83480.960000000006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53101.43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38095.49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216459.47</v>
      </c>
      <c r="F736">
        <v>135361.48000000001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81335.81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26410.53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79417.320000000007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83480.960000000006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96335.31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35167.089999999997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285644.12</v>
      </c>
      <c r="F751">
        <v>116502.9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55684.59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12712.12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79417.320000000007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83480.960000000006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85365.2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35037.64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260975.61</v>
      </c>
      <c r="F766">
        <v>90722.23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47212.77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33882.32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79417.320000000007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83480.960000000006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95972.160000000003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33903.379999999997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292752.76</v>
      </c>
      <c r="F781">
        <v>81116.149999999994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46221.36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17077.150000000001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79417.320000000007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83480.960000000006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86194.71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35038.82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266170.14</v>
      </c>
      <c r="F796">
        <v>81260.179999999993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13747.62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33752.980000000003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79417.320000000007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83480.960000000006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89345.77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32434.25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285997.03999999998</v>
      </c>
      <c r="F811">
        <v>46181.87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11868.81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39267.93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79417.320000000007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83480.960000000006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87806.12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32048.05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289972.33</v>
      </c>
      <c r="F826">
        <v>43916.86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16733.07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49558.29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79417.320000000007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83480.960000000006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98065.04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32004.240000000002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310521.61</v>
      </c>
      <c r="F841">
        <v>48737.31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13154.39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58157.04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79417.320000000007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83480.960000000006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102686.35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31586.7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323741.67</v>
      </c>
      <c r="F856">
        <v>44741.08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27217.55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78587.97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79417.320000000007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83480.960000000006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108851.35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31353.43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350337.61</v>
      </c>
      <c r="F871">
        <v>58570.98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47817.1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61684.77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79417.320000000007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83480.960000000006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74347.02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32011.5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298930.07</v>
      </c>
      <c r="F886">
        <v>79828.600000000006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49997.07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50917.02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79417.320000000007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83480.960000000006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72217.23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32854.43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286032.53000000003</v>
      </c>
      <c r="F901">
        <v>82851.509999999995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39145.89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70020.17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79417.320000000007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83480.960000000006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75629.3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31139.55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308547.75</v>
      </c>
      <c r="F916">
        <v>70285.440000000002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20051.11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88833.62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79417.320000000007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83480.960000000006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81975.600000000006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29665.15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333707.5</v>
      </c>
      <c r="F931">
        <v>49716.26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4342.82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128301.06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79417.320000000007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83480.960000000006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80668.45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26556.37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371867.8</v>
      </c>
      <c r="F946">
        <v>30899.200000000001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66786.52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55092.69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79417.320000000007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83480.960000000006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79454.87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34626.79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297445.84999999998</v>
      </c>
      <c r="F961">
        <v>101413.32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17359.93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856.46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152334.70000000001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83480.960000000006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83191.429999999993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38102.589999999997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337223.49</v>
      </c>
      <c r="F976">
        <v>38102.589999999997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12924.76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34043.449999999997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152334.70000000001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83480.960000000006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110273.18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35174.33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393057.06</v>
      </c>
      <c r="F991">
        <v>35174.33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6970.47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18253.68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152334.70000000001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83480.960000000006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100434.08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35043.33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361473.89</v>
      </c>
      <c r="F1006">
        <v>35043.33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6367.49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43194.03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152334.70000000001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83480.960000000006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111425.12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33910.69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396802.3</v>
      </c>
      <c r="F1021">
        <v>33910.69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6103.61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24765.21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152334.70000000001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83480.960000000006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101170.08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35045.22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367854.56</v>
      </c>
      <c r="F1036">
        <v>35045.22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1291.07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44525.98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152334.70000000001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83480.960000000006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103595.43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32440.18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385228.13</v>
      </c>
      <c r="F1051">
        <v>32440.18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1232.51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50789.93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152334.70000000001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83480.960000000006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103689.84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32053.55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391527.94</v>
      </c>
      <c r="F1066">
        <v>32053.55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1815.36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61751.95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152334.70000000001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83480.960000000006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111644.33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32010.98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411027.31</v>
      </c>
      <c r="F1081">
        <v>32010.98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1421.5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73002.240000000005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152334.70000000001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83480.960000000006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118918.22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31594.2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429157.61</v>
      </c>
      <c r="F1096">
        <v>31594.2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4627.47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93399.39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152334.70000000001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83480.960000000006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127434.96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31362.36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461277.48</v>
      </c>
      <c r="F1111">
        <v>31362.36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12124.85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94681.88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152334.70000000001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83480.960000000006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127575.12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32018.69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470197.51</v>
      </c>
      <c r="F1126">
        <v>32018.69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11785.57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76630.16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152334.70000000001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83480.960000000006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115676.71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32861.99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439908.1</v>
      </c>
      <c r="F1141">
        <v>32861.99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8902.93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105831.26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152334.70000000001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83480.960000000006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125743.81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31146.799999999999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476293.67</v>
      </c>
      <c r="F1156">
        <v>31146.799999999999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4412.07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130581.99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152334.70000000001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83480.960000000006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135366.89000000001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29672.880000000001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506176.6</v>
      </c>
      <c r="F1171">
        <v>29672.880000000001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885.82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184214.29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152334.70000000001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83480.960000000006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136103.01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26565.93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557018.79</v>
      </c>
      <c r="F1186">
        <v>26565.93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19473.84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81010.55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152334.70000000001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83480.960000000006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126047.48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34636.15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462347.53</v>
      </c>
      <c r="F1201">
        <v>34636.15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23068.560000000001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364.76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79417.320000000007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83480.960000000006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53101.43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38095.5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239433.03</v>
      </c>
      <c r="F1216">
        <v>38095.5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20529.41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26160.53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79417.320000000007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83480.960000000006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96329.51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35167.160000000003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305917.74</v>
      </c>
      <c r="F1231">
        <v>35167.160000000003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13238.95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12556.43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79417.320000000007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83480.960000000006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85365.2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35037.64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274058.87</v>
      </c>
      <c r="F1246">
        <v>35037.64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11296.14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33753.56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79417.320000000007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83480.960000000006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95972.160000000003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33903.31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303920.14</v>
      </c>
      <c r="F1261">
        <v>33903.31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11214.7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17019.61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79417.320000000007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83480.960000000006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86193.26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35038.81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277325.84999999998</v>
      </c>
      <c r="F1276">
        <v>35038.81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3146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32426.33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79417.320000000007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83480.960000000006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89345.77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32434.29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287816.38</v>
      </c>
      <c r="F1291">
        <v>32434.29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2720.27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38259.339999999997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79417.320000000007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83480.960000000006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87806.12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32048.17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291684.02</v>
      </c>
      <c r="F1306">
        <v>32048.17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3892.48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49052.73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79417.320000000007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83480.960000000006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98065.04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32004.25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313908.53000000003</v>
      </c>
      <c r="F1321">
        <v>32004.25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3055.27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57654.64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79417.320000000007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83480.960000000006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102686.35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31586.7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326294.55</v>
      </c>
      <c r="F1336">
        <v>31586.7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6856.68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78541.58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79417.320000000007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83480.960000000006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108853.13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31353.43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357149.68</v>
      </c>
      <c r="F1351">
        <v>31353.43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12282.78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61791.44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79417.320000000007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83480.960000000006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74347.02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32011.5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311319.51</v>
      </c>
      <c r="F1366">
        <v>32011.5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12817.06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50927.09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79417.320000000007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83480.960000000006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72217.23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32854.82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298859.65999999997</v>
      </c>
      <c r="F1381">
        <v>32854.82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10015.950000000001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70250.42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79417.320000000007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83480.960000000006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75629.3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31139.52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318793.96000000002</v>
      </c>
      <c r="F1396">
        <v>31139.52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5263.03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89200.53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79417.320000000007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83480.960000000006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81975.600000000006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29665.14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339337.45</v>
      </c>
      <c r="F1411">
        <v>29665.14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1135.43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128274.43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79417.320000000007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83480.960000000006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80668.45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26556.37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372976.6</v>
      </c>
      <c r="F1426">
        <v>26556.37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20316.28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55540.03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79417.320000000007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83480.960000000006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79454.87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34627.199999999997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318209.46999999997</v>
      </c>
      <c r="F1441">
        <v>34627.199999999997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933.61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152334.70000000001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83480.960000000006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84544.2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38101.42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321293.46999999997</v>
      </c>
      <c r="F1456">
        <v>38101.42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34163.379999999997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152334.70000000001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83480.960000000006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111530.44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35174.65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381509.48</v>
      </c>
      <c r="F1471">
        <v>35174.65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18437.240000000002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152334.70000000001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83480.960000000006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100789.51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35043.870000000003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355042.41</v>
      </c>
      <c r="F1486">
        <v>35043.870000000003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43196.83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152334.70000000001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83480.960000000006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111809.23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33911.03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390821.71</v>
      </c>
      <c r="F1501">
        <v>33911.03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24779.35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152334.70000000001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83480.960000000006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101285.6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35045.279999999999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361880.62</v>
      </c>
      <c r="F1516">
        <v>35045.279999999999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45953.38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152334.70000000001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83480.960000000006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103595.43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32440.2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385364.47</v>
      </c>
      <c r="F1531">
        <v>32440.2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51641.47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152334.70000000001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83480.960000000006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103689.84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32053.56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391146.98</v>
      </c>
      <c r="F1546">
        <v>32053.56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62119.8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152334.70000000001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83480.960000000006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111644.33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32010.97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409579.79</v>
      </c>
      <c r="F1561">
        <v>32010.97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73309.08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152334.70000000001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83480.960000000006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118918.22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31594.22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428042.96</v>
      </c>
      <c r="F1576">
        <v>31594.22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93261.39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152334.70000000001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83480.960000000006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127650.28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31362.45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456727.33</v>
      </c>
      <c r="F1591">
        <v>31362.45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94285.11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152334.70000000001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83480.960000000006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129780.08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32018.880000000001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459880.85</v>
      </c>
      <c r="F1606">
        <v>32018.880000000001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76349.16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152334.70000000001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83480.960000000006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117674.4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32862.720000000001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429839.22</v>
      </c>
      <c r="F1621">
        <v>32862.720000000001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105640.25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152334.70000000001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83480.960000000006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127320.57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31146.95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468776.49</v>
      </c>
      <c r="F1636">
        <v>31146.95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130470.91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152334.70000000001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83480.960000000006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135685.76000000001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29672.86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501972.33</v>
      </c>
      <c r="F1651">
        <v>29672.86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184170.65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152334.70000000001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83480.960000000006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136103.01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26565.98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556089.32999999996</v>
      </c>
      <c r="F1666">
        <v>26565.98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80400.77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152334.70000000001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83480.960000000006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129969.42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34635.86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446185.85</v>
      </c>
      <c r="F1681">
        <v>34635.86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432.02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79417.320000000007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83480.960000000006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54417.36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38095.879999999997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217747.66</v>
      </c>
      <c r="F1696">
        <v>38095.879999999997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26166.3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79417.320000000007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83480.960000000006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100219.55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35167.07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289284.14</v>
      </c>
      <c r="F1711">
        <v>35167.07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12613.36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79417.320000000007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83480.960000000006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86498.53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35037.64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262010.17</v>
      </c>
      <c r="F1726">
        <v>35037.64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33753.33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79417.320000000007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83480.960000000006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96888.24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33903.54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293539.84999999998</v>
      </c>
      <c r="F1741">
        <v>33903.54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16831.36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79417.320000000007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83480.960000000006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86983.61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35038.97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266713.26</v>
      </c>
      <c r="F1756">
        <v>35038.97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33694.46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79417.320000000007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83480.960000000006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89361.919999999998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32433.81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285954.65999999997</v>
      </c>
      <c r="F1771">
        <v>32433.81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39220.36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79417.320000000007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83480.960000000006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87806.9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32047.97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289925.53999999998</v>
      </c>
      <c r="F1786">
        <v>32047.97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49455.88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79417.320000000007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83480.960000000006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98131.839999999997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32004.13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310486</v>
      </c>
      <c r="F1801">
        <v>32004.13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58061.62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79417.320000000007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83480.960000000006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102747.53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31585.53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323707.44</v>
      </c>
      <c r="F1816">
        <v>31585.53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78359.88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79417.320000000007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83480.960000000006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109508.94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31352.77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350767.1</v>
      </c>
      <c r="F1831">
        <v>31352.77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61491.21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79417.320000000007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83480.960000000006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75165.55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32011.94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299555.05</v>
      </c>
      <c r="F1846">
        <v>32011.94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50729.01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79417.320000000007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83480.960000000006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73533.259999999995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32853.870000000003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287160.55</v>
      </c>
      <c r="F1861">
        <v>32853.870000000003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69922.62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79417.320000000007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83480.960000000006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76438.67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31139.94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309259.57</v>
      </c>
      <c r="F1876">
        <v>31139.94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88698.84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79417.320000000007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83480.960000000006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82119.92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29665.48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333717.05</v>
      </c>
      <c r="F1891">
        <v>29665.48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128144.12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79417.320000000007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83480.960000000006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80668.45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26558.51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371710.86</v>
      </c>
      <c r="F1906">
        <v>26558.51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54749.25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79417.320000000007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83480.960000000006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82566.81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34626.449999999997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300214.34999999998</v>
      </c>
      <c r="F1921">
        <v>34626.449999999997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101039.42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1339.74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152334.70000000001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83480.960000000006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29090.73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38102.480000000003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266246.13</v>
      </c>
      <c r="F1936">
        <v>139141.9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69923.69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32961.85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152334.70000000001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83480.960000000006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46150.47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35174.43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314927.98</v>
      </c>
      <c r="F1951">
        <v>105098.12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42885.56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19287.23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152334.70000000001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83480.960000000006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40045.79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35044.67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295148.68</v>
      </c>
      <c r="F1966">
        <v>77930.22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39676.6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41982.35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152334.70000000001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83480.960000000006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49321.18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33910.980000000003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327119.19</v>
      </c>
      <c r="F1981">
        <v>73587.58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36404.83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24994.29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152334.70000000001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83480.960000000006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41240.97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35046.28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302050.92</v>
      </c>
      <c r="F1996">
        <v>71451.11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9742.77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46487.54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152334.70000000001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83480.960000000006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48696.5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32440.240000000002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330999.71000000002</v>
      </c>
      <c r="F2011">
        <v>42183.01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9341.86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50335.86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152334.70000000001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83480.960000000006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49069.9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32053.62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335221.43</v>
      </c>
      <c r="F2026">
        <v>41395.480000000003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13125.89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59954.78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152334.70000000001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83480.960000000006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53047.22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32011.06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348817.66</v>
      </c>
      <c r="F2041">
        <v>45136.95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11071.32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70391.33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152334.70000000001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83480.960000000006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58285.43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31594.240000000002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364492.42</v>
      </c>
      <c r="F2056">
        <v>42665.56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27484.21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88407.78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152334.70000000001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83480.960000000006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62909.73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31362.89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387133.18</v>
      </c>
      <c r="F2071">
        <v>58847.1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68622.5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90234.05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152334.70000000001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83480.960000000006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62570.9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32018.74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388620.62</v>
      </c>
      <c r="F2086">
        <v>100641.24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63411.49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73281.990000000005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152334.70000000001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83480.960000000006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55349.09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32861.870000000003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364446.74</v>
      </c>
      <c r="F2101">
        <v>96273.36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51160.97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101332.98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152334.70000000001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83480.960000000006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63678.8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31146.880000000001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400827.44</v>
      </c>
      <c r="F2116">
        <v>82307.850000000006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26628.15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124371.3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152334.70000000001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83480.960000000006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71733.399999999994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29672.83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431920.36</v>
      </c>
      <c r="F2131">
        <v>56300.98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6569.54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175998.97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152334.70000000001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83480.960000000006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78236.25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26565.87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490050.88</v>
      </c>
      <c r="F2146">
        <v>33135.410000000003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82555.98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77047.360000000001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152334.70000000001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83480.960000000006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62746.11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34635.93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375609.13</v>
      </c>
      <c r="F2161">
        <v>117191.91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122325.9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550.99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79417.320000000007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83480.960000000006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18686.53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38095.39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182135.81</v>
      </c>
      <c r="F2176">
        <v>160421.29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108555.7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24584.959999999999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79417.320000000007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83480.960000000006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38295.17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35166.86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225778.41</v>
      </c>
      <c r="F2191">
        <v>143722.57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77648.89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12718.55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79417.320000000007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83480.960000000006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32064.55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35037.47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207681.38</v>
      </c>
      <c r="F2206">
        <v>112686.36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66439.33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31945.86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79417.320000000007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83480.960000000006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40518.39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33903.269999999997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235362.54</v>
      </c>
      <c r="F2221">
        <v>100342.59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65972.44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16468.57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79417.320000000007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83480.960000000006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32840.81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35039.230000000003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212207.67</v>
      </c>
      <c r="F2236">
        <v>101011.67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21387.79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32834.800000000003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79417.320000000007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83480.960000000006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39511.9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32434.28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235244.98</v>
      </c>
      <c r="F2251">
        <v>53822.06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18592.650000000001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36818.35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79417.320000000007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83480.960000000006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39676.97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32047.45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239393.61</v>
      </c>
      <c r="F2266">
        <v>50640.1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25627.119999999999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46406.400000000001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79417.320000000007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83480.960000000006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45157.96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32004.49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254462.64</v>
      </c>
      <c r="F2281">
        <v>57631.62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21288.26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54405.11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79417.320000000007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83480.960000000006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48666.58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31584.41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265969.98</v>
      </c>
      <c r="F2296">
        <v>52872.67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39684.54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73775.360000000001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79417.320000000007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83480.960000000006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53143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31352.87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289816.64</v>
      </c>
      <c r="F2311">
        <v>71037.41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64507.38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59273.59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79417.320000000007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83480.960000000006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36463.94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32012.28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258635.82</v>
      </c>
      <c r="F2326">
        <v>96519.66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65459.48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48743.13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79417.320000000007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83480.960000000006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34237.9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32854.36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245879.31</v>
      </c>
      <c r="F2341">
        <v>98313.84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53454.19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67621.710000000006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79417.320000000007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83480.960000000006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38590.29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31139.98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269110.28000000003</v>
      </c>
      <c r="F2356">
        <v>84594.17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30437.99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85538.19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79417.320000000007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83480.960000000006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44247.81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29665.759999999998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292684.28999999998</v>
      </c>
      <c r="F2371">
        <v>60103.75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7502.16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124327.49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79417.320000000007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83480.960000000006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48725.32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26558.57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335951.1</v>
      </c>
      <c r="F2386">
        <v>34060.720000000001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85323.11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52347.79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79417.320000000007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83480.960000000006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39066.57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34627.31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254312.64</v>
      </c>
      <c r="F2401">
        <v>119950.41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Retail - Small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Retail - Small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156</v>
      </c>
      <c r="B2" t="s">
        <v>351</v>
      </c>
      <c r="C2" t="s">
        <v>352</v>
      </c>
      <c r="D2">
        <v>12.5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38.549999999999997</v>
      </c>
      <c r="C2">
        <v>5.22</v>
      </c>
      <c r="D2">
        <v>3</v>
      </c>
    </row>
    <row r="3" spans="1:4" x14ac:dyDescent="0.25">
      <c r="A3" t="s">
        <v>354</v>
      </c>
      <c r="B3">
        <v>77.099999999999994</v>
      </c>
      <c r="C3">
        <v>5.22</v>
      </c>
      <c r="D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0</v>
      </c>
      <c r="F2">
        <v>1600.25</v>
      </c>
      <c r="G2">
        <v>71.56</v>
      </c>
      <c r="H2">
        <v>22.38</v>
      </c>
      <c r="I2">
        <v>3200.66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383</v>
      </c>
      <c r="Q2" t="s">
        <v>91</v>
      </c>
      <c r="R2" t="s">
        <v>383</v>
      </c>
      <c r="S2">
        <v>2.000099984377441</v>
      </c>
    </row>
    <row r="3" spans="1:19" x14ac:dyDescent="0.25">
      <c r="A3" t="s">
        <v>39</v>
      </c>
      <c r="B3" t="s">
        <v>384</v>
      </c>
      <c r="C3" t="s">
        <v>384</v>
      </c>
      <c r="D3" t="s">
        <v>382</v>
      </c>
      <c r="E3">
        <v>0</v>
      </c>
      <c r="F3">
        <v>6401.85</v>
      </c>
      <c r="G3">
        <v>80.02</v>
      </c>
      <c r="H3">
        <v>80.02</v>
      </c>
      <c r="I3">
        <v>12804.32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383</v>
      </c>
      <c r="Q3" t="s">
        <v>91</v>
      </c>
      <c r="R3" t="s">
        <v>383</v>
      </c>
      <c r="S3">
        <v>2.000096847005163</v>
      </c>
    </row>
    <row r="4" spans="1:19" x14ac:dyDescent="0.25">
      <c r="A4" t="s">
        <v>39</v>
      </c>
      <c r="B4" t="s">
        <v>385</v>
      </c>
      <c r="C4" t="s">
        <v>385</v>
      </c>
      <c r="D4" t="s">
        <v>386</v>
      </c>
      <c r="E4">
        <v>6401.85</v>
      </c>
      <c r="F4">
        <v>6401.85</v>
      </c>
      <c r="G4">
        <v>80.02</v>
      </c>
      <c r="H4">
        <v>80.02</v>
      </c>
      <c r="I4">
        <v>64021.61</v>
      </c>
      <c r="J4">
        <v>1</v>
      </c>
      <c r="K4">
        <v>8.33</v>
      </c>
      <c r="L4">
        <v>6.3639000000000001</v>
      </c>
      <c r="M4">
        <v>3.4117000000000002</v>
      </c>
      <c r="N4" t="s">
        <v>387</v>
      </c>
      <c r="O4" t="s">
        <v>388</v>
      </c>
      <c r="P4" t="s">
        <v>389</v>
      </c>
      <c r="Q4" t="s">
        <v>61</v>
      </c>
      <c r="R4" t="s">
        <v>390</v>
      </c>
      <c r="S4">
        <v>10.00048579707428</v>
      </c>
    </row>
    <row r="5" spans="1:19" x14ac:dyDescent="0.25">
      <c r="A5" t="s">
        <v>39</v>
      </c>
      <c r="B5" t="s">
        <v>391</v>
      </c>
      <c r="C5" t="s">
        <v>391</v>
      </c>
      <c r="D5" t="s">
        <v>386</v>
      </c>
      <c r="E5">
        <v>1600.25</v>
      </c>
      <c r="F5">
        <v>1600.25</v>
      </c>
      <c r="G5">
        <v>71.56</v>
      </c>
      <c r="H5">
        <v>22.38</v>
      </c>
      <c r="I5">
        <v>16003.31</v>
      </c>
      <c r="J5">
        <v>1</v>
      </c>
      <c r="K5">
        <v>1</v>
      </c>
      <c r="L5">
        <v>2.0297000000000001</v>
      </c>
      <c r="M5">
        <v>0.68230000000000002</v>
      </c>
      <c r="N5" t="s">
        <v>387</v>
      </c>
      <c r="O5" t="s">
        <v>392</v>
      </c>
      <c r="P5" t="s">
        <v>393</v>
      </c>
      <c r="Q5" t="s">
        <v>61</v>
      </c>
      <c r="R5" t="s">
        <v>390</v>
      </c>
      <c r="S5">
        <v>10.0005061709108</v>
      </c>
    </row>
    <row r="6" spans="1:19" x14ac:dyDescent="0.25">
      <c r="A6" t="s">
        <v>40</v>
      </c>
      <c r="B6" t="s">
        <v>381</v>
      </c>
      <c r="C6" t="s">
        <v>381</v>
      </c>
      <c r="D6" t="s">
        <v>382</v>
      </c>
      <c r="E6">
        <v>0</v>
      </c>
      <c r="F6">
        <v>1600.25</v>
      </c>
      <c r="G6">
        <v>71.56</v>
      </c>
      <c r="H6">
        <v>22.38</v>
      </c>
      <c r="I6">
        <v>3200.66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383</v>
      </c>
      <c r="Q6" t="s">
        <v>91</v>
      </c>
      <c r="R6" t="s">
        <v>383</v>
      </c>
      <c r="S6">
        <v>2.000099984377441</v>
      </c>
    </row>
    <row r="7" spans="1:19" x14ac:dyDescent="0.25">
      <c r="A7" t="s">
        <v>40</v>
      </c>
      <c r="B7" t="s">
        <v>384</v>
      </c>
      <c r="C7" t="s">
        <v>384</v>
      </c>
      <c r="D7" t="s">
        <v>382</v>
      </c>
      <c r="E7">
        <v>0</v>
      </c>
      <c r="F7">
        <v>6401.85</v>
      </c>
      <c r="G7">
        <v>80.02</v>
      </c>
      <c r="H7">
        <v>80.02</v>
      </c>
      <c r="I7">
        <v>12804.32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383</v>
      </c>
      <c r="Q7" t="s">
        <v>91</v>
      </c>
      <c r="R7" t="s">
        <v>383</v>
      </c>
      <c r="S7">
        <v>2.000096847005163</v>
      </c>
    </row>
    <row r="8" spans="1:19" x14ac:dyDescent="0.25">
      <c r="A8" t="s">
        <v>40</v>
      </c>
      <c r="B8" t="s">
        <v>385</v>
      </c>
      <c r="C8" t="s">
        <v>385</v>
      </c>
      <c r="D8" t="s">
        <v>386</v>
      </c>
      <c r="E8">
        <v>6401.85</v>
      </c>
      <c r="F8">
        <v>6401.85</v>
      </c>
      <c r="G8">
        <v>80.02</v>
      </c>
      <c r="H8">
        <v>80.02</v>
      </c>
      <c r="I8">
        <v>64021.61</v>
      </c>
      <c r="J8">
        <v>1</v>
      </c>
      <c r="K8">
        <v>8.33</v>
      </c>
      <c r="L8">
        <v>3.2410999999999999</v>
      </c>
      <c r="M8">
        <v>3.4117000000000002</v>
      </c>
      <c r="N8" t="s">
        <v>387</v>
      </c>
      <c r="O8" t="s">
        <v>388</v>
      </c>
      <c r="P8" t="s">
        <v>389</v>
      </c>
      <c r="Q8" t="s">
        <v>61</v>
      </c>
      <c r="R8" t="s">
        <v>390</v>
      </c>
      <c r="S8">
        <v>10.00048579707428</v>
      </c>
    </row>
    <row r="9" spans="1:19" x14ac:dyDescent="0.25">
      <c r="A9" t="s">
        <v>40</v>
      </c>
      <c r="B9" t="s">
        <v>391</v>
      </c>
      <c r="C9" t="s">
        <v>391</v>
      </c>
      <c r="D9" t="s">
        <v>386</v>
      </c>
      <c r="E9">
        <v>1600.25</v>
      </c>
      <c r="F9">
        <v>1600.25</v>
      </c>
      <c r="G9">
        <v>71.56</v>
      </c>
      <c r="H9">
        <v>22.38</v>
      </c>
      <c r="I9">
        <v>16003.31</v>
      </c>
      <c r="J9">
        <v>1</v>
      </c>
      <c r="K9">
        <v>1</v>
      </c>
      <c r="L9">
        <v>1.3647</v>
      </c>
      <c r="M9">
        <v>0.68230000000000002</v>
      </c>
      <c r="N9" t="s">
        <v>387</v>
      </c>
      <c r="O9" t="s">
        <v>392</v>
      </c>
      <c r="P9" t="s">
        <v>393</v>
      </c>
      <c r="Q9" t="s">
        <v>61</v>
      </c>
      <c r="R9" t="s">
        <v>390</v>
      </c>
      <c r="S9">
        <v>10.0005061709108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2026-05-01T22:25:16Z</dcterms:modified>
</cp:coreProperties>
</file>