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1736DA97-AD5A-4FF1-B3D0-36414F7675EF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Z2" i="5" l="1"/>
  <c r="A3" i="5" s="1"/>
  <c r="B16" i="1"/>
  <c r="B12" i="1"/>
  <c r="B11" i="1"/>
  <c r="B5" i="1"/>
  <c r="B4" i="1"/>
  <c r="B9" i="1" l="1"/>
  <c r="B10" i="1"/>
  <c r="A2" i="1"/>
  <c r="B15" i="1"/>
  <c r="B14" i="1"/>
  <c r="B7" i="1"/>
  <c r="C5" i="2"/>
  <c r="B3" i="5"/>
  <c r="C3" i="5"/>
  <c r="D3" i="5"/>
  <c r="A1" i="10" l="1"/>
  <c r="A6" i="9"/>
  <c r="A36" i="4"/>
  <c r="A1" i="2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<sst xmlns="http://schemas.openxmlformats.org/spreadsheetml/2006/main" count="12016" uniqueCount="435">
  <si>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</si>
  <si>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</si>
  <si>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</si>
  <si>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</si>
  <si>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</si>
  <si>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</si>
  <si>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</si>
  <si>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</si>
  <si>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</si>
  <si>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</si>
  <si>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</si>
  <si>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</si>
  <si>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</si>
  <si>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</si>
  <si>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</si>
  <si>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</si>
  <si>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</si>
  <si>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</si>
  <si>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</si>
  <si>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</si>
  <si>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</si>
  <si>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</si>
  <si>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</si>
  <si>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</si>
  <si>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</si>
  <si>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</si>
  <si>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</si>
  <si>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</si>
  <si>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</si>
  <si>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</si>
  <si>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</si>
  <si>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</si>
  <si>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</si>
  <si>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</si>
  <si>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</si>
  <si>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</si>
  <si>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</si>
  <si>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</si>
  <si>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</si>
  <si>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</si>
  <si>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</si>
  <si>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</si>
  <si>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</si>
  <si>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</si>
  <si>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</si>
  <si>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</si>
  <si>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</si>
  <si>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</si>
  <si>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</si>
  <si>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</si>
  <si>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</si>
  <si>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</si>
  <si>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</si>
  <si>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</si>
  <si>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</si>
  <si>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</si>
  <si>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</si>
  <si>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</si>
  <si>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</si>
  <si>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</si>
  <si>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</si>
  <si>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</si>
  <si>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</si>
  <si>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</si>
  <si>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</si>
  <si>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</si>
  <si>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</si>
  <si>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</si>
  <si>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</si>
  <si>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</si>
  <si>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</si>
  <si>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</si>
  <si>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</si>
  <si>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</si>
  <si>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</si>
  <si>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</si>
  <si>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</si>
  <si>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</si>
  <si>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</si>
  <si>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</si>
  <si>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</si>
  <si>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</si>
  <si>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</si>
  <si>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</si>
  <si>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</si>
  <si>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</si>
  <si>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</si>
  <si>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</si>
  <si>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</si>
  <si>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</si>
  <si>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</si>
  <si>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</si>
  <si>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</si>
  <si>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</si>
  <si>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</si>
  <si>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</si>
  <si>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</si>
  <si>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</si>
  <si>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</si>
  <si>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</si>
  <si>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</si>
  <si>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</si>
  <si>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</si>
  <si>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</si>
  <si>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</si>
  <si>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</si>
  <si>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</si>
  <si>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</si>
  <si>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</si>
  <si>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</si>
  <si>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</si>
  <si>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</si>
  <si>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</si>
  <si>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</si>
  <si>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</si>
  <si>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</si>
  <si>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</si>
  <si>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</si>
  <si>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</si>
  <si>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</si>
  <si>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</si>
  <si>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</si>
  <si>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</si>
  <si>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</si>
  <si>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</si>
  <si>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</si>
  <si>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</si>
  <si>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</si>
  <si>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</si>
  <si>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</si>
  <si>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</si>
  <si>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</si>
  <si>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</si>
  <si>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</si>
  <si>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</si>
  <si>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</si>
  <si>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</si>
  <si>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</si>
  <si>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</si>
  <si>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</si>
  <si>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</si>
  <si>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</si>
  <si>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</si>
  <si>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</si>
  <si>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</si>
  <si>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</si>
  <si>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</si>
  <si>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</si>
  <si>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</si>
  <si>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</si>
  <si>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</si>
  <si>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</si>
  <si>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</si>
  <si>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</si>
  <si>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</si>
  <si>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</si>
  <si>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</si>
  <si>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</si>
  <si>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</si>
  <si>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</si>
  <si>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</si>
  <si>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</si>
  <si>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</si>
  <si>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</si>
  <si>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</si>
  <si>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</si>
  <si>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</si>
  <si>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</si>
  <si>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</si>
  <si>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</si>
  <si>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</si>
  <si>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</si>
  <si>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</si>
  <si>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</si>
  <si>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</si>
  <si>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</si>
  <si>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</si>
  <si>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</si>
  <si>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</si>
  <si>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</si>
  <si>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</si>
  <si>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</si>
  <si>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</si>
  <si>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</si>
  <si>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</si>
  <si>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</si>
  <si>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</si>
  <si>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</si>
  <si>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</si>
  <si>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</si>
  <si>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</si>
  <si>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</si>
  <si>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</si>
  <si>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</si>
  <si>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</si>
  <si>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</si>
  <si>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</si>
  <si>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</si>
  <si>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</si>
  <si>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</si>
  <si>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</si>
  <si>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</si>
  <si>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</si>
  <si>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</si>
  <si>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</si>
  <si>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</si>
  <si>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</si>
  <si>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</si>
  <si>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</si>
  <si>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</si>
  <si>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</si>
  <si>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</si>
  <si>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</si>
  <si>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</si>
  <si>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</si>
  <si>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</si>
  <si>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</si>
  <si>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</si>
  <si>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</si>
  <si>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</si>
  <si>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</si>
  <si>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</si>
  <si>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</si>
  <si>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</si>
  <si>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</si>
  <si>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</si>
  <si>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</si>
  <si>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</si>
  <si>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</si>
  <si>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</si>
  <si>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</si>
  <si>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</si>
  <si>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</si>
  <si>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</si>
  <si>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</si>
  <si>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</si>
  <si>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</si>
  <si>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</si>
  <si>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</si>
  <si>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</si>
  <si>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</si>
  <si>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</si>
  <si>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</si>
  <si>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</si>
  <si>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</si>
  <si>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</si>
  <si>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</si>
  <si>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</si>
  <si>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</si>
  <si>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</si>
  <si>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</si>
  <si>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</si>
  <si>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</si>
  <si>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</si>
  <si>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</si>
  <si>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</si>
  <si>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</si>
  <si>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</si>
  <si>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</si>
  <si>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</si>
  <si>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</si>
  <si>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</si>
  <si>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</si>
  <si>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</si>
  <si>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</si>
  <si>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</si>
  <si>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</si>
  <si>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</si>
  <si>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</si>
  <si>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</si>
  <si>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</si>
  <si>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</si>
  <si>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</si>
  <si>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</si>
  <si>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</si>
  <si>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</si>
  <si>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</si>
  <si>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</si>
  <si>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</si>
  <si>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</si>
  <si>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</si>
  <si>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</si>
  <si>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</si>
  <si>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</si>
  <si>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</si>
  <si>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</si>
  <si>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</si>
  <si>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</si>
  <si>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</si>
  <si>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</si>
  <si>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</si>
  <si>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</si>
  <si>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</si>
  <si>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</si>
  <si>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</si>
  <si>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</si>
  <si>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</si>
  <si>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</si>
  <si>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</si>
  <si>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</si>
  <si>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</si>
  <si>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</si>
  <si>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</si>
  <si>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</si>
  <si>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</si>
  <si>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</si>
  <si>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</si>
  <si>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</si>
  <si>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</si>
  <si>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</si>
  <si>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</si>
  <si>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</si>
  <si>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</si>
  <si>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</si>
  <si>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</si>
  <si>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</si>
  <si>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</si>
  <si>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</si>
  <si>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</si>
  <si>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</si>
  <si>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</si>
  <si>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</si>
  <si>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</si>
  <si>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</si>
  <si>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</si>
  <si>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</si>
  <si>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</si>
  <si>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</si>
  <si>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</si>
  <si>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</si>
  <si>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</si>
  <si>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</si>
  <si>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</si>
  <si>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</si>
  <si>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</si>
  <si>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</si>
  <si>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</si>
  <si>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</si>
  <si>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</si>
  <si>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</si>
  <si>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</si>
  <si>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</si>
  <si>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</si>
  <si>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</si>
  <si>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</si>
  <si>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</si>
  <si>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</si>
  <si>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</si>
  <si>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</si>
  <si>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</si>
  <si>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</si>
  <si>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</si>
  <si>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</si>
  <si>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</si>
  <si>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</si>
  <si>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</si>
  <si>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</si>
  <si>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</si>
  <si>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</si>
  <si>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</si>
  <si>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</si>
  <si>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</si>
  <si>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</si>
  <si>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</si>
  <si>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</si>
  <si>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</si>
  <si>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</si>
  <si>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</si>
  <si>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</si>
  <si>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</si>
  <si>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</si>
  <si>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</si>
  <si>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</si>
  <si>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</si>
  <si>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</si>
  <si>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</si>
  <si>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</si>
  <si>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</si>
  <si>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</si>
  <si>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</si>
  <si>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</si>
  <si>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</si>
  <si>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No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</si>
  <si>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</si>
  <si>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</si>
  <si>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</si>
  <si>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</si>
  <si>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</si>
  <si>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</si>
  <si>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</si>
  <si>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</si>
  <si>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</si>
  <si>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</si>
  <si>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</si>
  <si>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</si>
  <si>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</si>
  <si>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</si>
  <si>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</si>
  <si>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</si>
  <si>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</si>
  <si>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</si>
  <si>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</si>
  <si>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</si>
  <si>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</si>
  <si>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</si>
  <si>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</si>
  <si>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</si>
  <si>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</si>
  <si>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</si>
  <si>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3.738</t>
  </si>
  <si>
    <t>SZ-VAV</t>
  </si>
  <si>
    <t>No refrigeration system was found</t>
  </si>
  <si>
    <t>No Thermostats Found</t>
  </si>
  <si>
    <t>Unknown</t>
  </si>
  <si>
    <t>DHW Sch</t>
  </si>
  <si>
    <t>AllOtherDays</t>
  </si>
  <si>
    <t>Weekdays Weekends</t>
  </si>
  <si>
    <t>Elec Equip Sch</t>
  </si>
  <si>
    <t>Infiltration Schedule</t>
  </si>
  <si>
    <t>AllDays</t>
  </si>
  <si>
    <t>Lighting Schedule</t>
  </si>
  <si>
    <t>Occupant Sch</t>
  </si>
  <si>
    <t>No GasEquipment found.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</si>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</sst>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09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/>
    </xf>
    <xf numFmtId="0" fontId="0" fillId="0" borderId="15" xfId="0" applyBorder="1"/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A8-4A16-B92D-0AE86D622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00272"/>
        <c:axId val="990998832"/>
      </c:lineChart>
      <c:catAx>
        <c:axId val="991000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0998832"/>
        <c:crosses val="autoZero"/>
        <c:auto val="1"/>
        <c:lblAlgn val="ctr"/>
        <c:lblOffset val="100"/>
        <c:noMultiLvlLbl val="0"/>
      </c:catAx>
      <c:valAx>
        <c:axId val="9909988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0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92-477D-B6A3-A0816080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01712"/>
        <c:axId val="991002192"/>
      </c:lineChart>
      <c:catAx>
        <c:axId val="991001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2192"/>
        <c:crosses val="autoZero"/>
        <c:auto val="1"/>
        <c:lblAlgn val="ctr"/>
        <c:lblOffset val="100"/>
        <c:noMultiLvlLbl val="0"/>
      </c:catAx>
      <c:valAx>
        <c:axId val="991002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910017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76-4E9C-8377-1763E2064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529727"/>
        <c:axId val="418530687"/>
      </c:lineChart>
      <c:catAx>
        <c:axId val="41852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530687"/>
        <c:crosses val="autoZero"/>
        <c:auto val="1"/>
        <c:lblAlgn val="ctr"/>
        <c:lblOffset val="100"/>
        <c:noMultiLvlLbl val="0"/>
      </c:catAx>
      <c:valAx>
        <c:axId val="418530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8529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5-4813-9A26-58B6B6E87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376831"/>
        <c:axId val="536377311"/>
      </c:lineChart>
      <c:catAx>
        <c:axId val="536376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6377311"/>
        <c:crosses val="autoZero"/>
        <c:auto val="1"/>
        <c:lblAlgn val="ctr"/>
        <c:lblOffset val="100"/>
        <c:noMultiLvlLbl val="0"/>
      </c:catAx>
      <c:valAx>
        <c:axId val="536377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36376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5F-480C-9CA0-245782BA0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713791"/>
        <c:axId val="502712351"/>
      </c:lineChart>
      <c:catAx>
        <c:axId val="502713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712351"/>
        <c:crosses val="autoZero"/>
        <c:auto val="1"/>
        <c:lblAlgn val="ctr"/>
        <c:lblOffset val="100"/>
        <c:noMultiLvlLbl val="0"/>
      </c:catAx>
      <c:valAx>
        <c:axId val="5027123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713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1-436A-8A2B-CE2E33C1DA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B1-436A-8A2B-CE2E33C1D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059055"/>
        <c:axId val="938059535"/>
      </c:barChart>
      <c:catAx>
        <c:axId val="938059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59535"/>
        <c:crosses val="autoZero"/>
        <c:auto val="1"/>
        <c:lblAlgn val="ctr"/>
        <c:lblOffset val="100"/>
        <c:noMultiLvlLbl val="0"/>
      </c:catAx>
      <c:valAx>
        <c:axId val="938059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59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2D-4ABB-93A8-B2D65887412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2D-4ABB-93A8-B2D6588741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062415"/>
        <c:axId val="510458815"/>
      </c:barChart>
      <c:catAx>
        <c:axId val="93806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458815"/>
        <c:crosses val="autoZero"/>
        <c:auto val="1"/>
        <c:lblAlgn val="ctr"/>
        <c:lblOffset val="100"/>
        <c:noMultiLvlLbl val="0"/>
      </c:catAx>
      <c:valAx>
        <c:axId val="510458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62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F3-491F-8CF3-D99CB52D8FF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F3-491F-8CF3-D99CB52D8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0456895"/>
        <c:axId val="510457375"/>
      </c:barChart>
      <c:catAx>
        <c:axId val="510456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457375"/>
        <c:crosses val="autoZero"/>
        <c:auto val="1"/>
        <c:lblAlgn val="ctr"/>
        <c:lblOffset val="100"/>
        <c:noMultiLvlLbl val="0"/>
      </c:catAx>
      <c:valAx>
        <c:axId val="510457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0456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23-4896-AAB4-005E16EED04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23-4896-AAB4-005E16EED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558575"/>
        <c:axId val="502559055"/>
      </c:barChart>
      <c:catAx>
        <c:axId val="502558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559055"/>
        <c:crosses val="autoZero"/>
        <c:auto val="1"/>
        <c:lblAlgn val="ctr"/>
        <c:lblOffset val="100"/>
        <c:noMultiLvlLbl val="0"/>
      </c:catAx>
      <c:valAx>
        <c:axId val="502559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5585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97-4160-8386-E4FF2C1C20E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97-4160-8386-E4FF2C1C2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38065567"/>
        <c:axId val="938066047"/>
      </c:barChart>
      <c:catAx>
        <c:axId val="938065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66047"/>
        <c:crosses val="autoZero"/>
        <c:auto val="1"/>
        <c:lblAlgn val="ctr"/>
        <c:lblOffset val="100"/>
        <c:noMultiLvlLbl val="0"/>
      </c:catAx>
      <c:valAx>
        <c:axId val="938066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380655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78-4806-8868-B305696EDED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78-4806-8868-B305696ED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7292912"/>
        <c:axId val="637293392"/>
      </c:barChart>
      <c:catAx>
        <c:axId val="637292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7293392"/>
        <c:crosses val="autoZero"/>
        <c:auto val="1"/>
        <c:lblAlgn val="ctr"/>
        <c:lblOffset val="100"/>
        <c:noMultiLvlLbl val="0"/>
      </c:catAx>
      <c:valAx>
        <c:axId val="6372933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37292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90-46F1-BA30-13436965C71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90-46F1-BA30-13436965C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80339807"/>
        <c:axId val="1980338847"/>
      </c:barChart>
      <c:catAx>
        <c:axId val="1980339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338847"/>
        <c:crosses val="autoZero"/>
        <c:auto val="1"/>
        <c:lblAlgn val="ctr"/>
        <c:lblOffset val="100"/>
        <c:noMultiLvlLbl val="0"/>
      </c:catAx>
      <c:valAx>
        <c:axId val="19803388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0339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E4-4E99-B9F3-A149576B099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E4-4E99-B9F3-A149576B0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7292863"/>
        <c:axId val="487293823"/>
      </c:barChart>
      <c:catAx>
        <c:axId val="487292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93823"/>
        <c:crosses val="autoZero"/>
        <c:auto val="1"/>
        <c:lblAlgn val="ctr"/>
        <c:lblOffset val="100"/>
        <c:noMultiLvlLbl val="0"/>
      </c:catAx>
      <c:valAx>
        <c:axId val="487293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72928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8.8707964747245232</c:v>
                </c:pt>
                <c:pt idx="1">
                  <c:v>8.8707964747245232</c:v>
                </c:pt>
                <c:pt idx="2">
                  <c:v>8.8707964747245232</c:v>
                </c:pt>
                <c:pt idx="3">
                  <c:v>8.8707964747245232</c:v>
                </c:pt>
                <c:pt idx="4">
                  <c:v>8.8707964747245232</c:v>
                </c:pt>
                <c:pt idx="5">
                  <c:v>8.8707964747245232</c:v>
                </c:pt>
                <c:pt idx="6">
                  <c:v>8.8707964747245232</c:v>
                </c:pt>
                <c:pt idx="7">
                  <c:v>8.8707964747245232</c:v>
                </c:pt>
                <c:pt idx="8">
                  <c:v>8.8707964747245232</c:v>
                </c:pt>
                <c:pt idx="9">
                  <c:v>8.8707964747245232</c:v>
                </c:pt>
                <c:pt idx="10">
                  <c:v>8.8707964747245232</c:v>
                </c:pt>
                <c:pt idx="11">
                  <c:v>8.8707964747245232</c:v>
                </c:pt>
                <c:pt idx="12">
                  <c:v>8.8707964747245232</c:v>
                </c:pt>
                <c:pt idx="13">
                  <c:v>8.8707964747245232</c:v>
                </c:pt>
                <c:pt idx="14">
                  <c:v>8.8707964747245232</c:v>
                </c:pt>
                <c:pt idx="15">
                  <c:v>8.8707964747245232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37-41C6-B84A-DB42DA244C3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6.9690044912877038</c:v>
                </c:pt>
                <c:pt idx="1">
                  <c:v>6.9690044912877038</c:v>
                </c:pt>
                <c:pt idx="2">
                  <c:v>6.9690044912877038</c:v>
                </c:pt>
                <c:pt idx="3">
                  <c:v>6.9690044912877038</c:v>
                </c:pt>
                <c:pt idx="4">
                  <c:v>6.9690044912877038</c:v>
                </c:pt>
                <c:pt idx="5">
                  <c:v>6.9690044912877038</c:v>
                </c:pt>
                <c:pt idx="6">
                  <c:v>6.9690044912877038</c:v>
                </c:pt>
                <c:pt idx="7">
                  <c:v>6.9690044912877038</c:v>
                </c:pt>
                <c:pt idx="8">
                  <c:v>6.9690044912877038</c:v>
                </c:pt>
                <c:pt idx="9">
                  <c:v>6.9690044912877038</c:v>
                </c:pt>
                <c:pt idx="10">
                  <c:v>6.9690044912877038</c:v>
                </c:pt>
                <c:pt idx="11">
                  <c:v>6.9690044912877038</c:v>
                </c:pt>
                <c:pt idx="12">
                  <c:v>6.9690044912877038</c:v>
                </c:pt>
                <c:pt idx="13">
                  <c:v>6.9690044912877038</c:v>
                </c:pt>
                <c:pt idx="14">
                  <c:v>6.9690044912877038</c:v>
                </c:pt>
                <c:pt idx="15">
                  <c:v>6.9690044912877038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37-41C6-B84A-DB42DA244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049392"/>
        <c:axId val="459047472"/>
      </c:barChart>
      <c:catAx>
        <c:axId val="459049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047472"/>
        <c:crosses val="autoZero"/>
        <c:auto val="1"/>
        <c:lblAlgn val="ctr"/>
        <c:lblOffset val="100"/>
        <c:noMultiLvlLbl val="0"/>
      </c:catAx>
      <c:valAx>
        <c:axId val="459047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0493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0.5966253807051376</c:v>
                </c:pt>
                <c:pt idx="1">
                  <c:v>0.54836582618459406</c:v>
                </c:pt>
                <c:pt idx="2">
                  <c:v>0.54630270801558334</c:v>
                </c:pt>
                <c:pt idx="3">
                  <c:v>0.52757479703292087</c:v>
                </c:pt>
                <c:pt idx="4">
                  <c:v>0.54630894752615611</c:v>
                </c:pt>
                <c:pt idx="5">
                  <c:v>0.50341913180330133</c:v>
                </c:pt>
                <c:pt idx="6">
                  <c:v>0.49696347818477121</c:v>
                </c:pt>
                <c:pt idx="7">
                  <c:v>0.49626137325788167</c:v>
                </c:pt>
                <c:pt idx="8">
                  <c:v>0.48942100981599007</c:v>
                </c:pt>
                <c:pt idx="9">
                  <c:v>0.48541848377413277</c:v>
                </c:pt>
                <c:pt idx="10">
                  <c:v>0.49623109563285861</c:v>
                </c:pt>
                <c:pt idx="11">
                  <c:v>0.51019614021476156</c:v>
                </c:pt>
                <c:pt idx="12">
                  <c:v>0.48183726468495813</c:v>
                </c:pt>
                <c:pt idx="13">
                  <c:v>0.45741458040031346</c:v>
                </c:pt>
                <c:pt idx="14">
                  <c:v>0.40631798841698857</c:v>
                </c:pt>
                <c:pt idx="15">
                  <c:v>0.53931877583522347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2A-4378-85F5-456E3973694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0.59607116417788197</c:v>
                </c:pt>
                <c:pt idx="1">
                  <c:v>0.54795101872209151</c:v>
                </c:pt>
                <c:pt idx="2">
                  <c:v>0.54612746176189952</c:v>
                </c:pt>
                <c:pt idx="3">
                  <c:v>0.52725954176154433</c:v>
                </c:pt>
                <c:pt idx="4">
                  <c:v>0.54606812641616387</c:v>
                </c:pt>
                <c:pt idx="5">
                  <c:v>0.50311413572719355</c:v>
                </c:pt>
                <c:pt idx="6">
                  <c:v>0.4965895675143242</c:v>
                </c:pt>
                <c:pt idx="7">
                  <c:v>0.4958478856918464</c:v>
                </c:pt>
                <c:pt idx="8">
                  <c:v>0.48912681289279669</c:v>
                </c:pt>
                <c:pt idx="9">
                  <c:v>0.48502895432882248</c:v>
                </c:pt>
                <c:pt idx="10">
                  <c:v>0.49579165010296594</c:v>
                </c:pt>
                <c:pt idx="11">
                  <c:v>0.50994016029382661</c:v>
                </c:pt>
                <c:pt idx="12">
                  <c:v>0.48161220233884855</c:v>
                </c:pt>
                <c:pt idx="13">
                  <c:v>0.4570025527197647</c:v>
                </c:pt>
                <c:pt idx="14">
                  <c:v>0.4056945373204926</c:v>
                </c:pt>
                <c:pt idx="15">
                  <c:v>0.53889094939392956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2A-4378-85F5-456E39736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046992"/>
        <c:axId val="461197952"/>
      </c:barChart>
      <c:catAx>
        <c:axId val="459046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61197952"/>
        <c:crosses val="autoZero"/>
        <c:auto val="1"/>
        <c:lblAlgn val="ctr"/>
        <c:lblOffset val="100"/>
        <c:noMultiLvlLbl val="0"/>
      </c:catAx>
      <c:valAx>
        <c:axId val="4611979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90469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F3E99A-DD77-6A2D-1CE7-F9ACAD1E7D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E64839-62BD-1937-E1CF-3F30B89799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24D197-FF19-7892-87F4-FD7EC8404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A13097B-8F16-AFBF-79D8-4DFE2A09CD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712AA8B-E8F1-B00C-8ED4-8407A7CB94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BD3799-8874-229E-4033-74807A283A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4E30DC-3966-CE0B-4A01-ED2696777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A04AE7D-0740-7BA0-8FC1-779045C730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BF8435-ABB7-1D3D-1A5E-2EA3073E7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4ABCC47-0F17-B30F-4563-F9EF839B2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FD7848-9EEF-6E93-EFE7-522BBAB33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99A7B82-61EE-A71B-DE66-34D514F9C8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661CB89-E284-1E6D-FDA5-161A7D7E80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1E77AC3-4BC6-D575-D944-11796E5541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3307A49-2B38-EF19-175A-A11C66E4C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210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287</v>
      </c>
      <c r="G1" s="1" t="s">
        <v>288</v>
      </c>
      <c r="H1" s="1" t="s">
        <v>290</v>
      </c>
      <c r="I1" s="1" t="s">
        <v>286</v>
      </c>
      <c r="J1" s="1" t="s">
        <v>88</v>
      </c>
      <c r="K1" s="1" t="s">
        <v>89</v>
      </c>
    </row>
    <row r="2" spans="1:11" ht="31.5" customHeight="1" x14ac:dyDescent="0.25">
      <c r="A2" t="s">
        <v>194</v>
      </c>
      <c r="B2" s="34" t="s">
        <v>202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289</v>
      </c>
      <c r="H2" s="49" t="s">
        <v>289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195</v>
      </c>
      <c r="B3" s="34" t="s">
        <v>203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289</v>
      </c>
      <c r="I3" s="49">
        <v>4.0002044051393302</v>
      </c>
      <c r="J3" s="49" t="s">
        <v>291</v>
      </c>
      <c r="K3" s="49" t="s">
        <v>296</v>
      </c>
    </row>
    <row r="4" spans="1:11" ht="31.5" customHeight="1" x14ac:dyDescent="0.25">
      <c r="A4" t="s">
        <v>196</v>
      </c>
      <c r="B4" s="34" t="s">
        <v>204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289</v>
      </c>
      <c r="I4" s="49">
        <v>3.0001460501264798</v>
      </c>
      <c r="J4" s="49" t="s">
        <v>292</v>
      </c>
      <c r="K4" s="49" t="s">
        <v>297</v>
      </c>
    </row>
    <row r="5" spans="1:11" ht="31.5" customHeight="1" x14ac:dyDescent="0.25">
      <c r="A5" t="s">
        <v>197</v>
      </c>
      <c r="B5" s="34" t="s">
        <v>205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289</v>
      </c>
      <c r="H5" s="49" t="s">
        <v>289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198</v>
      </c>
      <c r="B6" s="34" t="s">
        <v>206</v>
      </c>
      <c r="C6" s="27" t="e" vm="5">
        <v>#VALUE!</v>
      </c>
      <c r="D6">
        <v>2</v>
      </c>
      <c r="E6" s="48" t="s">
        <v>302</v>
      </c>
      <c r="F6" s="49">
        <v>9.0004492491803596</v>
      </c>
      <c r="G6" s="49">
        <v>13.000631791087701</v>
      </c>
      <c r="H6" s="49" t="s">
        <v>289</v>
      </c>
      <c r="I6" s="49">
        <v>4.0001946358363503</v>
      </c>
      <c r="J6" s="49" t="s">
        <v>291</v>
      </c>
      <c r="K6" s="49" t="s">
        <v>296</v>
      </c>
    </row>
    <row r="7" spans="1:11" ht="31.5" customHeight="1" x14ac:dyDescent="0.25">
      <c r="A7" t="s">
        <v>199</v>
      </c>
      <c r="B7" s="34" t="s">
        <v>207</v>
      </c>
      <c r="C7" s="27" t="e" vm="6">
        <v>#VALUE!</v>
      </c>
      <c r="D7">
        <v>4</v>
      </c>
      <c r="E7" s="48" t="s">
        <v>303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300</v>
      </c>
      <c r="K7" s="49" t="s">
        <v>301</v>
      </c>
    </row>
    <row r="8" spans="1:11" ht="31.5" customHeight="1" x14ac:dyDescent="0.25">
      <c r="A8" t="s">
        <v>200</v>
      </c>
      <c r="B8" s="34" t="s">
        <v>208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289</v>
      </c>
      <c r="H8" s="49" t="s">
        <v>289</v>
      </c>
      <c r="I8" s="49" t="s">
        <v>289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201</v>
      </c>
      <c r="B9" s="34" t="s">
        <v>209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289</v>
      </c>
      <c r="H9" s="49" t="s">
        <v>289</v>
      </c>
      <c r="I9" s="49" t="s">
        <v>289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123</v>
      </c>
      <c r="B10" s="34" t="s">
        <v>124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289</v>
      </c>
      <c r="I10" s="49">
        <v>2.9857120153777399</v>
      </c>
      <c r="J10" s="49" t="s">
        <v>293</v>
      </c>
      <c r="K10" s="49" t="s">
        <v>298</v>
      </c>
    </row>
    <row r="11" spans="1:11" ht="31.5" customHeight="1" x14ac:dyDescent="0.25">
      <c r="A11" t="s">
        <v>125</v>
      </c>
      <c r="B11" s="34" t="s">
        <v>126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289</v>
      </c>
      <c r="I11" s="49">
        <v>1.5000729866628999</v>
      </c>
      <c r="J11" s="49" t="s">
        <v>294</v>
      </c>
      <c r="K11" s="49" t="s">
        <v>299</v>
      </c>
    </row>
    <row r="12" spans="1:11" ht="31.5" customHeight="1" x14ac:dyDescent="0.25">
      <c r="A12" t="s">
        <v>127</v>
      </c>
      <c r="B12" s="34" t="s">
        <v>128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289</v>
      </c>
      <c r="H12" s="49" t="s">
        <v>289</v>
      </c>
      <c r="I12" s="49" t="s">
        <v>289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129</v>
      </c>
      <c r="B13" s="34" t="s">
        <v>130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289</v>
      </c>
      <c r="H13" s="49" t="s">
        <v>289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131</v>
      </c>
      <c r="B14" s="34" t="s">
        <v>132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289</v>
      </c>
      <c r="H14" s="49" t="s">
        <v>289</v>
      </c>
      <c r="I14" s="49" t="s">
        <v>289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133</v>
      </c>
      <c r="B15" s="34" t="s">
        <v>134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289</v>
      </c>
      <c r="H15" s="49" t="s">
        <v>289</v>
      </c>
      <c r="I15" s="49" t="s">
        <v>289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135</v>
      </c>
      <c r="B16" s="34" t="s">
        <v>136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289</v>
      </c>
      <c r="I16" s="49">
        <v>4.0055319138007599</v>
      </c>
      <c r="J16" s="49" t="s">
        <v>291</v>
      </c>
      <c r="K16" s="49" t="s">
        <v>296</v>
      </c>
    </row>
    <row r="17" spans="1:11" ht="31.5" customHeight="1" x14ac:dyDescent="0.25">
      <c r="A17" t="s">
        <v>137</v>
      </c>
      <c r="B17" s="34" t="s">
        <v>138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289</v>
      </c>
      <c r="H17" s="49" t="s">
        <v>289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139</v>
      </c>
      <c r="B18" s="34" t="s">
        <v>140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289</v>
      </c>
      <c r="H18" s="49" t="s">
        <v>289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141</v>
      </c>
      <c r="B19" s="34" t="s">
        <v>142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289</v>
      </c>
      <c r="I19" s="49" t="s">
        <v>289</v>
      </c>
      <c r="J19" s="49" t="s">
        <v>295</v>
      </c>
      <c r="K19" s="49" t="s">
        <v>295</v>
      </c>
    </row>
    <row r="20" spans="1:11" ht="31.5" customHeight="1" x14ac:dyDescent="0.25">
      <c r="A20" t="s">
        <v>143</v>
      </c>
      <c r="B20" s="34" t="s">
        <v>144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289</v>
      </c>
      <c r="H20" s="49" t="s">
        <v>289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145</v>
      </c>
      <c r="B21" s="34" t="s">
        <v>146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289</v>
      </c>
      <c r="H21" s="49" t="s">
        <v>289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147</v>
      </c>
      <c r="B22" s="34" t="s">
        <v>148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289</v>
      </c>
      <c r="H22" s="49" t="s">
        <v>289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149</v>
      </c>
      <c r="B23" s="34" t="s">
        <v>150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289</v>
      </c>
      <c r="H23" s="49" t="s">
        <v>289</v>
      </c>
      <c r="I23" s="49" t="s">
        <v>289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151</v>
      </c>
      <c r="B24" s="34" t="s">
        <v>152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289</v>
      </c>
      <c r="H24" s="49" t="s">
        <v>289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153</v>
      </c>
      <c r="B25" s="34" t="s">
        <v>154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289</v>
      </c>
      <c r="H25" s="49" t="s">
        <v>289</v>
      </c>
      <c r="I25" s="49" t="s">
        <v>289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155</v>
      </c>
      <c r="B26" s="34" t="s">
        <v>156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289</v>
      </c>
      <c r="H26" s="49" t="s">
        <v>289</v>
      </c>
      <c r="I26" s="49" t="s">
        <v>289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157</v>
      </c>
      <c r="B27" s="34" t="s">
        <v>158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289</v>
      </c>
      <c r="H27" s="49" t="s">
        <v>289</v>
      </c>
      <c r="I27" s="49" t="s">
        <v>289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304</v>
      </c>
    </row>
    <row r="2" spans="1:3" ht="15.75" x14ac:dyDescent="0.25">
      <c r="A2" s="79" t="str">
        <f>B4</f>
        <v>Storage - Unconditioned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Unconditioned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324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315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332</v>
      </c>
      <c r="B1" s="80"/>
    </row>
    <row r="2" spans="1:2" x14ac:dyDescent="0.25">
      <c r="A2" s="10" t="s">
        <v>159</v>
      </c>
      <c r="B2" s="10" t="s">
        <v>160</v>
      </c>
    </row>
    <row r="3" spans="1:2" x14ac:dyDescent="0.25">
      <c r="A3" s="26" t="s">
        <v>194</v>
      </c>
      <c r="B3" s="71" t="s">
        <v>202</v>
      </c>
    </row>
    <row r="4" spans="1:2" x14ac:dyDescent="0.25">
      <c r="A4" s="26" t="s">
        <v>195</v>
      </c>
      <c r="B4" s="71" t="s">
        <v>203</v>
      </c>
    </row>
    <row r="5" spans="1:2" x14ac:dyDescent="0.25">
      <c r="A5" s="26" t="s">
        <v>196</v>
      </c>
      <c r="B5" s="71" t="s">
        <v>204</v>
      </c>
    </row>
    <row r="6" spans="1:2" x14ac:dyDescent="0.25">
      <c r="A6" s="26" t="s">
        <v>197</v>
      </c>
      <c r="B6" s="71" t="s">
        <v>205</v>
      </c>
    </row>
    <row r="7" spans="1:2" x14ac:dyDescent="0.25">
      <c r="A7" s="26" t="s">
        <v>198</v>
      </c>
      <c r="B7" s="71" t="s">
        <v>206</v>
      </c>
    </row>
    <row r="8" spans="1:2" x14ac:dyDescent="0.25">
      <c r="A8" s="26" t="s">
        <v>199</v>
      </c>
      <c r="B8" s="71" t="s">
        <v>207</v>
      </c>
    </row>
    <row r="9" spans="1:2" x14ac:dyDescent="0.25">
      <c r="A9" s="26" t="s">
        <v>200</v>
      </c>
      <c r="B9" s="71" t="s">
        <v>208</v>
      </c>
    </row>
    <row r="10" spans="1:2" x14ac:dyDescent="0.25">
      <c r="A10" s="26" t="s">
        <v>201</v>
      </c>
      <c r="B10" s="71" t="s">
        <v>209</v>
      </c>
    </row>
    <row r="11" spans="1:2" x14ac:dyDescent="0.25">
      <c r="A11" s="26" t="s">
        <v>123</v>
      </c>
      <c r="B11" s="71" t="s">
        <v>124</v>
      </c>
    </row>
    <row r="12" spans="1:2" x14ac:dyDescent="0.25">
      <c r="A12" s="26" t="s">
        <v>125</v>
      </c>
      <c r="B12" s="71" t="s">
        <v>126</v>
      </c>
    </row>
    <row r="13" spans="1:2" x14ac:dyDescent="0.25">
      <c r="A13" s="26" t="s">
        <v>127</v>
      </c>
      <c r="B13" s="71" t="s">
        <v>128</v>
      </c>
    </row>
    <row r="14" spans="1:2" x14ac:dyDescent="0.25">
      <c r="A14" s="26" t="s">
        <v>129</v>
      </c>
      <c r="B14" s="71" t="s">
        <v>130</v>
      </c>
    </row>
    <row r="15" spans="1:2" x14ac:dyDescent="0.25">
      <c r="A15" s="26" t="s">
        <v>131</v>
      </c>
      <c r="B15" s="71" t="s">
        <v>132</v>
      </c>
    </row>
    <row r="16" spans="1:2" x14ac:dyDescent="0.25">
      <c r="A16" s="26" t="s">
        <v>133</v>
      </c>
      <c r="B16" s="71" t="s">
        <v>134</v>
      </c>
    </row>
    <row r="17" spans="1:2" x14ac:dyDescent="0.25">
      <c r="A17" s="26" t="s">
        <v>135</v>
      </c>
      <c r="B17" s="71" t="s">
        <v>136</v>
      </c>
    </row>
    <row r="18" spans="1:2" x14ac:dyDescent="0.25">
      <c r="A18" s="26" t="s">
        <v>137</v>
      </c>
      <c r="B18" s="71" t="s">
        <v>138</v>
      </c>
    </row>
    <row r="19" spans="1:2" x14ac:dyDescent="0.25">
      <c r="A19" s="26" t="s">
        <v>139</v>
      </c>
      <c r="B19" s="71" t="s">
        <v>140</v>
      </c>
    </row>
    <row r="20" spans="1:2" x14ac:dyDescent="0.25">
      <c r="A20" s="26" t="s">
        <v>141</v>
      </c>
      <c r="B20" s="71" t="s">
        <v>142</v>
      </c>
    </row>
    <row r="21" spans="1:2" x14ac:dyDescent="0.25">
      <c r="A21" s="26" t="s">
        <v>143</v>
      </c>
      <c r="B21" s="71" t="s">
        <v>144</v>
      </c>
    </row>
    <row r="22" spans="1:2" x14ac:dyDescent="0.25">
      <c r="A22" s="26" t="s">
        <v>145</v>
      </c>
      <c r="B22" s="71" t="s">
        <v>146</v>
      </c>
    </row>
    <row r="23" spans="1:2" x14ac:dyDescent="0.25">
      <c r="A23" s="26" t="s">
        <v>147</v>
      </c>
      <c r="B23" s="71" t="s">
        <v>148</v>
      </c>
    </row>
    <row r="24" spans="1:2" x14ac:dyDescent="0.25">
      <c r="A24" s="26" t="s">
        <v>149</v>
      </c>
      <c r="B24" s="71" t="s">
        <v>150</v>
      </c>
    </row>
    <row r="25" spans="1:2" x14ac:dyDescent="0.25">
      <c r="A25" s="26" t="s">
        <v>151</v>
      </c>
      <c r="B25" s="71" t="s">
        <v>152</v>
      </c>
    </row>
    <row r="26" spans="1:2" x14ac:dyDescent="0.25">
      <c r="A26" s="26" t="s">
        <v>153</v>
      </c>
      <c r="B26" s="71" t="s">
        <v>154</v>
      </c>
    </row>
    <row r="27" spans="1:2" x14ac:dyDescent="0.25">
      <c r="A27" s="26" t="s">
        <v>155</v>
      </c>
      <c r="B27" s="71" t="s">
        <v>156</v>
      </c>
    </row>
    <row r="28" spans="1:2" x14ac:dyDescent="0.25">
      <c r="A28" s="26" t="s">
        <v>157</v>
      </c>
      <c r="B28" s="71" t="s">
        <v>158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346</v>
      </c>
    </row>
    <row r="33" spans="1:4" x14ac:dyDescent="0.25">
      <c r="A33" s="24" t="s">
        <v>40</v>
      </c>
      <c r="B33" s="76" t="s">
        <v>345</v>
      </c>
    </row>
    <row r="34" spans="1:4" x14ac:dyDescent="0.25">
      <c r="A34" s="77"/>
      <c r="B34" s="78"/>
    </row>
    <row r="36" spans="1:4" ht="15.75" x14ac:dyDescent="0.25">
      <c r="A36" s="80" t="s">
        <v>339</v>
      </c>
      <c r="B36" s="80"/>
      <c r="C36" s="80"/>
    </row>
    <row r="37" spans="1:4" x14ac:dyDescent="0.25">
      <c r="A37" s="10" t="s">
        <v>337</v>
      </c>
      <c r="B37" s="10" t="s">
        <v>338</v>
      </c>
      <c r="C37" s="10" t="s">
        <v>336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340</v>
      </c>
      <c r="B41" s="80"/>
      <c r="C41" s="80"/>
      <c r="D41" s="80"/>
    </row>
    <row r="42" spans="1:4" x14ac:dyDescent="0.25">
      <c r="A42" s="10" t="s">
        <v>159</v>
      </c>
      <c r="B42" s="10" t="s">
        <v>333</v>
      </c>
      <c r="C42" s="10" t="s">
        <v>334</v>
      </c>
      <c r="D42" s="10" t="s">
        <v>335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337</v>
      </c>
      <c r="B1" s="45" t="s">
        <v>338</v>
      </c>
      <c r="C1" s="45" t="s">
        <v>336</v>
      </c>
    </row>
    <row r="2" spans="1:3" x14ac:dyDescent="0.25">
      <c r="A2">
        <v>1</v>
      </c>
      <c r="B2">
        <v>1</v>
      </c>
      <c r="C2" t="s">
        <v>356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159</v>
      </c>
      <c r="B1" s="45" t="s">
        <v>341</v>
      </c>
      <c r="C1" s="45" t="s">
        <v>342</v>
      </c>
      <c r="D1" s="45" t="s">
        <v>335</v>
      </c>
    </row>
    <row r="2" spans="1:4" x14ac:dyDescent="0.25">
      <c r="A2" t="s">
        <v>357</v>
      </c>
      <c r="B2" t="s">
        <v>358</v>
      </c>
      <c r="C2">
        <v>1</v>
      </c>
      <c r="D2" t="s">
        <v>359</v>
      </c>
    </row>
    <row r="3" spans="1:4" x14ac:dyDescent="0.25">
      <c r="A3" t="s">
        <v>360</v>
      </c>
      <c r="B3" t="s">
        <v>361</v>
      </c>
      <c r="C3">
        <v>1</v>
      </c>
      <c r="D3" t="s">
        <v>359</v>
      </c>
    </row>
    <row r="4" spans="1:4" x14ac:dyDescent="0.25">
      <c r="A4" t="s">
        <v>362</v>
      </c>
      <c r="B4" t="s">
        <v>363</v>
      </c>
      <c r="C4">
        <v>1</v>
      </c>
      <c r="D4" t="s">
        <v>359</v>
      </c>
    </row>
    <row r="5" spans="1:4" x14ac:dyDescent="0.25">
      <c r="A5" t="s">
        <v>364</v>
      </c>
      <c r="B5" t="s">
        <v>365</v>
      </c>
      <c r="C5">
        <v>1</v>
      </c>
      <c r="D5" t="s">
        <v>359</v>
      </c>
    </row>
    <row r="6" spans="1:4" x14ac:dyDescent="0.25">
      <c r="A6" t="s">
        <v>366</v>
      </c>
      <c r="B6" t="s">
        <v>367</v>
      </c>
      <c r="C6">
        <v>1</v>
      </c>
      <c r="D6" t="s">
        <v>359</v>
      </c>
    </row>
    <row r="7" spans="1:4" x14ac:dyDescent="0.25">
      <c r="A7" t="s">
        <v>368</v>
      </c>
      <c r="B7" t="s">
        <v>369</v>
      </c>
      <c r="C7">
        <v>1</v>
      </c>
      <c r="D7" t="s">
        <v>359</v>
      </c>
    </row>
    <row r="8" spans="1:4" x14ac:dyDescent="0.25">
      <c r="A8" t="s">
        <v>370</v>
      </c>
      <c r="B8" t="s">
        <v>371</v>
      </c>
      <c r="C8">
        <v>1</v>
      </c>
      <c r="D8" t="s">
        <v>359</v>
      </c>
    </row>
    <row r="9" spans="1:4" x14ac:dyDescent="0.25">
      <c r="A9" t="s">
        <v>372</v>
      </c>
      <c r="B9" t="s">
        <v>373</v>
      </c>
      <c r="C9">
        <v>1</v>
      </c>
      <c r="D9" t="s">
        <v>359</v>
      </c>
    </row>
    <row r="10" spans="1:4" x14ac:dyDescent="0.25">
      <c r="A10" t="s">
        <v>374</v>
      </c>
      <c r="B10" t="s">
        <v>375</v>
      </c>
      <c r="C10">
        <v>1</v>
      </c>
      <c r="D10" t="s">
        <v>359</v>
      </c>
    </row>
    <row r="11" spans="1:4" x14ac:dyDescent="0.25">
      <c r="A11" t="s">
        <v>376</v>
      </c>
      <c r="B11" t="s">
        <v>377</v>
      </c>
      <c r="C11">
        <v>1</v>
      </c>
      <c r="D11" t="s">
        <v>359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163</v>
      </c>
      <c r="B1" s="81"/>
      <c r="C1" s="81"/>
    </row>
    <row r="2" spans="1:3" x14ac:dyDescent="0.25">
      <c r="A2" s="10" t="s">
        <v>164</v>
      </c>
      <c r="B2" s="10" t="s">
        <v>161</v>
      </c>
      <c r="C2" s="10" t="s">
        <v>162</v>
      </c>
    </row>
    <row r="3" spans="1:3" x14ac:dyDescent="0.25">
      <c r="A3" s="7" t="s">
        <v>73</v>
      </c>
      <c r="B3" s="7" t="s">
        <v>186</v>
      </c>
      <c r="C3" s="7" t="s">
        <v>165</v>
      </c>
    </row>
    <row r="4" spans="1:3" x14ac:dyDescent="0.25">
      <c r="A4" s="7" t="s">
        <v>74</v>
      </c>
      <c r="B4" s="7" t="s">
        <v>187</v>
      </c>
      <c r="C4" s="7" t="s">
        <v>166</v>
      </c>
    </row>
    <row r="5" spans="1:3" x14ac:dyDescent="0.25">
      <c r="A5" s="7" t="s">
        <v>75</v>
      </c>
      <c r="B5" s="7" t="s">
        <v>188</v>
      </c>
      <c r="C5" s="7" t="s">
        <v>167</v>
      </c>
    </row>
    <row r="6" spans="1:3" x14ac:dyDescent="0.25">
      <c r="A6" s="7" t="s">
        <v>76</v>
      </c>
      <c r="B6" s="7" t="s">
        <v>181</v>
      </c>
      <c r="C6" s="7" t="s">
        <v>168</v>
      </c>
    </row>
    <row r="7" spans="1:3" x14ac:dyDescent="0.25">
      <c r="A7" s="7" t="s">
        <v>77</v>
      </c>
      <c r="B7" s="7" t="s">
        <v>193</v>
      </c>
      <c r="C7" s="7" t="s">
        <v>169</v>
      </c>
    </row>
    <row r="8" spans="1:3" x14ac:dyDescent="0.25">
      <c r="A8" s="7" t="s">
        <v>78</v>
      </c>
      <c r="B8" s="7" t="s">
        <v>182</v>
      </c>
      <c r="C8" s="7" t="s">
        <v>170</v>
      </c>
    </row>
    <row r="9" spans="1:3" x14ac:dyDescent="0.25">
      <c r="A9" s="7" t="s">
        <v>79</v>
      </c>
      <c r="B9" s="7" t="s">
        <v>211</v>
      </c>
      <c r="C9" s="7" t="s">
        <v>171</v>
      </c>
    </row>
    <row r="10" spans="1:3" x14ac:dyDescent="0.25">
      <c r="A10" s="7" t="s">
        <v>80</v>
      </c>
      <c r="B10" s="7" t="s">
        <v>212</v>
      </c>
      <c r="C10" s="7" t="s">
        <v>172</v>
      </c>
    </row>
    <row r="11" spans="1:3" x14ac:dyDescent="0.25">
      <c r="A11" s="7" t="s">
        <v>81</v>
      </c>
      <c r="B11" s="7" t="s">
        <v>182</v>
      </c>
      <c r="C11" s="7" t="s">
        <v>173</v>
      </c>
    </row>
    <row r="12" spans="1:3" x14ac:dyDescent="0.25">
      <c r="A12" s="7" t="s">
        <v>20</v>
      </c>
      <c r="B12" s="7" t="s">
        <v>189</v>
      </c>
      <c r="C12" s="7" t="s">
        <v>174</v>
      </c>
    </row>
    <row r="13" spans="1:3" x14ac:dyDescent="0.25">
      <c r="A13" s="7" t="s">
        <v>21</v>
      </c>
      <c r="B13" s="7" t="s">
        <v>190</v>
      </c>
      <c r="C13" s="7" t="s">
        <v>175</v>
      </c>
    </row>
    <row r="14" spans="1:3" x14ac:dyDescent="0.25">
      <c r="A14" s="7" t="s">
        <v>22</v>
      </c>
      <c r="B14" s="7" t="s">
        <v>191</v>
      </c>
      <c r="C14" s="7" t="s">
        <v>176</v>
      </c>
    </row>
    <row r="15" spans="1:3" x14ac:dyDescent="0.25">
      <c r="A15" s="7" t="s">
        <v>23</v>
      </c>
      <c r="B15" s="7" t="s">
        <v>183</v>
      </c>
      <c r="C15" s="7" t="s">
        <v>177</v>
      </c>
    </row>
    <row r="16" spans="1:3" x14ac:dyDescent="0.25">
      <c r="A16" s="7" t="s">
        <v>24</v>
      </c>
      <c r="B16" s="7" t="s">
        <v>184</v>
      </c>
      <c r="C16" s="7" t="s">
        <v>178</v>
      </c>
    </row>
    <row r="17" spans="1:6" x14ac:dyDescent="0.25">
      <c r="A17" s="7" t="s">
        <v>25</v>
      </c>
      <c r="B17" s="7" t="s">
        <v>185</v>
      </c>
      <c r="C17" s="7" t="s">
        <v>179</v>
      </c>
    </row>
    <row r="18" spans="1:6" x14ac:dyDescent="0.25">
      <c r="A18" s="7" t="s">
        <v>26</v>
      </c>
      <c r="B18" s="7" t="s">
        <v>192</v>
      </c>
      <c r="C18" s="7" t="s">
        <v>180</v>
      </c>
    </row>
    <row r="25" spans="1:6" x14ac:dyDescent="0.25">
      <c r="F25" t="s">
        <v>310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Storage - Unconditioned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320</v>
      </c>
      <c r="F2" s="9" t="s">
        <v>321</v>
      </c>
      <c r="G2" s="10" t="s">
        <v>11</v>
      </c>
      <c r="H2" s="9" t="s">
        <v>323</v>
      </c>
      <c r="I2" s="11" t="s">
        <v>97</v>
      </c>
      <c r="J2" s="11" t="s">
        <v>12</v>
      </c>
      <c r="K2" s="11" t="s">
        <v>325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No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-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No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-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(0 Conditioned zones, 2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Storage - Unconditioned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283</v>
      </c>
      <c r="B3" s="4" t="str">
        <f>Prototype!$A$2</f>
        <v>Storage - Unconditioned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283</v>
      </c>
      <c r="B4" s="4" t="str">
        <f>Prototype!$A$2</f>
        <v>Storage - Unconditioned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Storage - Unconditioned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Storage - Unconditioned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Storage - Unconditioned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Unconditioned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Unconditioned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Unconditioned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Unconditioned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Unconditioned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Storage - Unconditioned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284</v>
      </c>
      <c r="F16" s="82" t="s">
        <v>56</v>
      </c>
      <c r="G16" s="6" t="s">
        <v>39</v>
      </c>
      <c r="H16" s="83" t="s">
        <v>316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164</v>
      </c>
      <c r="B1" s="45" t="s">
        <v>18</v>
      </c>
      <c r="C1" s="45" t="s">
        <v>230</v>
      </c>
      <c r="D1" s="45" t="s">
        <v>231</v>
      </c>
      <c r="E1" s="45" t="s">
        <v>232</v>
      </c>
      <c r="F1" s="45" t="s">
        <v>233</v>
      </c>
      <c r="G1" s="45" t="s">
        <v>234</v>
      </c>
      <c r="H1" s="45" t="s">
        <v>235</v>
      </c>
      <c r="I1" s="45" t="s">
        <v>236</v>
      </c>
      <c r="J1" s="45" t="s">
        <v>237</v>
      </c>
    </row>
    <row r="2" spans="1:10" x14ac:dyDescent="0.25">
      <c r="A2" t="s">
        <v>73</v>
      </c>
      <c r="B2" t="s">
        <v>39</v>
      </c>
      <c r="C2" t="s">
        <v>386</v>
      </c>
      <c r="D2">
        <v>6.7000000000000004E-2</v>
      </c>
      <c r="E2" t="s">
        <v>387</v>
      </c>
      <c r="F2">
        <v>0.39300000000000002</v>
      </c>
      <c r="G2" t="s">
        <v>388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386</v>
      </c>
      <c r="D3">
        <v>6.6000000000000003E-2</v>
      </c>
      <c r="E3" t="s">
        <v>387</v>
      </c>
      <c r="F3">
        <v>0.60899999999999999</v>
      </c>
      <c r="G3" t="s">
        <v>388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386</v>
      </c>
      <c r="D4">
        <v>6.7000000000000004E-2</v>
      </c>
      <c r="E4" t="s">
        <v>387</v>
      </c>
      <c r="F4">
        <v>0.57699999999999996</v>
      </c>
      <c r="G4" t="s">
        <v>388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386</v>
      </c>
      <c r="D5">
        <v>6.5000000000000002E-2</v>
      </c>
      <c r="E5" t="s">
        <v>387</v>
      </c>
      <c r="F5">
        <v>0.629</v>
      </c>
      <c r="G5" t="s">
        <v>388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386</v>
      </c>
      <c r="D6">
        <v>6.7000000000000004E-2</v>
      </c>
      <c r="E6" t="s">
        <v>387</v>
      </c>
      <c r="F6">
        <v>0.61499999999999999</v>
      </c>
      <c r="G6" t="s">
        <v>388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386</v>
      </c>
      <c r="D7">
        <v>7.3999999999999996E-2</v>
      </c>
      <c r="E7" t="s">
        <v>387</v>
      </c>
      <c r="F7">
        <v>0.623</v>
      </c>
      <c r="G7" t="s">
        <v>388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386</v>
      </c>
      <c r="D8">
        <v>7.2999999999999995E-2</v>
      </c>
      <c r="E8" t="s">
        <v>387</v>
      </c>
      <c r="F8">
        <v>0.73</v>
      </c>
      <c r="G8" t="s">
        <v>388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386</v>
      </c>
      <c r="D9">
        <v>7.2999999999999995E-2</v>
      </c>
      <c r="E9" t="s">
        <v>387</v>
      </c>
      <c r="F9">
        <v>0.626</v>
      </c>
      <c r="G9" t="s">
        <v>388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386</v>
      </c>
      <c r="D10">
        <v>7.0000000000000007E-2</v>
      </c>
      <c r="E10" t="s">
        <v>387</v>
      </c>
      <c r="F10">
        <v>0.621</v>
      </c>
      <c r="G10" t="s">
        <v>388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386</v>
      </c>
      <c r="D11">
        <v>6.0999999999999999E-2</v>
      </c>
      <c r="E11" t="s">
        <v>387</v>
      </c>
      <c r="F11">
        <v>0.88400000000000001</v>
      </c>
      <c r="G11" t="s">
        <v>388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386</v>
      </c>
      <c r="D12">
        <v>6.3E-2</v>
      </c>
      <c r="E12" t="s">
        <v>387</v>
      </c>
      <c r="F12">
        <v>0.497</v>
      </c>
      <c r="G12" t="s">
        <v>388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386</v>
      </c>
      <c r="D13">
        <v>6.3E-2</v>
      </c>
      <c r="E13" t="s">
        <v>387</v>
      </c>
      <c r="F13">
        <v>0.53300000000000003</v>
      </c>
      <c r="G13" t="s">
        <v>388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386</v>
      </c>
      <c r="D14">
        <v>6.3E-2</v>
      </c>
      <c r="E14" t="s">
        <v>387</v>
      </c>
      <c r="F14">
        <v>0.50900000000000001</v>
      </c>
      <c r="G14" t="s">
        <v>388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386</v>
      </c>
      <c r="D15">
        <v>6.0999999999999999E-2</v>
      </c>
      <c r="E15" t="s">
        <v>387</v>
      </c>
      <c r="F15">
        <v>0.38400000000000001</v>
      </c>
      <c r="G15" t="s">
        <v>388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386</v>
      </c>
      <c r="D16">
        <v>5.8999999999999997E-2</v>
      </c>
      <c r="E16" t="s">
        <v>387</v>
      </c>
      <c r="F16">
        <v>0.378</v>
      </c>
      <c r="G16" t="s">
        <v>388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386</v>
      </c>
      <c r="D17">
        <v>6.0999999999999999E-2</v>
      </c>
      <c r="E17" t="s">
        <v>387</v>
      </c>
      <c r="F17">
        <v>0.35699999999999998</v>
      </c>
      <c r="G17" t="s">
        <v>388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386</v>
      </c>
      <c r="D18">
        <v>2.8000000000000001E-2</v>
      </c>
      <c r="E18" t="s">
        <v>387</v>
      </c>
      <c r="F18">
        <v>0.25700000000000001</v>
      </c>
      <c r="G18" t="s">
        <v>388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386</v>
      </c>
      <c r="D19">
        <v>2.8000000000000001E-2</v>
      </c>
      <c r="E19" t="s">
        <v>387</v>
      </c>
      <c r="F19">
        <v>1.452</v>
      </c>
      <c r="G19" t="s">
        <v>388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386</v>
      </c>
      <c r="D20">
        <v>2.8000000000000001E-2</v>
      </c>
      <c r="E20" t="s">
        <v>387</v>
      </c>
      <c r="F20">
        <v>1.452</v>
      </c>
      <c r="G20" t="s">
        <v>388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386</v>
      </c>
      <c r="D21">
        <v>2.8000000000000001E-2</v>
      </c>
      <c r="E21" t="s">
        <v>387</v>
      </c>
      <c r="F21">
        <v>1.452</v>
      </c>
      <c r="G21" t="s">
        <v>388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386</v>
      </c>
      <c r="D22">
        <v>2.8000000000000001E-2</v>
      </c>
      <c r="E22" t="s">
        <v>387</v>
      </c>
      <c r="F22">
        <v>1.452</v>
      </c>
      <c r="G22" t="s">
        <v>388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386</v>
      </c>
      <c r="D23">
        <v>4.8000000000000001E-2</v>
      </c>
      <c r="E23" t="s">
        <v>387</v>
      </c>
      <c r="F23">
        <v>1.5149999999999999</v>
      </c>
      <c r="G23" t="s">
        <v>388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386</v>
      </c>
      <c r="D24">
        <v>4.8000000000000001E-2</v>
      </c>
      <c r="E24" t="s">
        <v>387</v>
      </c>
      <c r="F24">
        <v>1.5149999999999999</v>
      </c>
      <c r="G24" t="s">
        <v>388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386</v>
      </c>
      <c r="D25">
        <v>4.8000000000000001E-2</v>
      </c>
      <c r="E25" t="s">
        <v>387</v>
      </c>
      <c r="F25">
        <v>1.5149999999999999</v>
      </c>
      <c r="G25" t="s">
        <v>388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386</v>
      </c>
      <c r="D26">
        <v>2.8000000000000001E-2</v>
      </c>
      <c r="E26" t="s">
        <v>387</v>
      </c>
      <c r="F26">
        <v>1.5149999999999999</v>
      </c>
      <c r="G26" t="s">
        <v>388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386</v>
      </c>
      <c r="D27">
        <v>2.8000000000000001E-2</v>
      </c>
      <c r="E27" t="s">
        <v>387</v>
      </c>
      <c r="F27">
        <v>1.452</v>
      </c>
      <c r="G27" t="s">
        <v>388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386</v>
      </c>
      <c r="D28">
        <v>2.8000000000000001E-2</v>
      </c>
      <c r="E28" t="s">
        <v>387</v>
      </c>
      <c r="F28">
        <v>0.185</v>
      </c>
      <c r="G28" t="s">
        <v>388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386</v>
      </c>
      <c r="D29">
        <v>2.8000000000000001E-2</v>
      </c>
      <c r="E29" t="s">
        <v>387</v>
      </c>
      <c r="F29">
        <v>0.25700000000000001</v>
      </c>
      <c r="G29" t="s">
        <v>388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386</v>
      </c>
      <c r="D30">
        <v>2.8000000000000001E-2</v>
      </c>
      <c r="E30" t="s">
        <v>387</v>
      </c>
      <c r="F30">
        <v>0.218</v>
      </c>
      <c r="G30" t="s">
        <v>388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386</v>
      </c>
      <c r="D31">
        <v>2.8000000000000001E-2</v>
      </c>
      <c r="E31" t="s">
        <v>387</v>
      </c>
      <c r="F31">
        <v>0.185</v>
      </c>
      <c r="G31" t="s">
        <v>388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386</v>
      </c>
      <c r="D32">
        <v>2.8000000000000001E-2</v>
      </c>
      <c r="E32" t="s">
        <v>387</v>
      </c>
      <c r="F32">
        <v>0.185</v>
      </c>
      <c r="G32" t="s">
        <v>388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386</v>
      </c>
      <c r="D33">
        <v>2.8000000000000001E-2</v>
      </c>
      <c r="E33" t="s">
        <v>387</v>
      </c>
      <c r="F33">
        <v>0.17599999999999999</v>
      </c>
      <c r="G33" t="s">
        <v>388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3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Storage - Unconditioned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321</v>
      </c>
      <c r="B2" s="105" t="s">
        <v>104</v>
      </c>
      <c r="C2" s="105" t="s">
        <v>73</v>
      </c>
      <c r="D2" s="105" t="s">
        <v>74</v>
      </c>
      <c r="E2" s="105" t="s">
        <v>75</v>
      </c>
      <c r="F2" s="105" t="s">
        <v>76</v>
      </c>
      <c r="G2" s="105" t="s">
        <v>77</v>
      </c>
      <c r="H2" s="105" t="s">
        <v>78</v>
      </c>
      <c r="I2" s="105" t="s">
        <v>79</v>
      </c>
      <c r="J2" s="105" t="s">
        <v>80</v>
      </c>
      <c r="K2" s="105" t="s">
        <v>81</v>
      </c>
      <c r="L2" s="105" t="s">
        <v>20</v>
      </c>
      <c r="M2" s="105" t="s">
        <v>21</v>
      </c>
      <c r="N2" s="105" t="s">
        <v>22</v>
      </c>
      <c r="O2" s="105" t="s">
        <v>23</v>
      </c>
      <c r="P2" s="105" t="s">
        <v>24</v>
      </c>
      <c r="Q2" s="105" t="s">
        <v>25</v>
      </c>
      <c r="R2" s="105" t="s">
        <v>26</v>
      </c>
      <c r="S2" s="106" t="s">
        <v>101</v>
      </c>
      <c r="Z2" t="str" cm="1">
        <f t="array" ref="Z2">_xlfn._xlws.SORT(_xlfn.UNIQUE(_xlfn._xlws.FILTER(Raw_thermostatsetpoints!B2:B5000, Raw_thermostatsetpoints!B2:B5000&lt;&gt;0)))</f>
        <v>Unknown</v>
      </c>
    </row>
    <row r="3" spans="1:26" x14ac:dyDescent="0.25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</row>
  </sheetData>
  <mergeCells count="1">
    <mergeCell ref="A1:S1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2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164</v>
      </c>
      <c r="B1" s="45" t="s">
        <v>321</v>
      </c>
      <c r="C1" s="45" t="s">
        <v>305</v>
      </c>
      <c r="D1" s="45" t="s">
        <v>306</v>
      </c>
      <c r="E1" s="45" t="s">
        <v>307</v>
      </c>
      <c r="F1" s="45" t="s">
        <v>308</v>
      </c>
    </row>
    <row r="2" spans="1:6" x14ac:dyDescent="0.25">
      <c r="A2" t="s">
        <v>412</v>
      </c>
      <c r="B2" t="s">
        <v>413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Storage - Unconditioned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311</v>
      </c>
      <c r="E2" s="9" t="s">
        <v>312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cm="1">
        <f t="array" ref="G3">_xlfn.XLOOKUP(
1,
(Raw_hvac!$A$2:$A$100=$A3)*(Raw_hvac!$B$2:$B$100=$B3)*(Raw_hvac!$C$2:$C$100=$C3),
Raw_hvac!$E$2:$E$100,
"-"
)</f>
        <v>0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cm="1">
        <f t="array" ref="G6">_xlfn.XLOOKUP(
1,
(Raw_hvac!$A$2:$A$100=$A6)*(Raw_hvac!$B$2:$B$100=$B6)*(Raw_hvac!$C$2:$C$100=$C6),
Raw_hvac!$E$2:$E$100,
"-"
)</f>
        <v>0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cm="1">
        <f t="array" ref="G27">_xlfn.XLOOKUP(
1,
(Raw_hvac!$A$2:$A$100=$A27)*(Raw_hvac!$B$2:$B$100=$B27)*(Raw_hvac!$C$2:$C$100=$C27),
Raw_hvac!$E$2:$E$100,
"-"
)</f>
        <v>0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cm="1">
        <f t="array" ref="G30">_xlfn.XLOOKUP(
1,
(Raw_hvac!$A$2:$A$100=$A30)*(Raw_hvac!$B$2:$B$100=$B30)*(Raw_hvac!$C$2:$C$100=$C30),
Raw_hvac!$E$2:$E$100,
"-"
)</f>
        <v>0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7" t="s">
        <v>313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Storage - Unconditioned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229</v>
      </c>
      <c r="D37" s="9" t="s">
        <v>285</v>
      </c>
      <c r="E37" s="9" t="s">
        <v>102</v>
      </c>
      <c r="F37" s="9" t="s">
        <v>122</v>
      </c>
      <c r="G37" s="9" t="s">
        <v>103</v>
      </c>
      <c r="H37" s="9" t="s">
        <v>121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e">
        <f>_xlfn.TEXTBEFORE(Raw_fanoverview!C2," Fans")</f>
        <v>#N/A</v>
      </c>
      <c r="E38" s="68">
        <f>Raw_fanoverview!E2</f>
        <v>0</v>
      </c>
      <c r="F38" s="68">
        <f>Raw_fanoverview!F2</f>
        <v>0</v>
      </c>
      <c r="G38" s="68">
        <f>Raw_fanoverview!G2</f>
        <v>0</v>
      </c>
      <c r="H38" s="68">
        <f>Raw_fanoverview!H2</f>
        <v>0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e">
        <f>_xlfn.TEXTBEFORE(Raw_fanoverview!C3," Fans")</f>
        <v>#N/A</v>
      </c>
      <c r="E39" s="68">
        <f>Raw_fanoverview!E3</f>
        <v>0</v>
      </c>
      <c r="F39" s="68">
        <f>Raw_fanoverview!F3</f>
        <v>0</v>
      </c>
      <c r="G39" s="68">
        <f>Raw_fanoverview!G3</f>
        <v>0</v>
      </c>
      <c r="H39" s="68">
        <f>Raw_fanoverview!H3</f>
        <v>0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e">
        <f>_xlfn.TEXTBEFORE(Raw_fanoverview!C4," Fans")</f>
        <v>#N/A</v>
      </c>
      <c r="E40" s="68">
        <f>Raw_fanoverview!E4</f>
        <v>0</v>
      </c>
      <c r="F40" s="68">
        <f>Raw_fanoverview!F4</f>
        <v>0</v>
      </c>
      <c r="G40" s="68">
        <f>Raw_fanoverview!G4</f>
        <v>0</v>
      </c>
      <c r="H40" s="68">
        <f>Raw_fanoverview!H4</f>
        <v>0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e">
        <f>_xlfn.TEXTBEFORE(Raw_fanoverview!C5," Fans")</f>
        <v>#N/A</v>
      </c>
      <c r="E41" s="68">
        <f>Raw_fanoverview!E5</f>
        <v>0</v>
      </c>
      <c r="F41" s="68">
        <f>Raw_fanoverview!F5</f>
        <v>0</v>
      </c>
      <c r="G41" s="68">
        <f>Raw_fanoverview!G5</f>
        <v>0</v>
      </c>
      <c r="H41" s="68">
        <f>Raw_fanoverview!H5</f>
        <v>0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e">
        <f>_xlfn.TEXTBEFORE(Raw_fanoverview!C6," Fans")</f>
        <v>#N/A</v>
      </c>
      <c r="E42" s="68">
        <f>Raw_fanoverview!E6</f>
        <v>0</v>
      </c>
      <c r="F42" s="68">
        <f>Raw_fanoverview!F6</f>
        <v>0</v>
      </c>
      <c r="G42" s="68">
        <f>Raw_fanoverview!G6</f>
        <v>0</v>
      </c>
      <c r="H42" s="68">
        <f>Raw_fanoverview!H6</f>
        <v>0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e">
        <f>_xlfn.TEXTBEFORE(Raw_fanoverview!C7," Fans")</f>
        <v>#N/A</v>
      </c>
      <c r="E43" s="68">
        <f>Raw_fanoverview!E7</f>
        <v>0</v>
      </c>
      <c r="F43" s="68">
        <f>Raw_fanoverview!F7</f>
        <v>0</v>
      </c>
      <c r="G43" s="68">
        <f>Raw_fanoverview!G7</f>
        <v>0</v>
      </c>
      <c r="H43" s="68">
        <f>Raw_fanoverview!H7</f>
        <v>0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e">
        <f>_xlfn.TEXTBEFORE(Raw_fanoverview!C8," Fans")</f>
        <v>#N/A</v>
      </c>
      <c r="E44" s="68">
        <f>Raw_fanoverview!E8</f>
        <v>0</v>
      </c>
      <c r="F44" s="68">
        <f>Raw_fanoverview!F8</f>
        <v>0</v>
      </c>
      <c r="G44" s="68">
        <f>Raw_fanoverview!G8</f>
        <v>0</v>
      </c>
      <c r="H44" s="68">
        <f>Raw_fanoverview!H8</f>
        <v>0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e">
        <f>_xlfn.TEXTBEFORE(Raw_fanoverview!C9," Fans")</f>
        <v>#N/A</v>
      </c>
      <c r="E45" s="68">
        <f>Raw_fanoverview!E9</f>
        <v>0</v>
      </c>
      <c r="F45" s="68">
        <f>Raw_fanoverview!F9</f>
        <v>0</v>
      </c>
      <c r="G45" s="68">
        <f>Raw_fanoverview!G9</f>
        <v>0</v>
      </c>
      <c r="H45" s="68">
        <f>Raw_fanoverview!H9</f>
        <v>0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e">
        <f>_xlfn.TEXTBEFORE(Raw_fanoverview!C10," Fans")</f>
        <v>#N/A</v>
      </c>
      <c r="E46" s="68">
        <f>Raw_fanoverview!E10</f>
        <v>0</v>
      </c>
      <c r="F46" s="68">
        <f>Raw_fanoverview!F10</f>
        <v>0</v>
      </c>
      <c r="G46" s="68">
        <f>Raw_fanoverview!G10</f>
        <v>0</v>
      </c>
      <c r="H46" s="68">
        <f>Raw_fanoverview!H10</f>
        <v>0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e">
        <f>_xlfn.TEXTBEFORE(Raw_fanoverview!C11," Fans")</f>
        <v>#N/A</v>
      </c>
      <c r="E47" s="68">
        <f>Raw_fanoverview!E11</f>
        <v>0</v>
      </c>
      <c r="F47" s="68">
        <f>Raw_fanoverview!F11</f>
        <v>0</v>
      </c>
      <c r="G47" s="68">
        <f>Raw_fanoverview!G11</f>
        <v>0</v>
      </c>
      <c r="H47" s="68">
        <f>Raw_fanoverview!H11</f>
        <v>0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249</v>
      </c>
      <c r="C1" s="45" t="s">
        <v>319</v>
      </c>
      <c r="D1" s="45" t="s">
        <v>229</v>
      </c>
      <c r="E1" s="45" t="s">
        <v>250</v>
      </c>
      <c r="F1" s="45" t="s">
        <v>122</v>
      </c>
      <c r="G1" s="45" t="s">
        <v>251</v>
      </c>
      <c r="H1" s="45" t="s">
        <v>121</v>
      </c>
    </row>
    <row r="2" spans="1:8" x14ac:dyDescent="0.25">
      <c r="A2" t="s">
        <v>39</v>
      </c>
      <c r="B2" t="s">
        <v>67</v>
      </c>
      <c r="D2" t="s">
        <v>61</v>
      </c>
    </row>
    <row r="3" spans="1:8" x14ac:dyDescent="0.25">
      <c r="A3" t="s">
        <v>40</v>
      </c>
      <c r="B3" t="s">
        <v>67</v>
      </c>
      <c r="D3" t="s">
        <v>61</v>
      </c>
    </row>
    <row r="4" spans="1:8" x14ac:dyDescent="0.25">
      <c r="A4" t="s">
        <v>39</v>
      </c>
      <c r="B4" t="s">
        <v>48</v>
      </c>
      <c r="D4" t="s">
        <v>61</v>
      </c>
    </row>
    <row r="5" spans="1:8" x14ac:dyDescent="0.25">
      <c r="A5" t="s">
        <v>40</v>
      </c>
      <c r="B5" t="s">
        <v>48</v>
      </c>
      <c r="D5" t="s">
        <v>61</v>
      </c>
    </row>
    <row r="6" spans="1:8" x14ac:dyDescent="0.25">
      <c r="A6" t="s">
        <v>39</v>
      </c>
      <c r="B6" t="s">
        <v>65</v>
      </c>
      <c r="D6" t="s">
        <v>61</v>
      </c>
    </row>
    <row r="7" spans="1:8" x14ac:dyDescent="0.25">
      <c r="A7" t="s">
        <v>40</v>
      </c>
      <c r="B7" t="s">
        <v>65</v>
      </c>
      <c r="D7" t="s">
        <v>61</v>
      </c>
    </row>
    <row r="8" spans="1:8" x14ac:dyDescent="0.25">
      <c r="A8" t="s">
        <v>39</v>
      </c>
      <c r="B8" t="s">
        <v>68</v>
      </c>
      <c r="D8" t="s">
        <v>61</v>
      </c>
    </row>
    <row r="9" spans="1:8" x14ac:dyDescent="0.25">
      <c r="A9" t="s">
        <v>40</v>
      </c>
      <c r="B9" t="s">
        <v>68</v>
      </c>
      <c r="D9" t="s">
        <v>61</v>
      </c>
    </row>
    <row r="10" spans="1:8" x14ac:dyDescent="0.25">
      <c r="A10" t="s">
        <v>39</v>
      </c>
      <c r="B10" t="s">
        <v>69</v>
      </c>
      <c r="D10" t="s">
        <v>61</v>
      </c>
    </row>
    <row r="11" spans="1:8" x14ac:dyDescent="0.25">
      <c r="A11" t="s">
        <v>40</v>
      </c>
      <c r="B11" t="s">
        <v>69</v>
      </c>
      <c r="D11" t="s">
        <v>61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229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406</v>
      </c>
      <c r="E2" t="s">
        <v>407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406</v>
      </c>
      <c r="E3" t="s">
        <v>407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408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408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408</v>
      </c>
      <c r="E6" t="s">
        <v>409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408</v>
      </c>
      <c r="E7" t="s">
        <v>409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408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408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410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410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Storage - Unconditioned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326</v>
      </c>
      <c r="C2" s="19" t="s">
        <v>32</v>
      </c>
      <c r="D2" s="19" t="s">
        <v>327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</row>
    <row r="6" spans="1:26" ht="15.75" customHeight="1" x14ac:dyDescent="0.25">
      <c r="A6" s="85" t="str">
        <f>"OA Controller - "&amp;Prototype!A2</f>
        <v>OA Controller - Storage - Unconditioned</v>
      </c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0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0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6" t="str">
        <f>"Exhaust hood - "&amp;Prototype!A2</f>
        <v>Exhaust hood - Storage - Unconditioned</v>
      </c>
      <c r="B12" s="86"/>
      <c r="C12" s="86"/>
      <c r="D12" s="86"/>
      <c r="E12" s="86"/>
    </row>
    <row r="13" spans="1:26" ht="27" x14ac:dyDescent="0.25">
      <c r="A13" s="16" t="s">
        <v>105</v>
      </c>
      <c r="B13" s="16" t="s">
        <v>106</v>
      </c>
      <c r="C13" s="16" t="s">
        <v>107</v>
      </c>
      <c r="D13" s="16" t="s">
        <v>108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383</v>
      </c>
      <c r="B2">
        <v>500039.22</v>
      </c>
      <c r="C2">
        <v>0</v>
      </c>
      <c r="D2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164</v>
      </c>
      <c r="B1" s="45" t="s">
        <v>18</v>
      </c>
      <c r="C1" s="45" t="s">
        <v>242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Storage - Unconditioned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Storage - Unconditioned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322</v>
      </c>
      <c r="C9" s="9" t="s">
        <v>109</v>
      </c>
      <c r="D9" s="9" t="s">
        <v>110</v>
      </c>
      <c r="E9" s="9" t="s">
        <v>111</v>
      </c>
      <c r="F9" s="9" t="s">
        <v>112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238</v>
      </c>
      <c r="D1" s="45" t="s">
        <v>239</v>
      </c>
      <c r="E1" s="45" t="s">
        <v>240</v>
      </c>
      <c r="F1" s="45" t="s">
        <v>241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344</v>
      </c>
      <c r="C1" s="45" t="s">
        <v>47</v>
      </c>
    </row>
    <row r="2" spans="1:3" x14ac:dyDescent="0.25">
      <c r="A2" t="s">
        <v>389</v>
      </c>
      <c r="B2">
        <v>90.007059599999991</v>
      </c>
      <c r="C2" t="s">
        <v>381</v>
      </c>
    </row>
    <row r="3" spans="1:3" x14ac:dyDescent="0.25">
      <c r="A3" t="s">
        <v>390</v>
      </c>
      <c r="B3">
        <v>90.007059599999991</v>
      </c>
      <c r="C3" t="s">
        <v>385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Storage - Unconditioned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314</v>
      </c>
      <c r="D2" s="8" t="s">
        <v>326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Storage - Unconditioned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252</v>
      </c>
    </row>
    <row r="2" spans="1:4" x14ac:dyDescent="0.25">
      <c r="A2" t="s">
        <v>39</v>
      </c>
      <c r="B2" t="s">
        <v>383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383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7" t="str">
        <f>"Equipment - "&amp;Prototype!A2</f>
        <v>Equipment - Storage - Unconditioned</v>
      </c>
      <c r="B1" s="81"/>
      <c r="C1" s="81"/>
      <c r="D1" s="81"/>
    </row>
    <row r="2" spans="1:9" x14ac:dyDescent="0.25">
      <c r="A2" s="16" t="s">
        <v>57</v>
      </c>
      <c r="B2" s="16" t="s">
        <v>322</v>
      </c>
      <c r="C2" s="16" t="s">
        <v>328</v>
      </c>
      <c r="D2" s="16" t="s">
        <v>113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7" t="str">
        <f>"Refrigeration - "&amp;Prototype!A2</f>
        <v>Refrigeration - Storage - Unconditioned</v>
      </c>
      <c r="B6" s="81"/>
      <c r="C6" s="81"/>
      <c r="D6" s="81"/>
    </row>
    <row r="7" spans="1:9" ht="30" x14ac:dyDescent="0.25">
      <c r="A7" s="51" t="s">
        <v>254</v>
      </c>
      <c r="B7" s="51" t="s">
        <v>255</v>
      </c>
      <c r="C7" s="52" t="s">
        <v>309</v>
      </c>
      <c r="D7" s="51" t="s">
        <v>257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7" t="str">
        <f>"Elevator - "&amp;Prototype!A2</f>
        <v>Elevator - Storage - Unconditioned</v>
      </c>
      <c r="B14" s="81"/>
      <c r="C14" s="81"/>
      <c r="D14" s="81"/>
      <c r="E14" s="81"/>
      <c r="F14" s="81"/>
      <c r="G14" s="81"/>
      <c r="H14" s="81"/>
      <c r="I14" s="81"/>
    </row>
    <row r="15" spans="1:9" ht="27" x14ac:dyDescent="0.25">
      <c r="A15" s="16" t="s">
        <v>18</v>
      </c>
      <c r="B15" s="16" t="s">
        <v>114</v>
      </c>
      <c r="C15" s="16" t="s">
        <v>115</v>
      </c>
      <c r="D15" s="16" t="s">
        <v>116</v>
      </c>
      <c r="E15" s="16" t="s">
        <v>117</v>
      </c>
      <c r="F15" s="16" t="s">
        <v>118</v>
      </c>
      <c r="G15" s="16" t="s">
        <v>119</v>
      </c>
      <c r="H15" s="16" t="s">
        <v>120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383</v>
      </c>
      <c r="C2">
        <v>500039.22</v>
      </c>
      <c r="D2">
        <v>0.199962391061</v>
      </c>
    </row>
    <row r="3" spans="1:4" x14ac:dyDescent="0.25">
      <c r="A3" t="s">
        <v>40</v>
      </c>
      <c r="B3" t="s">
        <v>383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253</v>
      </c>
      <c r="D1" s="45" t="s">
        <v>57</v>
      </c>
    </row>
    <row r="2" spans="1:4" x14ac:dyDescent="0.25">
      <c r="A2" t="s">
        <v>39</v>
      </c>
      <c r="B2" t="s">
        <v>422</v>
      </c>
      <c r="D2" t="s">
        <v>413</v>
      </c>
    </row>
    <row r="3" spans="1:4" x14ac:dyDescent="0.25">
      <c r="A3" t="s">
        <v>40</v>
      </c>
      <c r="B3" t="s">
        <v>422</v>
      </c>
      <c r="D3" t="s">
        <v>413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254</v>
      </c>
      <c r="C1" s="45" t="s">
        <v>255</v>
      </c>
      <c r="D1" s="45" t="s">
        <v>256</v>
      </c>
      <c r="E1" s="45" t="s">
        <v>257</v>
      </c>
    </row>
    <row r="2" spans="1:5" x14ac:dyDescent="0.25">
      <c r="A2" t="s">
        <v>411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Storage - Unconditioned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321</v>
      </c>
      <c r="B2" s="103" t="s">
        <v>317</v>
      </c>
      <c r="C2" s="103" t="s">
        <v>38</v>
      </c>
      <c r="D2" s="103" t="s">
        <v>101</v>
      </c>
      <c r="E2" s="100" t="s">
        <v>318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DHW Sch</v>
      </c>
      <c r="B4" s="39" t="str">
        <f>Raw_schedule!A2</f>
        <v>Warehouse</v>
      </c>
      <c r="C4" s="2" t="str">
        <f>Raw_schedule!C2</f>
        <v>AllOtherDays</v>
      </c>
      <c r="D4" s="98" t="s">
        <v>343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39" t="str">
        <f>Raw_schedule!B3</f>
        <v>DHW Sch</v>
      </c>
      <c r="B5" s="39" t="str">
        <f>Raw_schedule!A3</f>
        <v>Warehouse</v>
      </c>
      <c r="C5" s="2" t="str">
        <f>Raw_schedule!C3</f>
        <v>Weekdays Weekends</v>
      </c>
      <c r="D5" s="99"/>
      <c r="E5" s="2">
        <f>Raw_schedule!D3</f>
        <v>0.02</v>
      </c>
      <c r="F5" s="2">
        <f>Raw_schedule!E3</f>
        <v>0.02</v>
      </c>
      <c r="G5" s="2">
        <f>Raw_schedule!F3</f>
        <v>0.02</v>
      </c>
      <c r="H5" s="2">
        <f>Raw_schedule!G3</f>
        <v>0.02</v>
      </c>
      <c r="I5" s="2">
        <f>Raw_schedule!H3</f>
        <v>0.05</v>
      </c>
      <c r="J5" s="2">
        <f>Raw_schedule!I3</f>
        <v>7.0000000000000007E-2</v>
      </c>
      <c r="K5" s="2">
        <f>Raw_schedule!J3</f>
        <v>7.0000000000000007E-2</v>
      </c>
      <c r="L5" s="2">
        <f>Raw_schedule!K3</f>
        <v>0.1</v>
      </c>
      <c r="M5" s="2">
        <f>Raw_schedule!L3</f>
        <v>0.3</v>
      </c>
      <c r="N5" s="2">
        <f>Raw_schedule!M3</f>
        <v>0.36</v>
      </c>
      <c r="O5" s="2">
        <f>Raw_schedule!N3</f>
        <v>0.36</v>
      </c>
      <c r="P5" s="2">
        <f>Raw_schedule!O3</f>
        <v>0.46</v>
      </c>
      <c r="Q5" s="2">
        <f>Raw_schedule!P3</f>
        <v>0.56999999999999995</v>
      </c>
      <c r="R5" s="2">
        <f>Raw_schedule!Q3</f>
        <v>0.43</v>
      </c>
      <c r="S5" s="2">
        <f>Raw_schedule!R3</f>
        <v>0.56999999999999995</v>
      </c>
      <c r="T5" s="2">
        <f>Raw_schedule!S3</f>
        <v>0.43</v>
      </c>
      <c r="U5" s="2">
        <f>Raw_schedule!T3</f>
        <v>0.38</v>
      </c>
      <c r="V5" s="2">
        <f>Raw_schedule!U3</f>
        <v>0.4</v>
      </c>
      <c r="W5" s="2">
        <f>Raw_schedule!V3</f>
        <v>0.3</v>
      </c>
      <c r="X5" s="2">
        <f>Raw_schedule!W3</f>
        <v>0.4</v>
      </c>
      <c r="Y5" s="2">
        <f>Raw_schedule!X3</f>
        <v>0.3</v>
      </c>
      <c r="Z5" s="2">
        <f>Raw_schedule!Y3</f>
        <v>0.18</v>
      </c>
      <c r="AA5" s="2">
        <f>Raw_schedule!Z3</f>
        <v>0.03</v>
      </c>
      <c r="AB5" s="2">
        <f>Raw_schedule!AA3</f>
        <v>0.03</v>
      </c>
    </row>
    <row r="6" spans="1:28" x14ac:dyDescent="0.25">
      <c r="A6" s="39" t="str">
        <f>Raw_schedule!B4</f>
        <v>Elec Equip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0.05</v>
      </c>
      <c r="F7" s="2">
        <f>Raw_schedule!E5</f>
        <v>0.05</v>
      </c>
      <c r="G7" s="2">
        <f>Raw_schedule!F5</f>
        <v>0.05</v>
      </c>
      <c r="H7" s="2">
        <f>Raw_schedule!G5</f>
        <v>0.05</v>
      </c>
      <c r="I7" s="2">
        <f>Raw_schedule!H5</f>
        <v>0.05</v>
      </c>
      <c r="J7" s="2">
        <f>Raw_schedule!I5</f>
        <v>0.05</v>
      </c>
      <c r="K7" s="2">
        <f>Raw_schedule!J5</f>
        <v>0.05</v>
      </c>
      <c r="L7" s="2">
        <f>Raw_schedule!K5</f>
        <v>0.4</v>
      </c>
      <c r="M7" s="2">
        <f>Raw_schedule!L5</f>
        <v>0.7</v>
      </c>
      <c r="N7" s="2">
        <f>Raw_schedule!M5</f>
        <v>0.9</v>
      </c>
      <c r="O7" s="2">
        <f>Raw_schedule!N5</f>
        <v>0.9</v>
      </c>
      <c r="P7" s="2">
        <f>Raw_schedule!O5</f>
        <v>0.9</v>
      </c>
      <c r="Q7" s="2">
        <f>Raw_schedule!P5</f>
        <v>0.9</v>
      </c>
      <c r="R7" s="2">
        <f>Raw_schedule!Q5</f>
        <v>0.9</v>
      </c>
      <c r="S7" s="2">
        <f>Raw_schedule!R5</f>
        <v>0.9</v>
      </c>
      <c r="T7" s="2">
        <f>Raw_schedule!S5</f>
        <v>0.9</v>
      </c>
      <c r="U7" s="2">
        <f>Raw_schedule!T5</f>
        <v>0.9</v>
      </c>
      <c r="V7" s="2">
        <f>Raw_schedule!U5</f>
        <v>0.9</v>
      </c>
      <c r="W7" s="2">
        <f>Raw_schedule!V5</f>
        <v>0.9</v>
      </c>
      <c r="X7" s="2">
        <f>Raw_schedule!W5</f>
        <v>0.9</v>
      </c>
      <c r="Y7" s="2">
        <f>Raw_schedule!X5</f>
        <v>0.9</v>
      </c>
      <c r="Z7" s="2">
        <f>Raw_schedule!Y5</f>
        <v>0.3</v>
      </c>
      <c r="AA7" s="2">
        <f>Raw_schedule!Z5</f>
        <v>0.05</v>
      </c>
      <c r="AB7" s="2">
        <f>Raw_schedule!AA5</f>
        <v>0.05</v>
      </c>
    </row>
    <row r="8" spans="1:28" x14ac:dyDescent="0.25">
      <c r="A8" s="39" t="str">
        <f>Raw_schedule!B6</f>
        <v>Infiltration Schedule</v>
      </c>
      <c r="B8" s="39" t="str">
        <f>Raw_schedule!A6</f>
        <v>Warehouse</v>
      </c>
      <c r="C8" s="2" t="str">
        <f>Raw_schedule!C6</f>
        <v>AllDays</v>
      </c>
      <c r="D8" s="2"/>
      <c r="E8" s="2">
        <f>Raw_schedule!D6</f>
        <v>1</v>
      </c>
      <c r="F8" s="2">
        <f>Raw_schedule!E6</f>
        <v>1</v>
      </c>
      <c r="G8" s="2">
        <f>Raw_schedule!F6</f>
        <v>1</v>
      </c>
      <c r="H8" s="2">
        <f>Raw_schedule!G6</f>
        <v>1</v>
      </c>
      <c r="I8" s="2">
        <f>Raw_schedule!H6</f>
        <v>1</v>
      </c>
      <c r="J8" s="2">
        <f>Raw_schedule!I6</f>
        <v>1</v>
      </c>
      <c r="K8" s="2">
        <f>Raw_schedule!J6</f>
        <v>1</v>
      </c>
      <c r="L8" s="2">
        <f>Raw_schedule!K6</f>
        <v>1</v>
      </c>
      <c r="M8" s="2">
        <f>Raw_schedule!L6</f>
        <v>1</v>
      </c>
      <c r="N8" s="2">
        <f>Raw_schedule!M6</f>
        <v>1</v>
      </c>
      <c r="O8" s="2">
        <f>Raw_schedule!N6</f>
        <v>1</v>
      </c>
      <c r="P8" s="2">
        <f>Raw_schedule!O6</f>
        <v>1</v>
      </c>
      <c r="Q8" s="2">
        <f>Raw_schedule!P6</f>
        <v>1</v>
      </c>
      <c r="R8" s="2">
        <f>Raw_schedule!Q6</f>
        <v>1</v>
      </c>
      <c r="S8" s="2">
        <f>Raw_schedule!R6</f>
        <v>1</v>
      </c>
      <c r="T8" s="2">
        <f>Raw_schedule!S6</f>
        <v>1</v>
      </c>
      <c r="U8" s="2">
        <f>Raw_schedule!T6</f>
        <v>1</v>
      </c>
      <c r="V8" s="2">
        <f>Raw_schedule!U6</f>
        <v>1</v>
      </c>
      <c r="W8" s="2">
        <f>Raw_schedule!V6</f>
        <v>1</v>
      </c>
      <c r="X8" s="2">
        <f>Raw_schedule!W6</f>
        <v>1</v>
      </c>
      <c r="Y8" s="2">
        <f>Raw_schedule!X6</f>
        <v>1</v>
      </c>
      <c r="Z8" s="2">
        <f>Raw_schedule!Y6</f>
        <v>1</v>
      </c>
      <c r="AA8" s="2">
        <f>Raw_schedule!Z6</f>
        <v>1</v>
      </c>
      <c r="AB8" s="2">
        <f>Raw_schedule!AA6</f>
        <v>1</v>
      </c>
    </row>
    <row r="9" spans="1:28" x14ac:dyDescent="0.25">
      <c r="A9" s="39" t="str">
        <f>Raw_schedule!B7</f>
        <v>Lighting Schedule</v>
      </c>
      <c r="B9" s="39" t="str">
        <f>Raw_schedule!A7</f>
        <v>Warehouse</v>
      </c>
      <c r="C9" s="2" t="str">
        <f>Raw_schedule!C7</f>
        <v>AllOtherDays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39" t="str">
        <f>Raw_schedule!B8</f>
        <v>Lighting Schedule</v>
      </c>
      <c r="B10" s="39" t="str">
        <f>Raw_schedule!A8</f>
        <v>Warehouse</v>
      </c>
      <c r="C10" s="2" t="str">
        <f>Raw_schedule!C8</f>
        <v>Weekdays Weekends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0.25</v>
      </c>
      <c r="M10" s="2">
        <f>Raw_schedule!L8</f>
        <v>0.45</v>
      </c>
      <c r="N10" s="2">
        <f>Raw_schedule!M8</f>
        <v>0.55000000000000004</v>
      </c>
      <c r="O10" s="2">
        <f>Raw_schedule!N8</f>
        <v>0.55000000000000004</v>
      </c>
      <c r="P10" s="2">
        <f>Raw_schedule!O8</f>
        <v>0.55000000000000004</v>
      </c>
      <c r="Q10" s="2">
        <f>Raw_schedule!P8</f>
        <v>0.55000000000000004</v>
      </c>
      <c r="R10" s="2">
        <f>Raw_schedule!Q8</f>
        <v>0.55000000000000004</v>
      </c>
      <c r="S10" s="2">
        <f>Raw_schedule!R8</f>
        <v>0.55000000000000004</v>
      </c>
      <c r="T10" s="2">
        <f>Raw_schedule!S8</f>
        <v>0.55000000000000004</v>
      </c>
      <c r="U10" s="2">
        <f>Raw_schedule!T8</f>
        <v>0.55000000000000004</v>
      </c>
      <c r="V10" s="2">
        <f>Raw_schedule!U8</f>
        <v>0.55000000000000004</v>
      </c>
      <c r="W10" s="2">
        <f>Raw_schedule!V8</f>
        <v>0.55000000000000004</v>
      </c>
      <c r="X10" s="2">
        <f>Raw_schedule!W8</f>
        <v>0.55000000000000004</v>
      </c>
      <c r="Y10" s="2">
        <f>Raw_schedule!X8</f>
        <v>0.55000000000000004</v>
      </c>
      <c r="Z10" s="2">
        <f>Raw_schedule!Y8</f>
        <v>0.3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Occupant Sch</v>
      </c>
      <c r="B11" s="39" t="str">
        <f>Raw_schedule!A9</f>
        <v>Warehouse</v>
      </c>
      <c r="C11" s="2" t="str">
        <f>Raw_schedule!C9</f>
        <v>AllOtherDays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39" t="str">
        <f>Raw_schedule!B10</f>
        <v>Occupant Sch</v>
      </c>
      <c r="B12" s="39" t="str">
        <f>Raw_schedule!A10</f>
        <v>Warehouse</v>
      </c>
      <c r="C12" s="2" t="str">
        <f>Raw_schedule!C10</f>
        <v>Weekdays Weekends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0.15</v>
      </c>
      <c r="M12" s="2">
        <f>Raw_schedule!L10</f>
        <v>0.7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0.5</v>
      </c>
      <c r="R12" s="2">
        <f>Raw_schedule!Q10</f>
        <v>0.85</v>
      </c>
      <c r="S12" s="2">
        <f>Raw_schedule!R10</f>
        <v>0.85</v>
      </c>
      <c r="T12" s="2">
        <f>Raw_schedule!S10</f>
        <v>0.85</v>
      </c>
      <c r="U12" s="2">
        <f>Raw_schedule!T10</f>
        <v>0.85</v>
      </c>
      <c r="V12" s="2">
        <f>Raw_schedule!U10</f>
        <v>0.85</v>
      </c>
      <c r="W12" s="2">
        <f>Raw_schedule!V10</f>
        <v>0.85</v>
      </c>
      <c r="X12" s="2">
        <f>Raw_schedule!W10</f>
        <v>0.85</v>
      </c>
      <c r="Y12" s="2">
        <f>Raw_schedule!X10</f>
        <v>0.85</v>
      </c>
      <c r="Z12" s="2">
        <f>Raw_schedule!Y10</f>
        <v>0.2</v>
      </c>
      <c r="AA12" s="2">
        <f>Raw_schedule!Z10</f>
        <v>0</v>
      </c>
      <c r="AB12" s="2">
        <f>Raw_schedule!AA10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72592-8EBE-4A7C-8C7F-3FCC0377BB2A}">
  <dimension ref="A1"/>
  <sheetViews>
    <sheetView workbookViewId="0"/>
  </sheetViews>
  <sheetFormatPr defaultRowHeight="15" x14ac:dyDescent="0.25"/>
  <sheetData>
    <row r="1" spans="1:1" x14ac:dyDescent="0.25">
      <c r="A1" t="s">
        <v>423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321</v>
      </c>
      <c r="B1" s="45" t="s">
        <v>258</v>
      </c>
      <c r="C1" s="45" t="s">
        <v>38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5" t="s">
        <v>272</v>
      </c>
      <c r="R1" s="45" t="s">
        <v>273</v>
      </c>
      <c r="S1" s="45" t="s">
        <v>274</v>
      </c>
      <c r="T1" s="45" t="s">
        <v>275</v>
      </c>
      <c r="U1" s="45" t="s">
        <v>276</v>
      </c>
      <c r="V1" s="45" t="s">
        <v>277</v>
      </c>
      <c r="W1" s="45" t="s">
        <v>278</v>
      </c>
      <c r="X1" s="45" t="s">
        <v>279</v>
      </c>
      <c r="Y1" s="45" t="s">
        <v>280</v>
      </c>
      <c r="Z1" s="45" t="s">
        <v>281</v>
      </c>
      <c r="AA1" s="45" t="s">
        <v>282</v>
      </c>
    </row>
    <row r="2" spans="1:27" x14ac:dyDescent="0.25">
      <c r="A2" t="s">
        <v>384</v>
      </c>
      <c r="B2" t="s">
        <v>414</v>
      </c>
      <c r="C2" t="s">
        <v>415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384</v>
      </c>
      <c r="B3" t="s">
        <v>414</v>
      </c>
      <c r="C3" t="s">
        <v>416</v>
      </c>
      <c r="D3">
        <v>0.02</v>
      </c>
      <c r="E3">
        <v>0.02</v>
      </c>
      <c r="F3">
        <v>0.02</v>
      </c>
      <c r="G3">
        <v>0.02</v>
      </c>
      <c r="H3">
        <v>0.05</v>
      </c>
      <c r="I3">
        <v>7.0000000000000007E-2</v>
      </c>
      <c r="J3">
        <v>7.0000000000000007E-2</v>
      </c>
      <c r="K3">
        <v>0.1</v>
      </c>
      <c r="L3">
        <v>0.3</v>
      </c>
      <c r="M3">
        <v>0.36</v>
      </c>
      <c r="N3">
        <v>0.36</v>
      </c>
      <c r="O3">
        <v>0.46</v>
      </c>
      <c r="P3">
        <v>0.56999999999999995</v>
      </c>
      <c r="Q3">
        <v>0.43</v>
      </c>
      <c r="R3">
        <v>0.56999999999999995</v>
      </c>
      <c r="S3">
        <v>0.43</v>
      </c>
      <c r="T3">
        <v>0.38</v>
      </c>
      <c r="U3">
        <v>0.4</v>
      </c>
      <c r="V3">
        <v>0.3</v>
      </c>
      <c r="W3">
        <v>0.4</v>
      </c>
      <c r="X3">
        <v>0.3</v>
      </c>
      <c r="Y3">
        <v>0.18</v>
      </c>
      <c r="Z3">
        <v>0.03</v>
      </c>
      <c r="AA3">
        <v>0.03</v>
      </c>
    </row>
    <row r="4" spans="1:27" x14ac:dyDescent="0.25">
      <c r="A4" t="s">
        <v>384</v>
      </c>
      <c r="B4" t="s">
        <v>417</v>
      </c>
      <c r="C4" t="s">
        <v>415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384</v>
      </c>
      <c r="B5" t="s">
        <v>417</v>
      </c>
      <c r="C5" t="s">
        <v>416</v>
      </c>
      <c r="D5">
        <v>0.05</v>
      </c>
      <c r="E5">
        <v>0.05</v>
      </c>
      <c r="F5">
        <v>0.05</v>
      </c>
      <c r="G5">
        <v>0.05</v>
      </c>
      <c r="H5">
        <v>0.05</v>
      </c>
      <c r="I5">
        <v>0.05</v>
      </c>
      <c r="J5">
        <v>0.05</v>
      </c>
      <c r="K5">
        <v>0.4</v>
      </c>
      <c r="L5">
        <v>0.7</v>
      </c>
      <c r="M5">
        <v>0.9</v>
      </c>
      <c r="N5">
        <v>0.9</v>
      </c>
      <c r="O5">
        <v>0.9</v>
      </c>
      <c r="P5">
        <v>0.9</v>
      </c>
      <c r="Q5">
        <v>0.9</v>
      </c>
      <c r="R5">
        <v>0.9</v>
      </c>
      <c r="S5">
        <v>0.9</v>
      </c>
      <c r="T5">
        <v>0.9</v>
      </c>
      <c r="U5">
        <v>0.9</v>
      </c>
      <c r="V5">
        <v>0.9</v>
      </c>
      <c r="W5">
        <v>0.9</v>
      </c>
      <c r="X5">
        <v>0.9</v>
      </c>
      <c r="Y5">
        <v>0.3</v>
      </c>
      <c r="Z5">
        <v>0.05</v>
      </c>
      <c r="AA5">
        <v>0.05</v>
      </c>
    </row>
    <row r="6" spans="1:27" x14ac:dyDescent="0.25">
      <c r="A6" t="s">
        <v>384</v>
      </c>
      <c r="B6" t="s">
        <v>418</v>
      </c>
      <c r="C6" t="s">
        <v>419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">
        <v>384</v>
      </c>
      <c r="B7" t="s">
        <v>420</v>
      </c>
      <c r="C7" t="s">
        <v>415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 t="s">
        <v>384</v>
      </c>
      <c r="B8" t="s">
        <v>420</v>
      </c>
      <c r="C8" t="s">
        <v>416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0.25</v>
      </c>
      <c r="L8">
        <v>0.45</v>
      </c>
      <c r="M8">
        <v>0.55000000000000004</v>
      </c>
      <c r="N8">
        <v>0.55000000000000004</v>
      </c>
      <c r="O8">
        <v>0.55000000000000004</v>
      </c>
      <c r="P8">
        <v>0.55000000000000004</v>
      </c>
      <c r="Q8">
        <v>0.55000000000000004</v>
      </c>
      <c r="R8">
        <v>0.55000000000000004</v>
      </c>
      <c r="S8">
        <v>0.55000000000000004</v>
      </c>
      <c r="T8">
        <v>0.55000000000000004</v>
      </c>
      <c r="U8">
        <v>0.55000000000000004</v>
      </c>
      <c r="V8">
        <v>0.55000000000000004</v>
      </c>
      <c r="W8">
        <v>0.55000000000000004</v>
      </c>
      <c r="X8">
        <v>0.55000000000000004</v>
      </c>
      <c r="Y8">
        <v>0.3</v>
      </c>
      <c r="Z8">
        <v>0.05</v>
      </c>
      <c r="AA8">
        <v>0.05</v>
      </c>
    </row>
    <row r="9" spans="1:27" x14ac:dyDescent="0.25">
      <c r="A9" t="s">
        <v>384</v>
      </c>
      <c r="B9" t="s">
        <v>421</v>
      </c>
      <c r="C9" t="s">
        <v>415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 t="s">
        <v>384</v>
      </c>
      <c r="B10" t="s">
        <v>421</v>
      </c>
      <c r="C10" t="s">
        <v>416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0.15</v>
      </c>
      <c r="L10">
        <v>0.7</v>
      </c>
      <c r="M10">
        <v>0.9</v>
      </c>
      <c r="N10">
        <v>0.9</v>
      </c>
      <c r="O10">
        <v>0.9</v>
      </c>
      <c r="P10">
        <v>0.5</v>
      </c>
      <c r="Q10">
        <v>0.85</v>
      </c>
      <c r="R10">
        <v>0.85</v>
      </c>
      <c r="S10">
        <v>0.85</v>
      </c>
      <c r="T10">
        <v>0.85</v>
      </c>
      <c r="U10">
        <v>0.85</v>
      </c>
      <c r="V10">
        <v>0.85</v>
      </c>
      <c r="W10">
        <v>0.85</v>
      </c>
      <c r="X10">
        <v>0.85</v>
      </c>
      <c r="Y10">
        <v>0.2</v>
      </c>
      <c r="Z10">
        <v>0</v>
      </c>
      <c r="AA1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Storage - Unconditioned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164</v>
      </c>
      <c r="B2" s="9" t="s">
        <v>72</v>
      </c>
      <c r="C2" s="9" t="s">
        <v>18</v>
      </c>
      <c r="D2" s="9" t="s">
        <v>329</v>
      </c>
      <c r="E2" s="9" t="s">
        <v>330</v>
      </c>
      <c r="F2" s="9" t="s">
        <v>331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8.8707964747245232</v>
      </c>
      <c r="F3" s="38">
        <f>SUMIFS(Raw_totalendusesannual!$E:$E,
        Raw_totalendusesannual!$B:$B,$A3,
        Raw_totalendusesannual!$C:$C,$B3,
        Raw_totalendusesannual!$A:$A,$C3) / $D3</f>
        <v>0.5966253807051376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6.9690044912877038</v>
      </c>
      <c r="F4" s="38">
        <f>SUMIFS(Raw_totalendusesannual!$E:$E,
        Raw_totalendusesannual!$B:$B,$A4,
        Raw_totalendusesannual!$C:$C,$B4,
        Raw_totalendusesannual!$A:$A,$C4) / $D4</f>
        <v>0.59607116417788197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8.8707964747245232</v>
      </c>
      <c r="F5" s="38">
        <f>SUMIFS(Raw_totalendusesannual!$E:$E,
        Raw_totalendusesannual!$B:$B,$A5,
        Raw_totalendusesannual!$C:$C,$B5,
        Raw_totalendusesannual!$A:$A,$C5) / $D5</f>
        <v>0.5966253807051376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6.9690044912877038</v>
      </c>
      <c r="F6" s="38">
        <f>SUMIFS(Raw_totalendusesannual!$E:$E,
        Raw_totalendusesannual!$B:$B,$A6,
        Raw_totalendusesannual!$C:$C,$B6,
        Raw_totalendusesannual!$A:$A,$C6) / $D6</f>
        <v>0.59607116417788197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8.8707964747245232</v>
      </c>
      <c r="F7" s="38">
        <f>SUMIFS(Raw_totalendusesannual!$E:$E,
        Raw_totalendusesannual!$B:$B,$A7,
        Raw_totalendusesannual!$C:$C,$B7,
        Raw_totalendusesannual!$A:$A,$C7) / $D7</f>
        <v>0.5966253807051376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6.9690044912877038</v>
      </c>
      <c r="F8" s="38">
        <f>SUMIFS(Raw_totalendusesannual!$E:$E,
        Raw_totalendusesannual!$B:$B,$A8,
        Raw_totalendusesannual!$C:$C,$B8,
        Raw_totalendusesannual!$A:$A,$C8) / $D8</f>
        <v>0.59607116417788197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8.8707964747245232</v>
      </c>
      <c r="F9" s="38">
        <f>SUMIFS(Raw_totalendusesannual!$E:$E,
        Raw_totalendusesannual!$B:$B,$A9,
        Raw_totalendusesannual!$C:$C,$B9,
        Raw_totalendusesannual!$A:$A,$C9) / $D9</f>
        <v>0.5966253807051376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6.9690044912877038</v>
      </c>
      <c r="F10" s="38">
        <f>SUMIFS(Raw_totalendusesannual!$E:$E,
        Raw_totalendusesannual!$B:$B,$A10,
        Raw_totalendusesannual!$C:$C,$B10,
        Raw_totalendusesannual!$A:$A,$C10) / $D10</f>
        <v>0.59607116417788197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8.8707964747245232</v>
      </c>
      <c r="F11" s="38">
        <f>SUMIFS(Raw_totalendusesannual!$E:$E,
        Raw_totalendusesannual!$B:$B,$A11,
        Raw_totalendusesannual!$C:$C,$B11,
        Raw_totalendusesannual!$A:$A,$C11) / $D11</f>
        <v>0.5966253807051376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6.9690044912877038</v>
      </c>
      <c r="F12" s="38">
        <f>SUMIFS(Raw_totalendusesannual!$E:$E,
        Raw_totalendusesannual!$B:$B,$A12,
        Raw_totalendusesannual!$C:$C,$B12,
        Raw_totalendusesannual!$A:$A,$C12) / $D12</f>
        <v>0.59607116417788197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8.8707964747245232</v>
      </c>
      <c r="F13" s="38">
        <f>SUMIFS(Raw_totalendusesannual!$E:$E,
        Raw_totalendusesannual!$B:$B,$A13,
        Raw_totalendusesannual!$C:$C,$B13,
        Raw_totalendusesannual!$A:$A,$C13) / $D13</f>
        <v>0.54836582618459406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6.9690044912877038</v>
      </c>
      <c r="F14" s="38">
        <f>SUMIFS(Raw_totalendusesannual!$E:$E,
        Raw_totalendusesannual!$B:$B,$A14,
        Raw_totalendusesannual!$C:$C,$B14,
        Raw_totalendusesannual!$A:$A,$C14) / $D14</f>
        <v>0.54795101872209151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8.8707964747245232</v>
      </c>
      <c r="F15" s="38">
        <f>SUMIFS(Raw_totalendusesannual!$E:$E,
        Raw_totalendusesannual!$B:$B,$A15,
        Raw_totalendusesannual!$C:$C,$B15,
        Raw_totalendusesannual!$A:$A,$C15) / $D15</f>
        <v>0.54836582618459406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6.9690044912877038</v>
      </c>
      <c r="F16" s="38">
        <f>SUMIFS(Raw_totalendusesannual!$E:$E,
        Raw_totalendusesannual!$B:$B,$A16,
        Raw_totalendusesannual!$C:$C,$B16,
        Raw_totalendusesannual!$A:$A,$C16) / $D16</f>
        <v>0.54795101872209151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8.8707964747245232</v>
      </c>
      <c r="F17" s="38">
        <f>SUMIFS(Raw_totalendusesannual!$E:$E,
        Raw_totalendusesannual!$B:$B,$A17,
        Raw_totalendusesannual!$C:$C,$B17,
        Raw_totalendusesannual!$A:$A,$C17) / $D17</f>
        <v>0.54836582618459406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6.9690044912877038</v>
      </c>
      <c r="F18" s="38">
        <f>SUMIFS(Raw_totalendusesannual!$E:$E,
        Raw_totalendusesannual!$B:$B,$A18,
        Raw_totalendusesannual!$C:$C,$B18,
        Raw_totalendusesannual!$A:$A,$C18) / $D18</f>
        <v>0.54795101872209151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8.8707964747245232</v>
      </c>
      <c r="F19" s="38">
        <f>SUMIFS(Raw_totalendusesannual!$E:$E,
        Raw_totalendusesannual!$B:$B,$A19,
        Raw_totalendusesannual!$C:$C,$B19,
        Raw_totalendusesannual!$A:$A,$C19) / $D19</f>
        <v>0.54836582618459406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6.9690044912877038</v>
      </c>
      <c r="F20" s="38">
        <f>SUMIFS(Raw_totalendusesannual!$E:$E,
        Raw_totalendusesannual!$B:$B,$A20,
        Raw_totalendusesannual!$C:$C,$B20,
        Raw_totalendusesannual!$A:$A,$C20) / $D20</f>
        <v>0.54795101872209151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8.8707964747245232</v>
      </c>
      <c r="F21" s="38">
        <f>SUMIFS(Raw_totalendusesannual!$E:$E,
        Raw_totalendusesannual!$B:$B,$A21,
        Raw_totalendusesannual!$C:$C,$B21,
        Raw_totalendusesannual!$A:$A,$C21) / $D21</f>
        <v>0.54836582618459406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6.9690044912877038</v>
      </c>
      <c r="F22" s="38">
        <f>SUMIFS(Raw_totalendusesannual!$E:$E,
        Raw_totalendusesannual!$B:$B,$A22,
        Raw_totalendusesannual!$C:$C,$B22,
        Raw_totalendusesannual!$A:$A,$C22) / $D22</f>
        <v>0.54795101872209151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8.8707964747245232</v>
      </c>
      <c r="F23" s="38">
        <f>SUMIFS(Raw_totalendusesannual!$E:$E,
        Raw_totalendusesannual!$B:$B,$A23,
        Raw_totalendusesannual!$C:$C,$B23,
        Raw_totalendusesannual!$A:$A,$C23) / $D23</f>
        <v>0.54630270801558334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6.9690044912877038</v>
      </c>
      <c r="F24" s="38">
        <f>SUMIFS(Raw_totalendusesannual!$E:$E,
        Raw_totalendusesannual!$B:$B,$A24,
        Raw_totalendusesannual!$C:$C,$B24,
        Raw_totalendusesannual!$A:$A,$C24) / $D24</f>
        <v>0.54612746176189952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8.8707964747245232</v>
      </c>
      <c r="F25" s="38">
        <f>SUMIFS(Raw_totalendusesannual!$E:$E,
        Raw_totalendusesannual!$B:$B,$A25,
        Raw_totalendusesannual!$C:$C,$B25,
        Raw_totalendusesannual!$A:$A,$C25) / $D25</f>
        <v>0.54630270801558334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6.9690044912877038</v>
      </c>
      <c r="F26" s="38">
        <f>SUMIFS(Raw_totalendusesannual!$E:$E,
        Raw_totalendusesannual!$B:$B,$A26,
        Raw_totalendusesannual!$C:$C,$B26,
        Raw_totalendusesannual!$A:$A,$C26) / $D26</f>
        <v>0.54612746176189952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8.8707964747245232</v>
      </c>
      <c r="F27" s="38">
        <f>SUMIFS(Raw_totalendusesannual!$E:$E,
        Raw_totalendusesannual!$B:$B,$A27,
        Raw_totalendusesannual!$C:$C,$B27,
        Raw_totalendusesannual!$A:$A,$C27) / $D27</f>
        <v>0.54630270801558334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6.9690044912877038</v>
      </c>
      <c r="F28" s="38">
        <f>SUMIFS(Raw_totalendusesannual!$E:$E,
        Raw_totalendusesannual!$B:$B,$A28,
        Raw_totalendusesannual!$C:$C,$B28,
        Raw_totalendusesannual!$A:$A,$C28) / $D28</f>
        <v>0.54612746176189952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8.8707964747245232</v>
      </c>
      <c r="F29" s="38">
        <f>SUMIFS(Raw_totalendusesannual!$E:$E,
        Raw_totalendusesannual!$B:$B,$A29,
        Raw_totalendusesannual!$C:$C,$B29,
        Raw_totalendusesannual!$A:$A,$C29) / $D29</f>
        <v>0.54630270801558334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6.9690044912877038</v>
      </c>
      <c r="F30" s="38">
        <f>SUMIFS(Raw_totalendusesannual!$E:$E,
        Raw_totalendusesannual!$B:$B,$A30,
        Raw_totalendusesannual!$C:$C,$B30,
        Raw_totalendusesannual!$A:$A,$C30) / $D30</f>
        <v>0.54612746176189952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8.8707964747245232</v>
      </c>
      <c r="F31" s="38">
        <f>SUMIFS(Raw_totalendusesannual!$E:$E,
        Raw_totalendusesannual!$B:$B,$A31,
        Raw_totalendusesannual!$C:$C,$B31,
        Raw_totalendusesannual!$A:$A,$C31) / $D31</f>
        <v>0.54630270801558334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6.9690044912877038</v>
      </c>
      <c r="F32" s="38">
        <f>SUMIFS(Raw_totalendusesannual!$E:$E,
        Raw_totalendusesannual!$B:$B,$A32,
        Raw_totalendusesannual!$C:$C,$B32,
        Raw_totalendusesannual!$A:$A,$C32) / $D32</f>
        <v>0.54612746176189952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8.8707964747245232</v>
      </c>
      <c r="F33" s="38">
        <f>SUMIFS(Raw_totalendusesannual!$E:$E,
        Raw_totalendusesannual!$B:$B,$A33,
        Raw_totalendusesannual!$C:$C,$B33,
        Raw_totalendusesannual!$A:$A,$C33) / $D33</f>
        <v>0.52757479703292087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6.9690044912877038</v>
      </c>
      <c r="F34" s="38">
        <f>SUMIFS(Raw_totalendusesannual!$E:$E,
        Raw_totalendusesannual!$B:$B,$A34,
        Raw_totalendusesannual!$C:$C,$B34,
        Raw_totalendusesannual!$A:$A,$C34) / $D34</f>
        <v>0.52725954176154433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8.8707964747245232</v>
      </c>
      <c r="F35" s="38">
        <f>SUMIFS(Raw_totalendusesannual!$E:$E,
        Raw_totalendusesannual!$B:$B,$A35,
        Raw_totalendusesannual!$C:$C,$B35,
        Raw_totalendusesannual!$A:$A,$C35) / $D35</f>
        <v>0.52757479703292087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6.9690044912877038</v>
      </c>
      <c r="F36" s="38">
        <f>SUMIFS(Raw_totalendusesannual!$E:$E,
        Raw_totalendusesannual!$B:$B,$A36,
        Raw_totalendusesannual!$C:$C,$B36,
        Raw_totalendusesannual!$A:$A,$C36) / $D36</f>
        <v>0.52725954176154433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8.8707964747245232</v>
      </c>
      <c r="F37" s="38">
        <f>SUMIFS(Raw_totalendusesannual!$E:$E,
        Raw_totalendusesannual!$B:$B,$A37,
        Raw_totalendusesannual!$C:$C,$B37,
        Raw_totalendusesannual!$A:$A,$C37) / $D37</f>
        <v>0.52757479703292087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6.9690044912877038</v>
      </c>
      <c r="F38" s="38">
        <f>SUMIFS(Raw_totalendusesannual!$E:$E,
        Raw_totalendusesannual!$B:$B,$A38,
        Raw_totalendusesannual!$C:$C,$B38,
        Raw_totalendusesannual!$A:$A,$C38) / $D38</f>
        <v>0.52725954176154433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8.8707964747245232</v>
      </c>
      <c r="F39" s="38">
        <f>SUMIFS(Raw_totalendusesannual!$E:$E,
        Raw_totalendusesannual!$B:$B,$A39,
        Raw_totalendusesannual!$C:$C,$B39,
        Raw_totalendusesannual!$A:$A,$C39) / $D39</f>
        <v>0.52757479703292087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6.9690044912877038</v>
      </c>
      <c r="F40" s="38">
        <f>SUMIFS(Raw_totalendusesannual!$E:$E,
        Raw_totalendusesannual!$B:$B,$A40,
        Raw_totalendusesannual!$C:$C,$B40,
        Raw_totalendusesannual!$A:$A,$C40) / $D40</f>
        <v>0.52725954176154433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8.8707964747245232</v>
      </c>
      <c r="F41" s="38">
        <f>SUMIFS(Raw_totalendusesannual!$E:$E,
        Raw_totalendusesannual!$B:$B,$A41,
        Raw_totalendusesannual!$C:$C,$B41,
        Raw_totalendusesannual!$A:$A,$C41) / $D41</f>
        <v>0.52757479703292087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6.9690044912877038</v>
      </c>
      <c r="F42" s="38">
        <f>SUMIFS(Raw_totalendusesannual!$E:$E,
        Raw_totalendusesannual!$B:$B,$A42,
        Raw_totalendusesannual!$C:$C,$B42,
        Raw_totalendusesannual!$A:$A,$C42) / $D42</f>
        <v>0.52725954176154433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8.8707964747245232</v>
      </c>
      <c r="F43" s="38">
        <f>SUMIFS(Raw_totalendusesannual!$E:$E,
        Raw_totalendusesannual!$B:$B,$A43,
        Raw_totalendusesannual!$C:$C,$B43,
        Raw_totalendusesannual!$A:$A,$C43) / $D43</f>
        <v>0.54630894752615611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6.9690044912877038</v>
      </c>
      <c r="F44" s="38">
        <f>SUMIFS(Raw_totalendusesannual!$E:$E,
        Raw_totalendusesannual!$B:$B,$A44,
        Raw_totalendusesannual!$C:$C,$B44,
        Raw_totalendusesannual!$A:$A,$C44) / $D44</f>
        <v>0.54606812641616387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8.8707964747245232</v>
      </c>
      <c r="F45" s="38">
        <f>SUMIFS(Raw_totalendusesannual!$E:$E,
        Raw_totalendusesannual!$B:$B,$A45,
        Raw_totalendusesannual!$C:$C,$B45,
        Raw_totalendusesannual!$A:$A,$C45) / $D45</f>
        <v>0.54630894752615611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6.9690044912877038</v>
      </c>
      <c r="F46" s="38">
        <f>SUMIFS(Raw_totalendusesannual!$E:$E,
        Raw_totalendusesannual!$B:$B,$A46,
        Raw_totalendusesannual!$C:$C,$B46,
        Raw_totalendusesannual!$A:$A,$C46) / $D46</f>
        <v>0.54606812641616387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8.8707964747245232</v>
      </c>
      <c r="F47" s="38">
        <f>SUMIFS(Raw_totalendusesannual!$E:$E,
        Raw_totalendusesannual!$B:$B,$A47,
        Raw_totalendusesannual!$C:$C,$B47,
        Raw_totalendusesannual!$A:$A,$C47) / $D47</f>
        <v>0.54630894752615611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6.9690044912877038</v>
      </c>
      <c r="F48" s="38">
        <f>SUMIFS(Raw_totalendusesannual!$E:$E,
        Raw_totalendusesannual!$B:$B,$A48,
        Raw_totalendusesannual!$C:$C,$B48,
        Raw_totalendusesannual!$A:$A,$C48) / $D48</f>
        <v>0.54606812641616387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8.8707964747245232</v>
      </c>
      <c r="F49" s="38">
        <f>SUMIFS(Raw_totalendusesannual!$E:$E,
        Raw_totalendusesannual!$B:$B,$A49,
        Raw_totalendusesannual!$C:$C,$B49,
        Raw_totalendusesannual!$A:$A,$C49) / $D49</f>
        <v>0.54630894752615611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6.9690044912877038</v>
      </c>
      <c r="F50" s="38">
        <f>SUMIFS(Raw_totalendusesannual!$E:$E,
        Raw_totalendusesannual!$B:$B,$A50,
        Raw_totalendusesannual!$C:$C,$B50,
        Raw_totalendusesannual!$A:$A,$C50) / $D50</f>
        <v>0.54606812641616387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8.8707964747245232</v>
      </c>
      <c r="F51" s="38">
        <f>SUMIFS(Raw_totalendusesannual!$E:$E,
        Raw_totalendusesannual!$B:$B,$A51,
        Raw_totalendusesannual!$C:$C,$B51,
        Raw_totalendusesannual!$A:$A,$C51) / $D51</f>
        <v>0.54630894752615611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6.9690044912877038</v>
      </c>
      <c r="F52" s="38">
        <f>SUMIFS(Raw_totalendusesannual!$E:$E,
        Raw_totalendusesannual!$B:$B,$A52,
        Raw_totalendusesannual!$C:$C,$B52,
        Raw_totalendusesannual!$A:$A,$C52) / $D52</f>
        <v>0.54606812641616387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8.8707964747245232</v>
      </c>
      <c r="F53" s="38">
        <f>SUMIFS(Raw_totalendusesannual!$E:$E,
        Raw_totalendusesannual!$B:$B,$A53,
        Raw_totalendusesannual!$C:$C,$B53,
        Raw_totalendusesannual!$A:$A,$C53) / $D53</f>
        <v>0.50341913180330133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6.9690044912877038</v>
      </c>
      <c r="F54" s="38">
        <f>SUMIFS(Raw_totalendusesannual!$E:$E,
        Raw_totalendusesannual!$B:$B,$A54,
        Raw_totalendusesannual!$C:$C,$B54,
        Raw_totalendusesannual!$A:$A,$C54) / $D54</f>
        <v>0.50311413572719355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8.8707964747245232</v>
      </c>
      <c r="F55" s="38">
        <f>SUMIFS(Raw_totalendusesannual!$E:$E,
        Raw_totalendusesannual!$B:$B,$A55,
        Raw_totalendusesannual!$C:$C,$B55,
        Raw_totalendusesannual!$A:$A,$C55) / $D55</f>
        <v>0.50341913180330133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6.9690044912877038</v>
      </c>
      <c r="F56" s="38">
        <f>SUMIFS(Raw_totalendusesannual!$E:$E,
        Raw_totalendusesannual!$B:$B,$A56,
        Raw_totalendusesannual!$C:$C,$B56,
        Raw_totalendusesannual!$A:$A,$C56) / $D56</f>
        <v>0.50311413572719355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8.8707964747245232</v>
      </c>
      <c r="F57" s="38">
        <f>SUMIFS(Raw_totalendusesannual!$E:$E,
        Raw_totalendusesannual!$B:$B,$A57,
        Raw_totalendusesannual!$C:$C,$B57,
        Raw_totalendusesannual!$A:$A,$C57) / $D57</f>
        <v>0.50341913180330133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6.9690044912877038</v>
      </c>
      <c r="F58" s="38">
        <f>SUMIFS(Raw_totalendusesannual!$E:$E,
        Raw_totalendusesannual!$B:$B,$A58,
        Raw_totalendusesannual!$C:$C,$B58,
        Raw_totalendusesannual!$A:$A,$C58) / $D58</f>
        <v>0.50311413572719355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8.8707964747245232</v>
      </c>
      <c r="F59" s="38">
        <f>SUMIFS(Raw_totalendusesannual!$E:$E,
        Raw_totalendusesannual!$B:$B,$A59,
        Raw_totalendusesannual!$C:$C,$B59,
        Raw_totalendusesannual!$A:$A,$C59) / $D59</f>
        <v>0.50341913180330133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6.9690044912877038</v>
      </c>
      <c r="F60" s="38">
        <f>SUMIFS(Raw_totalendusesannual!$E:$E,
        Raw_totalendusesannual!$B:$B,$A60,
        Raw_totalendusesannual!$C:$C,$B60,
        Raw_totalendusesannual!$A:$A,$C60) / $D60</f>
        <v>0.50311413572719355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8.8707964747245232</v>
      </c>
      <c r="F61" s="38">
        <f>SUMIFS(Raw_totalendusesannual!$E:$E,
        Raw_totalendusesannual!$B:$B,$A61,
        Raw_totalendusesannual!$C:$C,$B61,
        Raw_totalendusesannual!$A:$A,$C61) / $D61</f>
        <v>0.50341913180330133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6.9690044912877038</v>
      </c>
      <c r="F62" s="38">
        <f>SUMIFS(Raw_totalendusesannual!$E:$E,
        Raw_totalendusesannual!$B:$B,$A62,
        Raw_totalendusesannual!$C:$C,$B62,
        Raw_totalendusesannual!$A:$A,$C62) / $D62</f>
        <v>0.50311413572719355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8.8707964747245232</v>
      </c>
      <c r="F63" s="38">
        <f>SUMIFS(Raw_totalendusesannual!$E:$E,
        Raw_totalendusesannual!$B:$B,$A63,
        Raw_totalendusesannual!$C:$C,$B63,
        Raw_totalendusesannual!$A:$A,$C63) / $D63</f>
        <v>0.49696347818477121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6.9690044912877038</v>
      </c>
      <c r="F64" s="38">
        <f>SUMIFS(Raw_totalendusesannual!$E:$E,
        Raw_totalendusesannual!$B:$B,$A64,
        Raw_totalendusesannual!$C:$C,$B64,
        Raw_totalendusesannual!$A:$A,$C64) / $D64</f>
        <v>0.4965895675143242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8.8707964747245232</v>
      </c>
      <c r="F65" s="38">
        <f>SUMIFS(Raw_totalendusesannual!$E:$E,
        Raw_totalendusesannual!$B:$B,$A65,
        Raw_totalendusesannual!$C:$C,$B65,
        Raw_totalendusesannual!$A:$A,$C65) / $D65</f>
        <v>0.49696347818477121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6.9690044912877038</v>
      </c>
      <c r="F66" s="38">
        <f>SUMIFS(Raw_totalendusesannual!$E:$E,
        Raw_totalendusesannual!$B:$B,$A66,
        Raw_totalendusesannual!$C:$C,$B66,
        Raw_totalendusesannual!$A:$A,$C66) / $D66</f>
        <v>0.4965895675143242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8.8707964747245232</v>
      </c>
      <c r="F67" s="38">
        <f>SUMIFS(Raw_totalendusesannual!$E:$E,
        Raw_totalendusesannual!$B:$B,$A67,
        Raw_totalendusesannual!$C:$C,$B67,
        Raw_totalendusesannual!$A:$A,$C67) / $D67</f>
        <v>0.49696347818477121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6.9690044912877038</v>
      </c>
      <c r="F68" s="38">
        <f>SUMIFS(Raw_totalendusesannual!$E:$E,
        Raw_totalendusesannual!$B:$B,$A68,
        Raw_totalendusesannual!$C:$C,$B68,
        Raw_totalendusesannual!$A:$A,$C68) / $D68</f>
        <v>0.4965895675143242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8.8707964747245232</v>
      </c>
      <c r="F69" s="38">
        <f>SUMIFS(Raw_totalendusesannual!$E:$E,
        Raw_totalendusesannual!$B:$B,$A69,
        Raw_totalendusesannual!$C:$C,$B69,
        Raw_totalendusesannual!$A:$A,$C69) / $D69</f>
        <v>0.49696347818477121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6.9690044912877038</v>
      </c>
      <c r="F70" s="38">
        <f>SUMIFS(Raw_totalendusesannual!$E:$E,
        Raw_totalendusesannual!$B:$B,$A70,
        Raw_totalendusesannual!$C:$C,$B70,
        Raw_totalendusesannual!$A:$A,$C70) / $D70</f>
        <v>0.4965895675143242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8.8707964747245232</v>
      </c>
      <c r="F71" s="38">
        <f>SUMIFS(Raw_totalendusesannual!$E:$E,
        Raw_totalendusesannual!$B:$B,$A71,
        Raw_totalendusesannual!$C:$C,$B71,
        Raw_totalendusesannual!$A:$A,$C71) / $D71</f>
        <v>0.49696347818477121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6.9690044912877038</v>
      </c>
      <c r="F72" s="38">
        <f>SUMIFS(Raw_totalendusesannual!$E:$E,
        Raw_totalendusesannual!$B:$B,$A72,
        Raw_totalendusesannual!$C:$C,$B72,
        Raw_totalendusesannual!$A:$A,$C72) / $D72</f>
        <v>0.4965895675143242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8.8707964747245232</v>
      </c>
      <c r="F73" s="38">
        <f>SUMIFS(Raw_totalendusesannual!$E:$E,
        Raw_totalendusesannual!$B:$B,$A73,
        Raw_totalendusesannual!$C:$C,$B73,
        Raw_totalendusesannual!$A:$A,$C73) / $D73</f>
        <v>0.49626137325788167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6.9690044912877038</v>
      </c>
      <c r="F74" s="38">
        <f>SUMIFS(Raw_totalendusesannual!$E:$E,
        Raw_totalendusesannual!$B:$B,$A74,
        Raw_totalendusesannual!$C:$C,$B74,
        Raw_totalendusesannual!$A:$A,$C74) / $D74</f>
        <v>0.4958478856918464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8.8707964747245232</v>
      </c>
      <c r="F75" s="38">
        <f>SUMIFS(Raw_totalendusesannual!$E:$E,
        Raw_totalendusesannual!$B:$B,$A75,
        Raw_totalendusesannual!$C:$C,$B75,
        Raw_totalendusesannual!$A:$A,$C75) / $D75</f>
        <v>0.49626137325788167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6.9690044912877038</v>
      </c>
      <c r="F76" s="38">
        <f>SUMIFS(Raw_totalendusesannual!$E:$E,
        Raw_totalendusesannual!$B:$B,$A76,
        Raw_totalendusesannual!$C:$C,$B76,
        Raw_totalendusesannual!$A:$A,$C76) / $D76</f>
        <v>0.4958478856918464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8.8707964747245232</v>
      </c>
      <c r="F77" s="38">
        <f>SUMIFS(Raw_totalendusesannual!$E:$E,
        Raw_totalendusesannual!$B:$B,$A77,
        Raw_totalendusesannual!$C:$C,$B77,
        Raw_totalendusesannual!$A:$A,$C77) / $D77</f>
        <v>0.49626137325788167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6.9690044912877038</v>
      </c>
      <c r="F78" s="38">
        <f>SUMIFS(Raw_totalendusesannual!$E:$E,
        Raw_totalendusesannual!$B:$B,$A78,
        Raw_totalendusesannual!$C:$C,$B78,
        Raw_totalendusesannual!$A:$A,$C78) / $D78</f>
        <v>0.4958478856918464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8.8707964747245232</v>
      </c>
      <c r="F79" s="38">
        <f>SUMIFS(Raw_totalendusesannual!$E:$E,
        Raw_totalendusesannual!$B:$B,$A79,
        Raw_totalendusesannual!$C:$C,$B79,
        Raw_totalendusesannual!$A:$A,$C79) / $D79</f>
        <v>0.49626137325788167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6.9690044912877038</v>
      </c>
      <c r="F80" s="38">
        <f>SUMIFS(Raw_totalendusesannual!$E:$E,
        Raw_totalendusesannual!$B:$B,$A80,
        Raw_totalendusesannual!$C:$C,$B80,
        Raw_totalendusesannual!$A:$A,$C80) / $D80</f>
        <v>0.4958478856918464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8.8707964747245232</v>
      </c>
      <c r="F81" s="38">
        <f>SUMIFS(Raw_totalendusesannual!$E:$E,
        Raw_totalendusesannual!$B:$B,$A81,
        Raw_totalendusesannual!$C:$C,$B81,
        Raw_totalendusesannual!$A:$A,$C81) / $D81</f>
        <v>0.49626137325788167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6.9690044912877038</v>
      </c>
      <c r="F82" s="38">
        <f>SUMIFS(Raw_totalendusesannual!$E:$E,
        Raw_totalendusesannual!$B:$B,$A82,
        Raw_totalendusesannual!$C:$C,$B82,
        Raw_totalendusesannual!$A:$A,$C82) / $D82</f>
        <v>0.4958478856918464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8.8707964747245232</v>
      </c>
      <c r="F83" s="38">
        <f>SUMIFS(Raw_totalendusesannual!$E:$E,
        Raw_totalendusesannual!$B:$B,$A83,
        Raw_totalendusesannual!$C:$C,$B83,
        Raw_totalendusesannual!$A:$A,$C83) / $D83</f>
        <v>0.48942100981599007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6.9690044912877038</v>
      </c>
      <c r="F84" s="38">
        <f>SUMIFS(Raw_totalendusesannual!$E:$E,
        Raw_totalendusesannual!$B:$B,$A84,
        Raw_totalendusesannual!$C:$C,$B84,
        Raw_totalendusesannual!$A:$A,$C84) / $D84</f>
        <v>0.48912681289279669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8.8707964747245232</v>
      </c>
      <c r="F85" s="38">
        <f>SUMIFS(Raw_totalendusesannual!$E:$E,
        Raw_totalendusesannual!$B:$B,$A85,
        Raw_totalendusesannual!$C:$C,$B85,
        Raw_totalendusesannual!$A:$A,$C85) / $D85</f>
        <v>0.48942100981599007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6.9690044912877038</v>
      </c>
      <c r="F86" s="38">
        <f>SUMIFS(Raw_totalendusesannual!$E:$E,
        Raw_totalendusesannual!$B:$B,$A86,
        Raw_totalendusesannual!$C:$C,$B86,
        Raw_totalendusesannual!$A:$A,$C86) / $D86</f>
        <v>0.48912681289279669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8.8707964747245232</v>
      </c>
      <c r="F87" s="38">
        <f>SUMIFS(Raw_totalendusesannual!$E:$E,
        Raw_totalendusesannual!$B:$B,$A87,
        Raw_totalendusesannual!$C:$C,$B87,
        Raw_totalendusesannual!$A:$A,$C87) / $D87</f>
        <v>0.48942100981599007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6.9690044912877038</v>
      </c>
      <c r="F88" s="38">
        <f>SUMIFS(Raw_totalendusesannual!$E:$E,
        Raw_totalendusesannual!$B:$B,$A88,
        Raw_totalendusesannual!$C:$C,$B88,
        Raw_totalendusesannual!$A:$A,$C88) / $D88</f>
        <v>0.48912681289279669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8.8707964747245232</v>
      </c>
      <c r="F89" s="38">
        <f>SUMIFS(Raw_totalendusesannual!$E:$E,
        Raw_totalendusesannual!$B:$B,$A89,
        Raw_totalendusesannual!$C:$C,$B89,
        Raw_totalendusesannual!$A:$A,$C89) / $D89</f>
        <v>0.48942100981599007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6.9690044912877038</v>
      </c>
      <c r="F90" s="38">
        <f>SUMIFS(Raw_totalendusesannual!$E:$E,
        Raw_totalendusesannual!$B:$B,$A90,
        Raw_totalendusesannual!$C:$C,$B90,
        Raw_totalendusesannual!$A:$A,$C90) / $D90</f>
        <v>0.48912681289279669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8.8707964747245232</v>
      </c>
      <c r="F91" s="38">
        <f>SUMIFS(Raw_totalendusesannual!$E:$E,
        Raw_totalendusesannual!$B:$B,$A91,
        Raw_totalendusesannual!$C:$C,$B91,
        Raw_totalendusesannual!$A:$A,$C91) / $D91</f>
        <v>0.48942100981599007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6.9690044912877038</v>
      </c>
      <c r="F92" s="38">
        <f>SUMIFS(Raw_totalendusesannual!$E:$E,
        Raw_totalendusesannual!$B:$B,$A92,
        Raw_totalendusesannual!$C:$C,$B92,
        Raw_totalendusesannual!$A:$A,$C92) / $D92</f>
        <v>0.48912681289279669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8.8707964747245232</v>
      </c>
      <c r="F93" s="38">
        <f>SUMIFS(Raw_totalendusesannual!$E:$E,
        Raw_totalendusesannual!$B:$B,$A93,
        Raw_totalendusesannual!$C:$C,$B93,
        Raw_totalendusesannual!$A:$A,$C93) / $D93</f>
        <v>0.48541848377413277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6.9690044912877038</v>
      </c>
      <c r="F94" s="38">
        <f>SUMIFS(Raw_totalendusesannual!$E:$E,
        Raw_totalendusesannual!$B:$B,$A94,
        Raw_totalendusesannual!$C:$C,$B94,
        Raw_totalendusesannual!$A:$A,$C94) / $D94</f>
        <v>0.48502895432882248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8.8707964747245232</v>
      </c>
      <c r="F95" s="38">
        <f>SUMIFS(Raw_totalendusesannual!$E:$E,
        Raw_totalendusesannual!$B:$B,$A95,
        Raw_totalendusesannual!$C:$C,$B95,
        Raw_totalendusesannual!$A:$A,$C95) / $D95</f>
        <v>0.48541848377413277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6.9690044912877038</v>
      </c>
      <c r="F96" s="38">
        <f>SUMIFS(Raw_totalendusesannual!$E:$E,
        Raw_totalendusesannual!$B:$B,$A96,
        Raw_totalendusesannual!$C:$C,$B96,
        Raw_totalendusesannual!$A:$A,$C96) / $D96</f>
        <v>0.48502895432882248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8.8707964747245232</v>
      </c>
      <c r="F97" s="38">
        <f>SUMIFS(Raw_totalendusesannual!$E:$E,
        Raw_totalendusesannual!$B:$B,$A97,
        Raw_totalendusesannual!$C:$C,$B97,
        Raw_totalendusesannual!$A:$A,$C97) / $D97</f>
        <v>0.48541848377413277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6.9690044912877038</v>
      </c>
      <c r="F98" s="38">
        <f>SUMIFS(Raw_totalendusesannual!$E:$E,
        Raw_totalendusesannual!$B:$B,$A98,
        Raw_totalendusesannual!$C:$C,$B98,
        Raw_totalendusesannual!$A:$A,$C98) / $D98</f>
        <v>0.48502895432882248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8.8707964747245232</v>
      </c>
      <c r="F99" s="38">
        <f>SUMIFS(Raw_totalendusesannual!$E:$E,
        Raw_totalendusesannual!$B:$B,$A99,
        Raw_totalendusesannual!$C:$C,$B99,
        Raw_totalendusesannual!$A:$A,$C99) / $D99</f>
        <v>0.48541848377413277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6.9690044912877038</v>
      </c>
      <c r="F100" s="38">
        <f>SUMIFS(Raw_totalendusesannual!$E:$E,
        Raw_totalendusesannual!$B:$B,$A100,
        Raw_totalendusesannual!$C:$C,$B100,
        Raw_totalendusesannual!$A:$A,$C100) / $D100</f>
        <v>0.48502895432882248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8.8707964747245232</v>
      </c>
      <c r="F101" s="38">
        <f>SUMIFS(Raw_totalendusesannual!$E:$E,
        Raw_totalendusesannual!$B:$B,$A101,
        Raw_totalendusesannual!$C:$C,$B101,
        Raw_totalendusesannual!$A:$A,$C101) / $D101</f>
        <v>0.48541848377413277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6.9690044912877038</v>
      </c>
      <c r="F102" s="38">
        <f>SUMIFS(Raw_totalendusesannual!$E:$E,
        Raw_totalendusesannual!$B:$B,$A102,
        Raw_totalendusesannual!$C:$C,$B102,
        Raw_totalendusesannual!$A:$A,$C102) / $D102</f>
        <v>0.48502895432882248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8.8707964747245232</v>
      </c>
      <c r="F103" s="38">
        <f>SUMIFS(Raw_totalendusesannual!$E:$E,
        Raw_totalendusesannual!$B:$B,$A103,
        Raw_totalendusesannual!$C:$C,$B103,
        Raw_totalendusesannual!$A:$A,$C103) / $D103</f>
        <v>0.49623109563285861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6.9690044912877038</v>
      </c>
      <c r="F104" s="38">
        <f>SUMIFS(Raw_totalendusesannual!$E:$E,
        Raw_totalendusesannual!$B:$B,$A104,
        Raw_totalendusesannual!$C:$C,$B104,
        Raw_totalendusesannual!$A:$A,$C104) / $D104</f>
        <v>0.49579165010296594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8.8707964747245232</v>
      </c>
      <c r="F105" s="38">
        <f>SUMIFS(Raw_totalendusesannual!$E:$E,
        Raw_totalendusesannual!$B:$B,$A105,
        Raw_totalendusesannual!$C:$C,$B105,
        Raw_totalendusesannual!$A:$A,$C105) / $D105</f>
        <v>0.49623109563285861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6.9690044912877038</v>
      </c>
      <c r="F106" s="38">
        <f>SUMIFS(Raw_totalendusesannual!$E:$E,
        Raw_totalendusesannual!$B:$B,$A106,
        Raw_totalendusesannual!$C:$C,$B106,
        Raw_totalendusesannual!$A:$A,$C106) / $D106</f>
        <v>0.49579165010296594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8.8707964747245232</v>
      </c>
      <c r="F107" s="38">
        <f>SUMIFS(Raw_totalendusesannual!$E:$E,
        Raw_totalendusesannual!$B:$B,$A107,
        Raw_totalendusesannual!$C:$C,$B107,
        Raw_totalendusesannual!$A:$A,$C107) / $D107</f>
        <v>0.49623109563285861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6.9690044912877038</v>
      </c>
      <c r="F108" s="38">
        <f>SUMIFS(Raw_totalendusesannual!$E:$E,
        Raw_totalendusesannual!$B:$B,$A108,
        Raw_totalendusesannual!$C:$C,$B108,
        Raw_totalendusesannual!$A:$A,$C108) / $D108</f>
        <v>0.49579165010296594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8.8707964747245232</v>
      </c>
      <c r="F109" s="38">
        <f>SUMIFS(Raw_totalendusesannual!$E:$E,
        Raw_totalendusesannual!$B:$B,$A109,
        Raw_totalendusesannual!$C:$C,$B109,
        Raw_totalendusesannual!$A:$A,$C109) / $D109</f>
        <v>0.49623109563285861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6.9690044912877038</v>
      </c>
      <c r="F110" s="38">
        <f>SUMIFS(Raw_totalendusesannual!$E:$E,
        Raw_totalendusesannual!$B:$B,$A110,
        Raw_totalendusesannual!$C:$C,$B110,
        Raw_totalendusesannual!$A:$A,$C110) / $D110</f>
        <v>0.49579165010296594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8.8707964747245232</v>
      </c>
      <c r="F111" s="38">
        <f>SUMIFS(Raw_totalendusesannual!$E:$E,
        Raw_totalendusesannual!$B:$B,$A111,
        Raw_totalendusesannual!$C:$C,$B111,
        Raw_totalendusesannual!$A:$A,$C111) / $D111</f>
        <v>0.49623109563285861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6.9690044912877038</v>
      </c>
      <c r="F112" s="38">
        <f>SUMIFS(Raw_totalendusesannual!$E:$E,
        Raw_totalendusesannual!$B:$B,$A112,
        Raw_totalendusesannual!$C:$C,$B112,
        Raw_totalendusesannual!$A:$A,$C112) / $D112</f>
        <v>0.49579165010296594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8.8707964747245232</v>
      </c>
      <c r="F113" s="38">
        <f>SUMIFS(Raw_totalendusesannual!$E:$E,
        Raw_totalendusesannual!$B:$B,$A113,
        Raw_totalendusesannual!$C:$C,$B113,
        Raw_totalendusesannual!$A:$A,$C113) / $D113</f>
        <v>0.51019614021476156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6.9690044912877038</v>
      </c>
      <c r="F114" s="38">
        <f>SUMIFS(Raw_totalendusesannual!$E:$E,
        Raw_totalendusesannual!$B:$B,$A114,
        Raw_totalendusesannual!$C:$C,$B114,
        Raw_totalendusesannual!$A:$A,$C114) / $D114</f>
        <v>0.50994016029382661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8.8707964747245232</v>
      </c>
      <c r="F115" s="38">
        <f>SUMIFS(Raw_totalendusesannual!$E:$E,
        Raw_totalendusesannual!$B:$B,$A115,
        Raw_totalendusesannual!$C:$C,$B115,
        Raw_totalendusesannual!$A:$A,$C115) / $D115</f>
        <v>0.51019614021476156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6.9690044912877038</v>
      </c>
      <c r="F116" s="38">
        <f>SUMIFS(Raw_totalendusesannual!$E:$E,
        Raw_totalendusesannual!$B:$B,$A116,
        Raw_totalendusesannual!$C:$C,$B116,
        Raw_totalendusesannual!$A:$A,$C116) / $D116</f>
        <v>0.50994016029382661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8.8707964747245232</v>
      </c>
      <c r="F117" s="38">
        <f>SUMIFS(Raw_totalendusesannual!$E:$E,
        Raw_totalendusesannual!$B:$B,$A117,
        Raw_totalendusesannual!$C:$C,$B117,
        Raw_totalendusesannual!$A:$A,$C117) / $D117</f>
        <v>0.51019614021476156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6.9690044912877038</v>
      </c>
      <c r="F118" s="38">
        <f>SUMIFS(Raw_totalendusesannual!$E:$E,
        Raw_totalendusesannual!$B:$B,$A118,
        Raw_totalendusesannual!$C:$C,$B118,
        Raw_totalendusesannual!$A:$A,$C118) / $D118</f>
        <v>0.50994016029382661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8.8707964747245232</v>
      </c>
      <c r="F119" s="38">
        <f>SUMIFS(Raw_totalendusesannual!$E:$E,
        Raw_totalendusesannual!$B:$B,$A119,
        Raw_totalendusesannual!$C:$C,$B119,
        Raw_totalendusesannual!$A:$A,$C119) / $D119</f>
        <v>0.51019614021476156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6.9690044912877038</v>
      </c>
      <c r="F120" s="38">
        <f>SUMIFS(Raw_totalendusesannual!$E:$E,
        Raw_totalendusesannual!$B:$B,$A120,
        Raw_totalendusesannual!$C:$C,$B120,
        Raw_totalendusesannual!$A:$A,$C120) / $D120</f>
        <v>0.50994016029382661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8.8707964747245232</v>
      </c>
      <c r="F121" s="38">
        <f>SUMIFS(Raw_totalendusesannual!$E:$E,
        Raw_totalendusesannual!$B:$B,$A121,
        Raw_totalendusesannual!$C:$C,$B121,
        Raw_totalendusesannual!$A:$A,$C121) / $D121</f>
        <v>0.51019614021476156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6.9690044912877038</v>
      </c>
      <c r="F122" s="38">
        <f>SUMIFS(Raw_totalendusesannual!$E:$E,
        Raw_totalendusesannual!$B:$B,$A122,
        Raw_totalendusesannual!$C:$C,$B122,
        Raw_totalendusesannual!$A:$A,$C122) / $D122</f>
        <v>0.50994016029382661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8.8707964747245232</v>
      </c>
      <c r="F123" s="38">
        <f>SUMIFS(Raw_totalendusesannual!$E:$E,
        Raw_totalendusesannual!$B:$B,$A123,
        Raw_totalendusesannual!$C:$C,$B123,
        Raw_totalendusesannual!$A:$A,$C123) / $D123</f>
        <v>0.48183726468495813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6.9690044912877038</v>
      </c>
      <c r="F124" s="38">
        <f>SUMIFS(Raw_totalendusesannual!$E:$E,
        Raw_totalendusesannual!$B:$B,$A124,
        Raw_totalendusesannual!$C:$C,$B124,
        Raw_totalendusesannual!$A:$A,$C124) / $D124</f>
        <v>0.48161220233884855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8.8707964747245232</v>
      </c>
      <c r="F125" s="38">
        <f>SUMIFS(Raw_totalendusesannual!$E:$E,
        Raw_totalendusesannual!$B:$B,$A125,
        Raw_totalendusesannual!$C:$C,$B125,
        Raw_totalendusesannual!$A:$A,$C125) / $D125</f>
        <v>0.48183726468495813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6.9690044912877038</v>
      </c>
      <c r="F126" s="38">
        <f>SUMIFS(Raw_totalendusesannual!$E:$E,
        Raw_totalendusesannual!$B:$B,$A126,
        Raw_totalendusesannual!$C:$C,$B126,
        Raw_totalendusesannual!$A:$A,$C126) / $D126</f>
        <v>0.48161220233884855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8.8707964747245232</v>
      </c>
      <c r="F127" s="38">
        <f>SUMIFS(Raw_totalendusesannual!$E:$E,
        Raw_totalendusesannual!$B:$B,$A127,
        Raw_totalendusesannual!$C:$C,$B127,
        Raw_totalendusesannual!$A:$A,$C127) / $D127</f>
        <v>0.48183726468495813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6.9690044912877038</v>
      </c>
      <c r="F128" s="38">
        <f>SUMIFS(Raw_totalendusesannual!$E:$E,
        Raw_totalendusesannual!$B:$B,$A128,
        Raw_totalendusesannual!$C:$C,$B128,
        Raw_totalendusesannual!$A:$A,$C128) / $D128</f>
        <v>0.48161220233884855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8.8707964747245232</v>
      </c>
      <c r="F129" s="38">
        <f>SUMIFS(Raw_totalendusesannual!$E:$E,
        Raw_totalendusesannual!$B:$B,$A129,
        Raw_totalendusesannual!$C:$C,$B129,
        Raw_totalendusesannual!$A:$A,$C129) / $D129</f>
        <v>0.48183726468495813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6.9690044912877038</v>
      </c>
      <c r="F130" s="38">
        <f>SUMIFS(Raw_totalendusesannual!$E:$E,
        Raw_totalendusesannual!$B:$B,$A130,
        Raw_totalendusesannual!$C:$C,$B130,
        Raw_totalendusesannual!$A:$A,$C130) / $D130</f>
        <v>0.48161220233884855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8.8707964747245232</v>
      </c>
      <c r="F131" s="38">
        <f>SUMIFS(Raw_totalendusesannual!$E:$E,
        Raw_totalendusesannual!$B:$B,$A131,
        Raw_totalendusesannual!$C:$C,$B131,
        Raw_totalendusesannual!$A:$A,$C131) / $D131</f>
        <v>0.48183726468495813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6.9690044912877038</v>
      </c>
      <c r="F132" s="38">
        <f>SUMIFS(Raw_totalendusesannual!$E:$E,
        Raw_totalendusesannual!$B:$B,$A132,
        Raw_totalendusesannual!$C:$C,$B132,
        Raw_totalendusesannual!$A:$A,$C132) / $D132</f>
        <v>0.48161220233884855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8.8707964747245232</v>
      </c>
      <c r="F133" s="38">
        <f>SUMIFS(Raw_totalendusesannual!$E:$E,
        Raw_totalendusesannual!$B:$B,$A133,
        Raw_totalendusesannual!$C:$C,$B133,
        Raw_totalendusesannual!$A:$A,$C133) / $D133</f>
        <v>0.45741458040031346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6.9690044912877038</v>
      </c>
      <c r="F134" s="38">
        <f>SUMIFS(Raw_totalendusesannual!$E:$E,
        Raw_totalendusesannual!$B:$B,$A134,
        Raw_totalendusesannual!$C:$C,$B134,
        Raw_totalendusesannual!$A:$A,$C134) / $D134</f>
        <v>0.4570025527197647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8.8707964747245232</v>
      </c>
      <c r="F135" s="38">
        <f>SUMIFS(Raw_totalendusesannual!$E:$E,
        Raw_totalendusesannual!$B:$B,$A135,
        Raw_totalendusesannual!$C:$C,$B135,
        Raw_totalendusesannual!$A:$A,$C135) / $D135</f>
        <v>0.45741458040031346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6.9690044912877038</v>
      </c>
      <c r="F136" s="38">
        <f>SUMIFS(Raw_totalendusesannual!$E:$E,
        Raw_totalendusesannual!$B:$B,$A136,
        Raw_totalendusesannual!$C:$C,$B136,
        Raw_totalendusesannual!$A:$A,$C136) / $D136</f>
        <v>0.4570025527197647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8.8707964747245232</v>
      </c>
      <c r="F137" s="38">
        <f>SUMIFS(Raw_totalendusesannual!$E:$E,
        Raw_totalendusesannual!$B:$B,$A137,
        Raw_totalendusesannual!$C:$C,$B137,
        Raw_totalendusesannual!$A:$A,$C137) / $D137</f>
        <v>0.45741458040031346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6.9690044912877038</v>
      </c>
      <c r="F138" s="38">
        <f>SUMIFS(Raw_totalendusesannual!$E:$E,
        Raw_totalendusesannual!$B:$B,$A138,
        Raw_totalendusesannual!$C:$C,$B138,
        Raw_totalendusesannual!$A:$A,$C138) / $D138</f>
        <v>0.4570025527197647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8.8707964747245232</v>
      </c>
      <c r="F139" s="38">
        <f>SUMIFS(Raw_totalendusesannual!$E:$E,
        Raw_totalendusesannual!$B:$B,$A139,
        Raw_totalendusesannual!$C:$C,$B139,
        Raw_totalendusesannual!$A:$A,$C139) / $D139</f>
        <v>0.45741458040031346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6.9690044912877038</v>
      </c>
      <c r="F140" s="38">
        <f>SUMIFS(Raw_totalendusesannual!$E:$E,
        Raw_totalendusesannual!$B:$B,$A140,
        Raw_totalendusesannual!$C:$C,$B140,
        Raw_totalendusesannual!$A:$A,$C140) / $D140</f>
        <v>0.4570025527197647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8.8707964747245232</v>
      </c>
      <c r="F141" s="38">
        <f>SUMIFS(Raw_totalendusesannual!$E:$E,
        Raw_totalendusesannual!$B:$B,$A141,
        Raw_totalendusesannual!$C:$C,$B141,
        Raw_totalendusesannual!$A:$A,$C141) / $D141</f>
        <v>0.45741458040031346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6.9690044912877038</v>
      </c>
      <c r="F142" s="38">
        <f>SUMIFS(Raw_totalendusesannual!$E:$E,
        Raw_totalendusesannual!$B:$B,$A142,
        Raw_totalendusesannual!$C:$C,$B142,
        Raw_totalendusesannual!$A:$A,$C142) / $D142</f>
        <v>0.4570025527197647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8.8707964747245232</v>
      </c>
      <c r="F143" s="38">
        <f>SUMIFS(Raw_totalendusesannual!$E:$E,
        Raw_totalendusesannual!$B:$B,$A143,
        Raw_totalendusesannual!$C:$C,$B143,
        Raw_totalendusesannual!$A:$A,$C143) / $D143</f>
        <v>0.40631798841698857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6.9690044912877038</v>
      </c>
      <c r="F144" s="38">
        <f>SUMIFS(Raw_totalendusesannual!$E:$E,
        Raw_totalendusesannual!$B:$B,$A144,
        Raw_totalendusesannual!$C:$C,$B144,
        Raw_totalendusesannual!$A:$A,$C144) / $D144</f>
        <v>0.4056945373204926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8.8707964747245232</v>
      </c>
      <c r="F145" s="38">
        <f>SUMIFS(Raw_totalendusesannual!$E:$E,
        Raw_totalendusesannual!$B:$B,$A145,
        Raw_totalendusesannual!$C:$C,$B145,
        Raw_totalendusesannual!$A:$A,$C145) / $D145</f>
        <v>0.40631798841698857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6.9690044912877038</v>
      </c>
      <c r="F146" s="38">
        <f>SUMIFS(Raw_totalendusesannual!$E:$E,
        Raw_totalendusesannual!$B:$B,$A146,
        Raw_totalendusesannual!$C:$C,$B146,
        Raw_totalendusesannual!$A:$A,$C146) / $D146</f>
        <v>0.4056945373204926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8.8707964747245232</v>
      </c>
      <c r="F147" s="38">
        <f>SUMIFS(Raw_totalendusesannual!$E:$E,
        Raw_totalendusesannual!$B:$B,$A147,
        Raw_totalendusesannual!$C:$C,$B147,
        Raw_totalendusesannual!$A:$A,$C147) / $D147</f>
        <v>0.40631798841698857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6.9690044912877038</v>
      </c>
      <c r="F148" s="38">
        <f>SUMIFS(Raw_totalendusesannual!$E:$E,
        Raw_totalendusesannual!$B:$B,$A148,
        Raw_totalendusesannual!$C:$C,$B148,
        Raw_totalendusesannual!$A:$A,$C148) / $D148</f>
        <v>0.4056945373204926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8.8707964747245232</v>
      </c>
      <c r="F149" s="38">
        <f>SUMIFS(Raw_totalendusesannual!$E:$E,
        Raw_totalendusesannual!$B:$B,$A149,
        Raw_totalendusesannual!$C:$C,$B149,
        Raw_totalendusesannual!$A:$A,$C149) / $D149</f>
        <v>0.40631798841698857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6.9690044912877038</v>
      </c>
      <c r="F150" s="38">
        <f>SUMIFS(Raw_totalendusesannual!$E:$E,
        Raw_totalendusesannual!$B:$B,$A150,
        Raw_totalendusesannual!$C:$C,$B150,
        Raw_totalendusesannual!$A:$A,$C150) / $D150</f>
        <v>0.4056945373204926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8.8707964747245232</v>
      </c>
      <c r="F151" s="38">
        <f>SUMIFS(Raw_totalendusesannual!$E:$E,
        Raw_totalendusesannual!$B:$B,$A151,
        Raw_totalendusesannual!$C:$C,$B151,
        Raw_totalendusesannual!$A:$A,$C151) / $D151</f>
        <v>0.40631798841698857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6.9690044912877038</v>
      </c>
      <c r="F152" s="38">
        <f>SUMIFS(Raw_totalendusesannual!$E:$E,
        Raw_totalendusesannual!$B:$B,$A152,
        Raw_totalendusesannual!$C:$C,$B152,
        Raw_totalendusesannual!$A:$A,$C152) / $D152</f>
        <v>0.4056945373204926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8.8707964747245232</v>
      </c>
      <c r="F153" s="38">
        <f>SUMIFS(Raw_totalendusesannual!$E:$E,
        Raw_totalendusesannual!$B:$B,$A153,
        Raw_totalendusesannual!$C:$C,$B153,
        Raw_totalendusesannual!$A:$A,$C153) / $D153</f>
        <v>0.53931877583522347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6.9690044912877038</v>
      </c>
      <c r="F154" s="38">
        <f>SUMIFS(Raw_totalendusesannual!$E:$E,
        Raw_totalendusesannual!$B:$B,$A154,
        Raw_totalendusesannual!$C:$C,$B154,
        Raw_totalendusesannual!$A:$A,$C154) / $D154</f>
        <v>0.53889094939392956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8.8707964747245232</v>
      </c>
      <c r="F155" s="38">
        <f>SUMIFS(Raw_totalendusesannual!$E:$E,
        Raw_totalendusesannual!$B:$B,$A155,
        Raw_totalendusesannual!$C:$C,$B155,
        Raw_totalendusesannual!$A:$A,$C155) / $D155</f>
        <v>0.53931877583522347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6.9690044912877038</v>
      </c>
      <c r="F156" s="38">
        <f>SUMIFS(Raw_totalendusesannual!$E:$E,
        Raw_totalendusesannual!$B:$B,$A156,
        Raw_totalendusesannual!$C:$C,$B156,
        Raw_totalendusesannual!$A:$A,$C156) / $D156</f>
        <v>0.53889094939392956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8.8707964747245232</v>
      </c>
      <c r="F157" s="38">
        <f>SUMIFS(Raw_totalendusesannual!$E:$E,
        Raw_totalendusesannual!$B:$B,$A157,
        Raw_totalendusesannual!$C:$C,$B157,
        Raw_totalendusesannual!$A:$A,$C157) / $D157</f>
        <v>0.53931877583522347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6.9690044912877038</v>
      </c>
      <c r="F158" s="38">
        <f>SUMIFS(Raw_totalendusesannual!$E:$E,
        Raw_totalendusesannual!$B:$B,$A158,
        Raw_totalendusesannual!$C:$C,$B158,
        Raw_totalendusesannual!$A:$A,$C158) / $D158</f>
        <v>0.53889094939392956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8.8707964747245232</v>
      </c>
      <c r="F159" s="38">
        <f>SUMIFS(Raw_totalendusesannual!$E:$E,
        Raw_totalendusesannual!$B:$B,$A159,
        Raw_totalendusesannual!$C:$C,$B159,
        Raw_totalendusesannual!$A:$A,$C159) / $D159</f>
        <v>0.53931877583522347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6.9690044912877038</v>
      </c>
      <c r="F160" s="38">
        <f>SUMIFS(Raw_totalendusesannual!$E:$E,
        Raw_totalendusesannual!$B:$B,$A160,
        Raw_totalendusesannual!$C:$C,$B160,
        Raw_totalendusesannual!$A:$A,$C160) / $D160</f>
        <v>0.53889094939392956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8.8707964747245232</v>
      </c>
      <c r="F161" s="38">
        <f>SUMIFS(Raw_totalendusesannual!$E:$E,
        Raw_totalendusesannual!$B:$B,$A161,
        Raw_totalendusesannual!$C:$C,$B161,
        Raw_totalendusesannual!$A:$A,$C161) / $D161</f>
        <v>0.53931877583522347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6.9690044912877038</v>
      </c>
      <c r="F162" s="38">
        <f>SUMIFS(Raw_totalendusesannual!$E:$E,
        Raw_totalendusesannual!$B:$B,$A162,
        Raw_totalendusesannual!$C:$C,$B162,
        Raw_totalendusesannual!$A:$A,$C162) / $D162</f>
        <v>0.53889094939392956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04295-DA30-4818-B0AB-4B9DECDF25F9}">
  <dimension ref="A1:H140"/>
  <sheetViews>
    <sheetView workbookViewId="0"/>
  </sheetViews>
  <sheetFormatPr defaultRowHeight="15" x14ac:dyDescent="0.25"/>
  <sheetData>
    <row r="1" spans="1:8" x14ac:dyDescent="0.25">
      <c r="A1" t="s">
        <v>424</v>
      </c>
    </row>
    <row r="3" spans="1:8" x14ac:dyDescent="0.25">
      <c r="A3" s="108" t="s">
        <v>425</v>
      </c>
      <c r="B3" s="108"/>
      <c r="C3" s="108"/>
      <c r="F3" s="108" t="s">
        <v>426</v>
      </c>
      <c r="G3" s="108"/>
      <c r="H3" s="108"/>
    </row>
    <row r="4" spans="1:8" x14ac:dyDescent="0.25">
      <c r="A4" s="108" t="s">
        <v>164</v>
      </c>
      <c r="B4" s="108" t="s">
        <v>39</v>
      </c>
      <c r="C4" s="108" t="s">
        <v>40</v>
      </c>
      <c r="F4" s="108" t="s">
        <v>164</v>
      </c>
      <c r="G4" s="108" t="s">
        <v>39</v>
      </c>
      <c r="H4" s="108" t="s">
        <v>40</v>
      </c>
    </row>
    <row r="5" spans="1:8" x14ac:dyDescent="0.25">
      <c r="A5" s="108" t="s">
        <v>73</v>
      </c>
      <c r="B5" s="108">
        <v>8.8707964747245232</v>
      </c>
      <c r="C5" s="108">
        <v>6.9690044912877038</v>
      </c>
      <c r="F5" s="108" t="s">
        <v>73</v>
      </c>
      <c r="G5" s="108">
        <v>0.5966253807051376</v>
      </c>
      <c r="H5" s="108">
        <v>0.59607116417788197</v>
      </c>
    </row>
    <row r="6" spans="1:8" x14ac:dyDescent="0.25">
      <c r="A6" s="108" t="s">
        <v>74</v>
      </c>
      <c r="B6" s="108">
        <v>8.8707964747245232</v>
      </c>
      <c r="C6" s="108">
        <v>6.9690044912877038</v>
      </c>
      <c r="F6" s="108" t="s">
        <v>74</v>
      </c>
      <c r="G6" s="108">
        <v>0.54836582618459406</v>
      </c>
      <c r="H6" s="108">
        <v>0.54795101872209151</v>
      </c>
    </row>
    <row r="7" spans="1:8" x14ac:dyDescent="0.25">
      <c r="A7" s="108" t="s">
        <v>75</v>
      </c>
      <c r="B7" s="108">
        <v>8.8707964747245232</v>
      </c>
      <c r="C7" s="108">
        <v>6.9690044912877038</v>
      </c>
      <c r="F7" s="108" t="s">
        <v>75</v>
      </c>
      <c r="G7" s="108">
        <v>0.54630270801558334</v>
      </c>
      <c r="H7" s="108">
        <v>0.54612746176189952</v>
      </c>
    </row>
    <row r="8" spans="1:8" x14ac:dyDescent="0.25">
      <c r="A8" s="108" t="s">
        <v>76</v>
      </c>
      <c r="B8" s="108">
        <v>8.8707964747245232</v>
      </c>
      <c r="C8" s="108">
        <v>6.9690044912877038</v>
      </c>
      <c r="F8" s="108" t="s">
        <v>76</v>
      </c>
      <c r="G8" s="108">
        <v>0.52757479703292087</v>
      </c>
      <c r="H8" s="108">
        <v>0.52725954176154433</v>
      </c>
    </row>
    <row r="9" spans="1:8" x14ac:dyDescent="0.25">
      <c r="A9" s="108" t="s">
        <v>77</v>
      </c>
      <c r="B9" s="108">
        <v>8.8707964747245232</v>
      </c>
      <c r="C9" s="108">
        <v>6.9690044912877038</v>
      </c>
      <c r="F9" s="108" t="s">
        <v>77</v>
      </c>
      <c r="G9" s="108">
        <v>0.54630894752615611</v>
      </c>
      <c r="H9" s="108">
        <v>0.54606812641616387</v>
      </c>
    </row>
    <row r="10" spans="1:8" x14ac:dyDescent="0.25">
      <c r="A10" s="108" t="s">
        <v>78</v>
      </c>
      <c r="B10" s="108">
        <v>8.8707964747245232</v>
      </c>
      <c r="C10" s="108">
        <v>6.9690044912877038</v>
      </c>
      <c r="F10" s="108" t="s">
        <v>78</v>
      </c>
      <c r="G10" s="108">
        <v>0.50341913180330133</v>
      </c>
      <c r="H10" s="108">
        <v>0.50311413572719355</v>
      </c>
    </row>
    <row r="11" spans="1:8" x14ac:dyDescent="0.25">
      <c r="A11" s="108" t="s">
        <v>79</v>
      </c>
      <c r="B11" s="108">
        <v>8.8707964747245232</v>
      </c>
      <c r="C11" s="108">
        <v>6.9690044912877038</v>
      </c>
      <c r="F11" s="108" t="s">
        <v>79</v>
      </c>
      <c r="G11" s="108">
        <v>0.49696347818477121</v>
      </c>
      <c r="H11" s="108">
        <v>0.4965895675143242</v>
      </c>
    </row>
    <row r="12" spans="1:8" x14ac:dyDescent="0.25">
      <c r="A12" s="108" t="s">
        <v>80</v>
      </c>
      <c r="B12" s="108">
        <v>8.8707964747245232</v>
      </c>
      <c r="C12" s="108">
        <v>6.9690044912877038</v>
      </c>
      <c r="F12" s="108" t="s">
        <v>80</v>
      </c>
      <c r="G12" s="108">
        <v>0.49626137325788167</v>
      </c>
      <c r="H12" s="108">
        <v>0.4958478856918464</v>
      </c>
    </row>
    <row r="13" spans="1:8" x14ac:dyDescent="0.25">
      <c r="A13" s="108" t="s">
        <v>81</v>
      </c>
      <c r="B13" s="108">
        <v>8.8707964747245232</v>
      </c>
      <c r="C13" s="108">
        <v>6.9690044912877038</v>
      </c>
      <c r="F13" s="108" t="s">
        <v>81</v>
      </c>
      <c r="G13" s="108">
        <v>0.48942100981599007</v>
      </c>
      <c r="H13" s="108">
        <v>0.48912681289279669</v>
      </c>
    </row>
    <row r="14" spans="1:8" x14ac:dyDescent="0.25">
      <c r="A14" s="108" t="s">
        <v>20</v>
      </c>
      <c r="B14" s="108">
        <v>8.8707964747245232</v>
      </c>
      <c r="C14" s="108">
        <v>6.9690044912877038</v>
      </c>
      <c r="F14" s="108" t="s">
        <v>20</v>
      </c>
      <c r="G14" s="108">
        <v>0.48541848377413277</v>
      </c>
      <c r="H14" s="108">
        <v>0.48502895432882248</v>
      </c>
    </row>
    <row r="15" spans="1:8" x14ac:dyDescent="0.25">
      <c r="A15" s="108" t="s">
        <v>21</v>
      </c>
      <c r="B15" s="108">
        <v>8.8707964747245232</v>
      </c>
      <c r="C15" s="108">
        <v>6.9690044912877038</v>
      </c>
      <c r="F15" s="108" t="s">
        <v>21</v>
      </c>
      <c r="G15" s="108">
        <v>0.49623109563285861</v>
      </c>
      <c r="H15" s="108">
        <v>0.49579165010296594</v>
      </c>
    </row>
    <row r="16" spans="1:8" x14ac:dyDescent="0.25">
      <c r="A16" s="108" t="s">
        <v>22</v>
      </c>
      <c r="B16" s="108">
        <v>8.8707964747245232</v>
      </c>
      <c r="C16" s="108">
        <v>6.9690044912877038</v>
      </c>
      <c r="F16" s="108" t="s">
        <v>22</v>
      </c>
      <c r="G16" s="108">
        <v>0.51019614021476156</v>
      </c>
      <c r="H16" s="108">
        <v>0.50994016029382661</v>
      </c>
    </row>
    <row r="17" spans="1:8" x14ac:dyDescent="0.25">
      <c r="A17" s="108" t="s">
        <v>23</v>
      </c>
      <c r="B17" s="108">
        <v>8.8707964747245232</v>
      </c>
      <c r="C17" s="108">
        <v>6.9690044912877038</v>
      </c>
      <c r="F17" s="108" t="s">
        <v>23</v>
      </c>
      <c r="G17" s="108">
        <v>0.48183726468495813</v>
      </c>
      <c r="H17" s="108">
        <v>0.48161220233884855</v>
      </c>
    </row>
    <row r="18" spans="1:8" x14ac:dyDescent="0.25">
      <c r="A18" s="108" t="s">
        <v>24</v>
      </c>
      <c r="B18" s="108">
        <v>8.8707964747245232</v>
      </c>
      <c r="C18" s="108">
        <v>6.9690044912877038</v>
      </c>
      <c r="F18" s="108" t="s">
        <v>24</v>
      </c>
      <c r="G18" s="108">
        <v>0.45741458040031346</v>
      </c>
      <c r="H18" s="108">
        <v>0.4570025527197647</v>
      </c>
    </row>
    <row r="19" spans="1:8" x14ac:dyDescent="0.25">
      <c r="A19" s="108" t="s">
        <v>25</v>
      </c>
      <c r="B19" s="108">
        <v>8.8707964747245232</v>
      </c>
      <c r="C19" s="108">
        <v>6.9690044912877038</v>
      </c>
      <c r="F19" s="108" t="s">
        <v>25</v>
      </c>
      <c r="G19" s="108">
        <v>0.40631798841698857</v>
      </c>
      <c r="H19" s="108">
        <v>0.4056945373204926</v>
      </c>
    </row>
    <row r="20" spans="1:8" x14ac:dyDescent="0.25">
      <c r="A20" s="108" t="s">
        <v>26</v>
      </c>
      <c r="B20" s="108">
        <v>8.8707964747245232</v>
      </c>
      <c r="C20" s="108">
        <v>6.9690044912877038</v>
      </c>
      <c r="F20" s="108" t="s">
        <v>26</v>
      </c>
      <c r="G20" s="108">
        <v>0.53931877583522347</v>
      </c>
      <c r="H20" s="108">
        <v>0.53889094939392956</v>
      </c>
    </row>
    <row r="33" spans="1:8" x14ac:dyDescent="0.25">
      <c r="A33" s="108" t="s">
        <v>427</v>
      </c>
      <c r="B33" s="108"/>
      <c r="C33" s="108"/>
      <c r="F33" s="108" t="s">
        <v>428</v>
      </c>
      <c r="G33" s="108"/>
      <c r="H33" s="108"/>
    </row>
    <row r="34" spans="1:8" x14ac:dyDescent="0.25">
      <c r="A34" s="108" t="s">
        <v>164</v>
      </c>
      <c r="B34" s="108" t="s">
        <v>39</v>
      </c>
      <c r="C34" s="108" t="s">
        <v>40</v>
      </c>
      <c r="F34" s="108" t="s">
        <v>164</v>
      </c>
      <c r="G34" s="108" t="s">
        <v>39</v>
      </c>
      <c r="H34" s="108" t="s">
        <v>40</v>
      </c>
    </row>
    <row r="35" spans="1:8" x14ac:dyDescent="0.25">
      <c r="A35" s="108" t="s">
        <v>73</v>
      </c>
      <c r="B35" s="108">
        <v>8.8707964747245232</v>
      </c>
      <c r="C35" s="108">
        <v>6.9690044912877038</v>
      </c>
      <c r="F35" s="108" t="s">
        <v>73</v>
      </c>
      <c r="G35" s="108">
        <v>0.5966253807051376</v>
      </c>
      <c r="H35" s="108">
        <v>0.59607116417788197</v>
      </c>
    </row>
    <row r="36" spans="1:8" x14ac:dyDescent="0.25">
      <c r="A36" s="108" t="s">
        <v>74</v>
      </c>
      <c r="B36" s="108">
        <v>8.8707964747245232</v>
      </c>
      <c r="C36" s="108">
        <v>6.9690044912877038</v>
      </c>
      <c r="F36" s="108" t="s">
        <v>74</v>
      </c>
      <c r="G36" s="108">
        <v>0.54836582618459406</v>
      </c>
      <c r="H36" s="108">
        <v>0.54795101872209151</v>
      </c>
    </row>
    <row r="37" spans="1:8" x14ac:dyDescent="0.25">
      <c r="A37" s="108" t="s">
        <v>75</v>
      </c>
      <c r="B37" s="108">
        <v>8.8707964747245232</v>
      </c>
      <c r="C37" s="108">
        <v>6.9690044912877038</v>
      </c>
      <c r="F37" s="108" t="s">
        <v>75</v>
      </c>
      <c r="G37" s="108">
        <v>0.54630270801558334</v>
      </c>
      <c r="H37" s="108">
        <v>0.54612746176189952</v>
      </c>
    </row>
    <row r="38" spans="1:8" x14ac:dyDescent="0.25">
      <c r="A38" s="108" t="s">
        <v>76</v>
      </c>
      <c r="B38" s="108">
        <v>8.8707964747245232</v>
      </c>
      <c r="C38" s="108">
        <v>6.9690044912877038</v>
      </c>
      <c r="F38" s="108" t="s">
        <v>76</v>
      </c>
      <c r="G38" s="108">
        <v>0.52757479703292087</v>
      </c>
      <c r="H38" s="108">
        <v>0.52725954176154433</v>
      </c>
    </row>
    <row r="39" spans="1:8" x14ac:dyDescent="0.25">
      <c r="A39" s="108" t="s">
        <v>77</v>
      </c>
      <c r="B39" s="108">
        <v>8.8707964747245232</v>
      </c>
      <c r="C39" s="108">
        <v>6.9690044912877038</v>
      </c>
      <c r="F39" s="108" t="s">
        <v>77</v>
      </c>
      <c r="G39" s="108">
        <v>0.54630894752615611</v>
      </c>
      <c r="H39" s="108">
        <v>0.54606812641616387</v>
      </c>
    </row>
    <row r="40" spans="1:8" x14ac:dyDescent="0.25">
      <c r="A40" s="108" t="s">
        <v>78</v>
      </c>
      <c r="B40" s="108">
        <v>8.8707964747245232</v>
      </c>
      <c r="C40" s="108">
        <v>6.9690044912877038</v>
      </c>
      <c r="F40" s="108" t="s">
        <v>78</v>
      </c>
      <c r="G40" s="108">
        <v>0.50341913180330133</v>
      </c>
      <c r="H40" s="108">
        <v>0.50311413572719355</v>
      </c>
    </row>
    <row r="41" spans="1:8" x14ac:dyDescent="0.25">
      <c r="A41" s="108" t="s">
        <v>79</v>
      </c>
      <c r="B41" s="108">
        <v>8.8707964747245232</v>
      </c>
      <c r="C41" s="108">
        <v>6.9690044912877038</v>
      </c>
      <c r="F41" s="108" t="s">
        <v>79</v>
      </c>
      <c r="G41" s="108">
        <v>0.49696347818477121</v>
      </c>
      <c r="H41" s="108">
        <v>0.4965895675143242</v>
      </c>
    </row>
    <row r="42" spans="1:8" x14ac:dyDescent="0.25">
      <c r="A42" s="108" t="s">
        <v>80</v>
      </c>
      <c r="B42" s="108">
        <v>8.8707964747245232</v>
      </c>
      <c r="C42" s="108">
        <v>6.9690044912877038</v>
      </c>
      <c r="F42" s="108" t="s">
        <v>80</v>
      </c>
      <c r="G42" s="108">
        <v>0.49626137325788167</v>
      </c>
      <c r="H42" s="108">
        <v>0.4958478856918464</v>
      </c>
    </row>
    <row r="43" spans="1:8" x14ac:dyDescent="0.25">
      <c r="A43" s="108" t="s">
        <v>81</v>
      </c>
      <c r="B43" s="108">
        <v>8.8707964747245232</v>
      </c>
      <c r="C43" s="108">
        <v>6.9690044912877038</v>
      </c>
      <c r="F43" s="108" t="s">
        <v>81</v>
      </c>
      <c r="G43" s="108">
        <v>0.48942100981599007</v>
      </c>
      <c r="H43" s="108">
        <v>0.48912681289279669</v>
      </c>
    </row>
    <row r="44" spans="1:8" x14ac:dyDescent="0.25">
      <c r="A44" s="108" t="s">
        <v>20</v>
      </c>
      <c r="B44" s="108">
        <v>8.8707964747245232</v>
      </c>
      <c r="C44" s="108">
        <v>6.9690044912877038</v>
      </c>
      <c r="F44" s="108" t="s">
        <v>20</v>
      </c>
      <c r="G44" s="108">
        <v>0.48541848377413277</v>
      </c>
      <c r="H44" s="108">
        <v>0.48502895432882248</v>
      </c>
    </row>
    <row r="45" spans="1:8" x14ac:dyDescent="0.25">
      <c r="A45" s="108" t="s">
        <v>21</v>
      </c>
      <c r="B45" s="108">
        <v>8.8707964747245232</v>
      </c>
      <c r="C45" s="108">
        <v>6.9690044912877038</v>
      </c>
      <c r="F45" s="108" t="s">
        <v>21</v>
      </c>
      <c r="G45" s="108">
        <v>0.49623109563285861</v>
      </c>
      <c r="H45" s="108">
        <v>0.49579165010296594</v>
      </c>
    </row>
    <row r="46" spans="1:8" x14ac:dyDescent="0.25">
      <c r="A46" s="108" t="s">
        <v>22</v>
      </c>
      <c r="B46" s="108">
        <v>8.8707964747245232</v>
      </c>
      <c r="C46" s="108">
        <v>6.9690044912877038</v>
      </c>
      <c r="F46" s="108" t="s">
        <v>22</v>
      </c>
      <c r="G46" s="108">
        <v>0.51019614021476156</v>
      </c>
      <c r="H46" s="108">
        <v>0.50994016029382661</v>
      </c>
    </row>
    <row r="47" spans="1:8" x14ac:dyDescent="0.25">
      <c r="A47" s="108" t="s">
        <v>23</v>
      </c>
      <c r="B47" s="108">
        <v>8.8707964747245232</v>
      </c>
      <c r="C47" s="108">
        <v>6.9690044912877038</v>
      </c>
      <c r="F47" s="108" t="s">
        <v>23</v>
      </c>
      <c r="G47" s="108">
        <v>0.48183726468495813</v>
      </c>
      <c r="H47" s="108">
        <v>0.48161220233884855</v>
      </c>
    </row>
    <row r="48" spans="1:8" x14ac:dyDescent="0.25">
      <c r="A48" s="108" t="s">
        <v>24</v>
      </c>
      <c r="B48" s="108">
        <v>8.8707964747245232</v>
      </c>
      <c r="C48" s="108">
        <v>6.9690044912877038</v>
      </c>
      <c r="F48" s="108" t="s">
        <v>24</v>
      </c>
      <c r="G48" s="108">
        <v>0.45741458040031346</v>
      </c>
      <c r="H48" s="108">
        <v>0.4570025527197647</v>
      </c>
    </row>
    <row r="49" spans="1:8" x14ac:dyDescent="0.25">
      <c r="A49" s="108" t="s">
        <v>25</v>
      </c>
      <c r="B49" s="108">
        <v>8.8707964747245232</v>
      </c>
      <c r="C49" s="108">
        <v>6.9690044912877038</v>
      </c>
      <c r="F49" s="108" t="s">
        <v>25</v>
      </c>
      <c r="G49" s="108">
        <v>0.40631798841698857</v>
      </c>
      <c r="H49" s="108">
        <v>0.4056945373204926</v>
      </c>
    </row>
    <row r="50" spans="1:8" x14ac:dyDescent="0.25">
      <c r="A50" s="108" t="s">
        <v>26</v>
      </c>
      <c r="B50" s="108">
        <v>8.8707964747245232</v>
      </c>
      <c r="C50" s="108">
        <v>6.9690044912877038</v>
      </c>
      <c r="F50" s="108" t="s">
        <v>26</v>
      </c>
      <c r="G50" s="108">
        <v>0.53931877583522347</v>
      </c>
      <c r="H50" s="108">
        <v>0.53889094939392956</v>
      </c>
    </row>
    <row r="63" spans="1:8" x14ac:dyDescent="0.25">
      <c r="A63" s="108" t="s">
        <v>429</v>
      </c>
      <c r="B63" s="108"/>
      <c r="C63" s="108"/>
      <c r="F63" s="108" t="s">
        <v>430</v>
      </c>
      <c r="G63" s="108"/>
      <c r="H63" s="108"/>
    </row>
    <row r="64" spans="1:8" x14ac:dyDescent="0.25">
      <c r="A64" s="108" t="s">
        <v>164</v>
      </c>
      <c r="B64" s="108" t="s">
        <v>39</v>
      </c>
      <c r="C64" s="108" t="s">
        <v>40</v>
      </c>
      <c r="F64" s="108" t="s">
        <v>164</v>
      </c>
      <c r="G64" s="108" t="s">
        <v>39</v>
      </c>
      <c r="H64" s="108" t="s">
        <v>40</v>
      </c>
    </row>
    <row r="65" spans="1:8" x14ac:dyDescent="0.25">
      <c r="A65" s="108" t="s">
        <v>73</v>
      </c>
      <c r="B65" s="108">
        <v>8.8707964747245232</v>
      </c>
      <c r="C65" s="108">
        <v>6.9690044912877038</v>
      </c>
      <c r="F65" s="108" t="s">
        <v>73</v>
      </c>
      <c r="G65" s="108">
        <v>0.5966253807051376</v>
      </c>
      <c r="H65" s="108">
        <v>0.59607116417788197</v>
      </c>
    </row>
    <row r="66" spans="1:8" x14ac:dyDescent="0.25">
      <c r="A66" s="108" t="s">
        <v>74</v>
      </c>
      <c r="B66" s="108">
        <v>8.8707964747245232</v>
      </c>
      <c r="C66" s="108">
        <v>6.9690044912877038</v>
      </c>
      <c r="F66" s="108" t="s">
        <v>74</v>
      </c>
      <c r="G66" s="108">
        <v>0.54836582618459406</v>
      </c>
      <c r="H66" s="108">
        <v>0.54795101872209151</v>
      </c>
    </row>
    <row r="67" spans="1:8" x14ac:dyDescent="0.25">
      <c r="A67" s="108" t="s">
        <v>75</v>
      </c>
      <c r="B67" s="108">
        <v>8.8707964747245232</v>
      </c>
      <c r="C67" s="108">
        <v>6.9690044912877038</v>
      </c>
      <c r="F67" s="108" t="s">
        <v>75</v>
      </c>
      <c r="G67" s="108">
        <v>0.54630270801558334</v>
      </c>
      <c r="H67" s="108">
        <v>0.54612746176189952</v>
      </c>
    </row>
    <row r="68" spans="1:8" x14ac:dyDescent="0.25">
      <c r="A68" s="108" t="s">
        <v>76</v>
      </c>
      <c r="B68" s="108">
        <v>8.8707964747245232</v>
      </c>
      <c r="C68" s="108">
        <v>6.9690044912877038</v>
      </c>
      <c r="F68" s="108" t="s">
        <v>76</v>
      </c>
      <c r="G68" s="108">
        <v>0.52757479703292087</v>
      </c>
      <c r="H68" s="108">
        <v>0.52725954176154433</v>
      </c>
    </row>
    <row r="69" spans="1:8" x14ac:dyDescent="0.25">
      <c r="A69" s="108" t="s">
        <v>77</v>
      </c>
      <c r="B69" s="108">
        <v>8.8707964747245232</v>
      </c>
      <c r="C69" s="108">
        <v>6.9690044912877038</v>
      </c>
      <c r="F69" s="108" t="s">
        <v>77</v>
      </c>
      <c r="G69" s="108">
        <v>0.54630894752615611</v>
      </c>
      <c r="H69" s="108">
        <v>0.54606812641616387</v>
      </c>
    </row>
    <row r="70" spans="1:8" x14ac:dyDescent="0.25">
      <c r="A70" s="108" t="s">
        <v>78</v>
      </c>
      <c r="B70" s="108">
        <v>8.8707964747245232</v>
      </c>
      <c r="C70" s="108">
        <v>6.9690044912877038</v>
      </c>
      <c r="F70" s="108" t="s">
        <v>78</v>
      </c>
      <c r="G70" s="108">
        <v>0.50341913180330133</v>
      </c>
      <c r="H70" s="108">
        <v>0.50311413572719355</v>
      </c>
    </row>
    <row r="71" spans="1:8" x14ac:dyDescent="0.25">
      <c r="A71" s="108" t="s">
        <v>79</v>
      </c>
      <c r="B71" s="108">
        <v>8.8707964747245232</v>
      </c>
      <c r="C71" s="108">
        <v>6.9690044912877038</v>
      </c>
      <c r="F71" s="108" t="s">
        <v>79</v>
      </c>
      <c r="G71" s="108">
        <v>0.49696347818477121</v>
      </c>
      <c r="H71" s="108">
        <v>0.4965895675143242</v>
      </c>
    </row>
    <row r="72" spans="1:8" x14ac:dyDescent="0.25">
      <c r="A72" s="108" t="s">
        <v>80</v>
      </c>
      <c r="B72" s="108">
        <v>8.8707964747245232</v>
      </c>
      <c r="C72" s="108">
        <v>6.9690044912877038</v>
      </c>
      <c r="F72" s="108" t="s">
        <v>80</v>
      </c>
      <c r="G72" s="108">
        <v>0.49626137325788167</v>
      </c>
      <c r="H72" s="108">
        <v>0.4958478856918464</v>
      </c>
    </row>
    <row r="73" spans="1:8" x14ac:dyDescent="0.25">
      <c r="A73" s="108" t="s">
        <v>81</v>
      </c>
      <c r="B73" s="108">
        <v>8.8707964747245232</v>
      </c>
      <c r="C73" s="108">
        <v>6.9690044912877038</v>
      </c>
      <c r="F73" s="108" t="s">
        <v>81</v>
      </c>
      <c r="G73" s="108">
        <v>0.48942100981599007</v>
      </c>
      <c r="H73" s="108">
        <v>0.48912681289279669</v>
      </c>
    </row>
    <row r="74" spans="1:8" x14ac:dyDescent="0.25">
      <c r="A74" s="108" t="s">
        <v>20</v>
      </c>
      <c r="B74" s="108">
        <v>8.8707964747245232</v>
      </c>
      <c r="C74" s="108">
        <v>6.9690044912877038</v>
      </c>
      <c r="F74" s="108" t="s">
        <v>20</v>
      </c>
      <c r="G74" s="108">
        <v>0.48541848377413277</v>
      </c>
      <c r="H74" s="108">
        <v>0.48502895432882248</v>
      </c>
    </row>
    <row r="75" spans="1:8" x14ac:dyDescent="0.25">
      <c r="A75" s="108" t="s">
        <v>21</v>
      </c>
      <c r="B75" s="108">
        <v>8.8707964747245232</v>
      </c>
      <c r="C75" s="108">
        <v>6.9690044912877038</v>
      </c>
      <c r="F75" s="108" t="s">
        <v>21</v>
      </c>
      <c r="G75" s="108">
        <v>0.49623109563285861</v>
      </c>
      <c r="H75" s="108">
        <v>0.49579165010296594</v>
      </c>
    </row>
    <row r="76" spans="1:8" x14ac:dyDescent="0.25">
      <c r="A76" s="108" t="s">
        <v>22</v>
      </c>
      <c r="B76" s="108">
        <v>8.8707964747245232</v>
      </c>
      <c r="C76" s="108">
        <v>6.9690044912877038</v>
      </c>
      <c r="F76" s="108" t="s">
        <v>22</v>
      </c>
      <c r="G76" s="108">
        <v>0.51019614021476156</v>
      </c>
      <c r="H76" s="108">
        <v>0.50994016029382661</v>
      </c>
    </row>
    <row r="77" spans="1:8" x14ac:dyDescent="0.25">
      <c r="A77" s="108" t="s">
        <v>23</v>
      </c>
      <c r="B77" s="108">
        <v>8.8707964747245232</v>
      </c>
      <c r="C77" s="108">
        <v>6.9690044912877038</v>
      </c>
      <c r="F77" s="108" t="s">
        <v>23</v>
      </c>
      <c r="G77" s="108">
        <v>0.48183726468495813</v>
      </c>
      <c r="H77" s="108">
        <v>0.48161220233884855</v>
      </c>
    </row>
    <row r="78" spans="1:8" x14ac:dyDescent="0.25">
      <c r="A78" s="108" t="s">
        <v>24</v>
      </c>
      <c r="B78" s="108">
        <v>8.8707964747245232</v>
      </c>
      <c r="C78" s="108">
        <v>6.9690044912877038</v>
      </c>
      <c r="F78" s="108" t="s">
        <v>24</v>
      </c>
      <c r="G78" s="108">
        <v>0.45741458040031346</v>
      </c>
      <c r="H78" s="108">
        <v>0.4570025527197647</v>
      </c>
    </row>
    <row r="79" spans="1:8" x14ac:dyDescent="0.25">
      <c r="A79" s="108" t="s">
        <v>25</v>
      </c>
      <c r="B79" s="108">
        <v>8.8707964747245232</v>
      </c>
      <c r="C79" s="108">
        <v>6.9690044912877038</v>
      </c>
      <c r="F79" s="108" t="s">
        <v>25</v>
      </c>
      <c r="G79" s="108">
        <v>0.40631798841698857</v>
      </c>
      <c r="H79" s="108">
        <v>0.4056945373204926</v>
      </c>
    </row>
    <row r="80" spans="1:8" x14ac:dyDescent="0.25">
      <c r="A80" s="108" t="s">
        <v>26</v>
      </c>
      <c r="B80" s="108">
        <v>8.8707964747245232</v>
      </c>
      <c r="C80" s="108">
        <v>6.9690044912877038</v>
      </c>
      <c r="F80" s="108" t="s">
        <v>26</v>
      </c>
      <c r="G80" s="108">
        <v>0.53931877583522347</v>
      </c>
      <c r="H80" s="108">
        <v>0.53889094939392956</v>
      </c>
    </row>
    <row r="93" spans="1:8" x14ac:dyDescent="0.25">
      <c r="A93" s="108" t="s">
        <v>431</v>
      </c>
      <c r="B93" s="108"/>
      <c r="C93" s="108"/>
      <c r="F93" s="108" t="s">
        <v>432</v>
      </c>
      <c r="G93" s="108"/>
      <c r="H93" s="108"/>
    </row>
    <row r="94" spans="1:8" x14ac:dyDescent="0.25">
      <c r="A94" s="108" t="s">
        <v>164</v>
      </c>
      <c r="B94" s="108" t="s">
        <v>39</v>
      </c>
      <c r="C94" s="108" t="s">
        <v>40</v>
      </c>
      <c r="F94" s="108" t="s">
        <v>164</v>
      </c>
      <c r="G94" s="108" t="s">
        <v>39</v>
      </c>
      <c r="H94" s="108" t="s">
        <v>40</v>
      </c>
    </row>
    <row r="95" spans="1:8" x14ac:dyDescent="0.25">
      <c r="A95" s="108" t="s">
        <v>73</v>
      </c>
      <c r="B95" s="108">
        <v>8.8707964747245232</v>
      </c>
      <c r="C95" s="108">
        <v>6.9690044912877038</v>
      </c>
      <c r="F95" s="108" t="s">
        <v>73</v>
      </c>
      <c r="G95" s="108">
        <v>0.5966253807051376</v>
      </c>
      <c r="H95" s="108">
        <v>0.59607116417788197</v>
      </c>
    </row>
    <row r="96" spans="1:8" x14ac:dyDescent="0.25">
      <c r="A96" s="108" t="s">
        <v>74</v>
      </c>
      <c r="B96" s="108">
        <v>8.8707964747245232</v>
      </c>
      <c r="C96" s="108">
        <v>6.9690044912877038</v>
      </c>
      <c r="F96" s="108" t="s">
        <v>74</v>
      </c>
      <c r="G96" s="108">
        <v>0.54836582618459406</v>
      </c>
      <c r="H96" s="108">
        <v>0.54795101872209151</v>
      </c>
    </row>
    <row r="97" spans="1:8" x14ac:dyDescent="0.25">
      <c r="A97" s="108" t="s">
        <v>75</v>
      </c>
      <c r="B97" s="108">
        <v>8.8707964747245232</v>
      </c>
      <c r="C97" s="108">
        <v>6.9690044912877038</v>
      </c>
      <c r="F97" s="108" t="s">
        <v>75</v>
      </c>
      <c r="G97" s="108">
        <v>0.54630270801558334</v>
      </c>
      <c r="H97" s="108">
        <v>0.54612746176189952</v>
      </c>
    </row>
    <row r="98" spans="1:8" x14ac:dyDescent="0.25">
      <c r="A98" s="108" t="s">
        <v>76</v>
      </c>
      <c r="B98" s="108">
        <v>8.8707964747245232</v>
      </c>
      <c r="C98" s="108">
        <v>6.9690044912877038</v>
      </c>
      <c r="F98" s="108" t="s">
        <v>76</v>
      </c>
      <c r="G98" s="108">
        <v>0.52757479703292087</v>
      </c>
      <c r="H98" s="108">
        <v>0.52725954176154433</v>
      </c>
    </row>
    <row r="99" spans="1:8" x14ac:dyDescent="0.25">
      <c r="A99" s="108" t="s">
        <v>77</v>
      </c>
      <c r="B99" s="108">
        <v>8.8707964747245232</v>
      </c>
      <c r="C99" s="108">
        <v>6.9690044912877038</v>
      </c>
      <c r="F99" s="108" t="s">
        <v>77</v>
      </c>
      <c r="G99" s="108">
        <v>0.54630894752615611</v>
      </c>
      <c r="H99" s="108">
        <v>0.54606812641616387</v>
      </c>
    </row>
    <row r="100" spans="1:8" x14ac:dyDescent="0.25">
      <c r="A100" s="108" t="s">
        <v>78</v>
      </c>
      <c r="B100" s="108">
        <v>8.8707964747245232</v>
      </c>
      <c r="C100" s="108">
        <v>6.9690044912877038</v>
      </c>
      <c r="F100" s="108" t="s">
        <v>78</v>
      </c>
      <c r="G100" s="108">
        <v>0.50341913180330133</v>
      </c>
      <c r="H100" s="108">
        <v>0.50311413572719355</v>
      </c>
    </row>
    <row r="101" spans="1:8" x14ac:dyDescent="0.25">
      <c r="A101" s="108" t="s">
        <v>79</v>
      </c>
      <c r="B101" s="108">
        <v>8.8707964747245232</v>
      </c>
      <c r="C101" s="108">
        <v>6.9690044912877038</v>
      </c>
      <c r="F101" s="108" t="s">
        <v>79</v>
      </c>
      <c r="G101" s="108">
        <v>0.49696347818477121</v>
      </c>
      <c r="H101" s="108">
        <v>0.4965895675143242</v>
      </c>
    </row>
    <row r="102" spans="1:8" x14ac:dyDescent="0.25">
      <c r="A102" s="108" t="s">
        <v>80</v>
      </c>
      <c r="B102" s="108">
        <v>8.8707964747245232</v>
      </c>
      <c r="C102" s="108">
        <v>6.9690044912877038</v>
      </c>
      <c r="F102" s="108" t="s">
        <v>80</v>
      </c>
      <c r="G102" s="108">
        <v>0.49626137325788167</v>
      </c>
      <c r="H102" s="108">
        <v>0.4958478856918464</v>
      </c>
    </row>
    <row r="103" spans="1:8" x14ac:dyDescent="0.25">
      <c r="A103" s="108" t="s">
        <v>81</v>
      </c>
      <c r="B103" s="108">
        <v>8.8707964747245232</v>
      </c>
      <c r="C103" s="108">
        <v>6.9690044912877038</v>
      </c>
      <c r="F103" s="108" t="s">
        <v>81</v>
      </c>
      <c r="G103" s="108">
        <v>0.48942100981599007</v>
      </c>
      <c r="H103" s="108">
        <v>0.48912681289279669</v>
      </c>
    </row>
    <row r="104" spans="1:8" x14ac:dyDescent="0.25">
      <c r="A104" s="108" t="s">
        <v>20</v>
      </c>
      <c r="B104" s="108">
        <v>8.8707964747245232</v>
      </c>
      <c r="C104" s="108">
        <v>6.9690044912877038</v>
      </c>
      <c r="F104" s="108" t="s">
        <v>20</v>
      </c>
      <c r="G104" s="108">
        <v>0.48541848377413277</v>
      </c>
      <c r="H104" s="108">
        <v>0.48502895432882248</v>
      </c>
    </row>
    <row r="105" spans="1:8" x14ac:dyDescent="0.25">
      <c r="A105" s="108" t="s">
        <v>21</v>
      </c>
      <c r="B105" s="108">
        <v>8.8707964747245232</v>
      </c>
      <c r="C105" s="108">
        <v>6.9690044912877038</v>
      </c>
      <c r="F105" s="108" t="s">
        <v>21</v>
      </c>
      <c r="G105" s="108">
        <v>0.49623109563285861</v>
      </c>
      <c r="H105" s="108">
        <v>0.49579165010296594</v>
      </c>
    </row>
    <row r="106" spans="1:8" x14ac:dyDescent="0.25">
      <c r="A106" s="108" t="s">
        <v>22</v>
      </c>
      <c r="B106" s="108">
        <v>8.8707964747245232</v>
      </c>
      <c r="C106" s="108">
        <v>6.9690044912877038</v>
      </c>
      <c r="F106" s="108" t="s">
        <v>22</v>
      </c>
      <c r="G106" s="108">
        <v>0.51019614021476156</v>
      </c>
      <c r="H106" s="108">
        <v>0.50994016029382661</v>
      </c>
    </row>
    <row r="107" spans="1:8" x14ac:dyDescent="0.25">
      <c r="A107" s="108" t="s">
        <v>23</v>
      </c>
      <c r="B107" s="108">
        <v>8.8707964747245232</v>
      </c>
      <c r="C107" s="108">
        <v>6.9690044912877038</v>
      </c>
      <c r="F107" s="108" t="s">
        <v>23</v>
      </c>
      <c r="G107" s="108">
        <v>0.48183726468495813</v>
      </c>
      <c r="H107" s="108">
        <v>0.48161220233884855</v>
      </c>
    </row>
    <row r="108" spans="1:8" x14ac:dyDescent="0.25">
      <c r="A108" s="108" t="s">
        <v>24</v>
      </c>
      <c r="B108" s="108">
        <v>8.8707964747245232</v>
      </c>
      <c r="C108" s="108">
        <v>6.9690044912877038</v>
      </c>
      <c r="F108" s="108" t="s">
        <v>24</v>
      </c>
      <c r="G108" s="108">
        <v>0.45741458040031346</v>
      </c>
      <c r="H108" s="108">
        <v>0.4570025527197647</v>
      </c>
    </row>
    <row r="109" spans="1:8" x14ac:dyDescent="0.25">
      <c r="A109" s="108" t="s">
        <v>25</v>
      </c>
      <c r="B109" s="108">
        <v>8.8707964747245232</v>
      </c>
      <c r="C109" s="108">
        <v>6.9690044912877038</v>
      </c>
      <c r="F109" s="108" t="s">
        <v>25</v>
      </c>
      <c r="G109" s="108">
        <v>0.40631798841698857</v>
      </c>
      <c r="H109" s="108">
        <v>0.4056945373204926</v>
      </c>
    </row>
    <row r="110" spans="1:8" x14ac:dyDescent="0.25">
      <c r="A110" s="108" t="s">
        <v>26</v>
      </c>
      <c r="B110" s="108">
        <v>8.8707964747245232</v>
      </c>
      <c r="C110" s="108">
        <v>6.9690044912877038</v>
      </c>
      <c r="F110" s="108" t="s">
        <v>26</v>
      </c>
      <c r="G110" s="108">
        <v>0.53931877583522347</v>
      </c>
      <c r="H110" s="108">
        <v>0.53889094939392956</v>
      </c>
    </row>
    <row r="123" spans="1:8" x14ac:dyDescent="0.25">
      <c r="A123" s="108" t="s">
        <v>433</v>
      </c>
      <c r="B123" s="108"/>
      <c r="C123" s="108"/>
      <c r="F123" s="108" t="s">
        <v>434</v>
      </c>
      <c r="G123" s="108"/>
      <c r="H123" s="108"/>
    </row>
    <row r="124" spans="1:8" x14ac:dyDescent="0.25">
      <c r="A124" s="108" t="s">
        <v>164</v>
      </c>
      <c r="B124" s="108" t="s">
        <v>39</v>
      </c>
      <c r="C124" s="108" t="s">
        <v>40</v>
      </c>
      <c r="F124" s="108" t="s">
        <v>164</v>
      </c>
      <c r="G124" s="108" t="s">
        <v>39</v>
      </c>
      <c r="H124" s="108" t="s">
        <v>40</v>
      </c>
    </row>
    <row r="125" spans="1:8" x14ac:dyDescent="0.25">
      <c r="A125" s="108" t="s">
        <v>73</v>
      </c>
      <c r="B125" s="108">
        <v>8.8707964747245232</v>
      </c>
      <c r="C125" s="108">
        <v>6.9690044912877038</v>
      </c>
      <c r="F125" s="108" t="s">
        <v>73</v>
      </c>
      <c r="G125" s="108">
        <v>0.5966253807051376</v>
      </c>
      <c r="H125" s="108">
        <v>0.59607116417788197</v>
      </c>
    </row>
    <row r="126" spans="1:8" x14ac:dyDescent="0.25">
      <c r="A126" s="108" t="s">
        <v>74</v>
      </c>
      <c r="B126" s="108">
        <v>8.8707964747245232</v>
      </c>
      <c r="C126" s="108">
        <v>6.9690044912877038</v>
      </c>
      <c r="F126" s="108" t="s">
        <v>74</v>
      </c>
      <c r="G126" s="108">
        <v>0.54836582618459406</v>
      </c>
      <c r="H126" s="108">
        <v>0.54795101872209151</v>
      </c>
    </row>
    <row r="127" spans="1:8" x14ac:dyDescent="0.25">
      <c r="A127" s="108" t="s">
        <v>75</v>
      </c>
      <c r="B127" s="108">
        <v>8.8707964747245232</v>
      </c>
      <c r="C127" s="108">
        <v>6.9690044912877038</v>
      </c>
      <c r="F127" s="108" t="s">
        <v>75</v>
      </c>
      <c r="G127" s="108">
        <v>0.54630270801558334</v>
      </c>
      <c r="H127" s="108">
        <v>0.54612746176189952</v>
      </c>
    </row>
    <row r="128" spans="1:8" x14ac:dyDescent="0.25">
      <c r="A128" s="108" t="s">
        <v>76</v>
      </c>
      <c r="B128" s="108">
        <v>8.8707964747245232</v>
      </c>
      <c r="C128" s="108">
        <v>6.9690044912877038</v>
      </c>
      <c r="F128" s="108" t="s">
        <v>76</v>
      </c>
      <c r="G128" s="108">
        <v>0.52757479703292087</v>
      </c>
      <c r="H128" s="108">
        <v>0.52725954176154433</v>
      </c>
    </row>
    <row r="129" spans="1:8" x14ac:dyDescent="0.25">
      <c r="A129" s="108" t="s">
        <v>77</v>
      </c>
      <c r="B129" s="108">
        <v>8.8707964747245232</v>
      </c>
      <c r="C129" s="108">
        <v>6.9690044912877038</v>
      </c>
      <c r="F129" s="108" t="s">
        <v>77</v>
      </c>
      <c r="G129" s="108">
        <v>0.54630894752615611</v>
      </c>
      <c r="H129" s="108">
        <v>0.54606812641616387</v>
      </c>
    </row>
    <row r="130" spans="1:8" x14ac:dyDescent="0.25">
      <c r="A130" s="108" t="s">
        <v>78</v>
      </c>
      <c r="B130" s="108">
        <v>8.8707964747245232</v>
      </c>
      <c r="C130" s="108">
        <v>6.9690044912877038</v>
      </c>
      <c r="F130" s="108" t="s">
        <v>78</v>
      </c>
      <c r="G130" s="108">
        <v>0.50341913180330133</v>
      </c>
      <c r="H130" s="108">
        <v>0.50311413572719355</v>
      </c>
    </row>
    <row r="131" spans="1:8" x14ac:dyDescent="0.25">
      <c r="A131" s="108" t="s">
        <v>79</v>
      </c>
      <c r="B131" s="108">
        <v>8.8707964747245232</v>
      </c>
      <c r="C131" s="108">
        <v>6.9690044912877038</v>
      </c>
      <c r="F131" s="108" t="s">
        <v>79</v>
      </c>
      <c r="G131" s="108">
        <v>0.49696347818477121</v>
      </c>
      <c r="H131" s="108">
        <v>0.4965895675143242</v>
      </c>
    </row>
    <row r="132" spans="1:8" x14ac:dyDescent="0.25">
      <c r="A132" s="108" t="s">
        <v>80</v>
      </c>
      <c r="B132" s="108">
        <v>8.8707964747245232</v>
      </c>
      <c r="C132" s="108">
        <v>6.9690044912877038</v>
      </c>
      <c r="F132" s="108" t="s">
        <v>80</v>
      </c>
      <c r="G132" s="108">
        <v>0.49626137325788167</v>
      </c>
      <c r="H132" s="108">
        <v>0.4958478856918464</v>
      </c>
    </row>
    <row r="133" spans="1:8" x14ac:dyDescent="0.25">
      <c r="A133" s="108" t="s">
        <v>81</v>
      </c>
      <c r="B133" s="108">
        <v>8.8707964747245232</v>
      </c>
      <c r="C133" s="108">
        <v>6.9690044912877038</v>
      </c>
      <c r="F133" s="108" t="s">
        <v>81</v>
      </c>
      <c r="G133" s="108">
        <v>0.48942100981599007</v>
      </c>
      <c r="H133" s="108">
        <v>0.48912681289279669</v>
      </c>
    </row>
    <row r="134" spans="1:8" x14ac:dyDescent="0.25">
      <c r="A134" s="108" t="s">
        <v>20</v>
      </c>
      <c r="B134" s="108">
        <v>8.8707964747245232</v>
      </c>
      <c r="C134" s="108">
        <v>6.9690044912877038</v>
      </c>
      <c r="F134" s="108" t="s">
        <v>20</v>
      </c>
      <c r="G134" s="108">
        <v>0.48541848377413277</v>
      </c>
      <c r="H134" s="108">
        <v>0.48502895432882248</v>
      </c>
    </row>
    <row r="135" spans="1:8" x14ac:dyDescent="0.25">
      <c r="A135" s="108" t="s">
        <v>21</v>
      </c>
      <c r="B135" s="108">
        <v>8.8707964747245232</v>
      </c>
      <c r="C135" s="108">
        <v>6.9690044912877038</v>
      </c>
      <c r="F135" s="108" t="s">
        <v>21</v>
      </c>
      <c r="G135" s="108">
        <v>0.49623109563285861</v>
      </c>
      <c r="H135" s="108">
        <v>0.49579165010296594</v>
      </c>
    </row>
    <row r="136" spans="1:8" x14ac:dyDescent="0.25">
      <c r="A136" s="108" t="s">
        <v>22</v>
      </c>
      <c r="B136" s="108">
        <v>8.8707964747245232</v>
      </c>
      <c r="C136" s="108">
        <v>6.9690044912877038</v>
      </c>
      <c r="F136" s="108" t="s">
        <v>22</v>
      </c>
      <c r="G136" s="108">
        <v>0.51019614021476156</v>
      </c>
      <c r="H136" s="108">
        <v>0.50994016029382661</v>
      </c>
    </row>
    <row r="137" spans="1:8" x14ac:dyDescent="0.25">
      <c r="A137" s="108" t="s">
        <v>23</v>
      </c>
      <c r="B137" s="108">
        <v>8.8707964747245232</v>
      </c>
      <c r="C137" s="108">
        <v>6.9690044912877038</v>
      </c>
      <c r="F137" s="108" t="s">
        <v>23</v>
      </c>
      <c r="G137" s="108">
        <v>0.48183726468495813</v>
      </c>
      <c r="H137" s="108">
        <v>0.48161220233884855</v>
      </c>
    </row>
    <row r="138" spans="1:8" x14ac:dyDescent="0.25">
      <c r="A138" s="108" t="s">
        <v>24</v>
      </c>
      <c r="B138" s="108">
        <v>8.8707964747245232</v>
      </c>
      <c r="C138" s="108">
        <v>6.9690044912877038</v>
      </c>
      <c r="F138" s="108" t="s">
        <v>24</v>
      </c>
      <c r="G138" s="108">
        <v>0.45741458040031346</v>
      </c>
      <c r="H138" s="108">
        <v>0.4570025527197647</v>
      </c>
    </row>
    <row r="139" spans="1:8" x14ac:dyDescent="0.25">
      <c r="A139" s="108" t="s">
        <v>25</v>
      </c>
      <c r="B139" s="108">
        <v>8.8707964747245232</v>
      </c>
      <c r="C139" s="108">
        <v>6.9690044912877038</v>
      </c>
      <c r="F139" s="108" t="s">
        <v>25</v>
      </c>
      <c r="G139" s="108">
        <v>0.40631798841698857</v>
      </c>
      <c r="H139" s="108">
        <v>0.4056945373204926</v>
      </c>
    </row>
    <row r="140" spans="1:8" x14ac:dyDescent="0.25">
      <c r="A140" s="108" t="s">
        <v>26</v>
      </c>
      <c r="B140" s="108">
        <v>8.8707964747245232</v>
      </c>
      <c r="C140" s="108">
        <v>6.9690044912877038</v>
      </c>
      <c r="F140" s="108" t="s">
        <v>26</v>
      </c>
      <c r="G140" s="108">
        <v>0.53931877583522347</v>
      </c>
      <c r="H140" s="108">
        <v>0.53889094939392956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164</v>
      </c>
      <c r="C1" s="45" t="s">
        <v>243</v>
      </c>
      <c r="D1" s="45" t="s">
        <v>244</v>
      </c>
      <c r="E1" s="45" t="s">
        <v>245</v>
      </c>
    </row>
    <row r="2" spans="1:5" x14ac:dyDescent="0.25">
      <c r="A2" t="s">
        <v>39</v>
      </c>
      <c r="B2" t="s">
        <v>73</v>
      </c>
      <c r="C2" t="s">
        <v>67</v>
      </c>
      <c r="D2">
        <v>4435746.1500000004</v>
      </c>
      <c r="E2">
        <v>298336.09000000003</v>
      </c>
    </row>
    <row r="3" spans="1:5" x14ac:dyDescent="0.25">
      <c r="A3" t="s">
        <v>39</v>
      </c>
      <c r="B3" t="s">
        <v>74</v>
      </c>
      <c r="C3" t="s">
        <v>67</v>
      </c>
      <c r="D3">
        <v>4435746.1500000004</v>
      </c>
      <c r="E3">
        <v>274204.42</v>
      </c>
    </row>
    <row r="4" spans="1:5" x14ac:dyDescent="0.25">
      <c r="A4" t="s">
        <v>39</v>
      </c>
      <c r="B4" t="s">
        <v>75</v>
      </c>
      <c r="C4" t="s">
        <v>67</v>
      </c>
      <c r="D4">
        <v>4435746.1500000004</v>
      </c>
      <c r="E4">
        <v>273172.78000000003</v>
      </c>
    </row>
    <row r="5" spans="1:5" x14ac:dyDescent="0.25">
      <c r="A5" t="s">
        <v>39</v>
      </c>
      <c r="B5" t="s">
        <v>76</v>
      </c>
      <c r="C5" t="s">
        <v>67</v>
      </c>
      <c r="D5">
        <v>4435746.1500000004</v>
      </c>
      <c r="E5">
        <v>263808.09000000003</v>
      </c>
    </row>
    <row r="6" spans="1:5" x14ac:dyDescent="0.25">
      <c r="A6" t="s">
        <v>39</v>
      </c>
      <c r="B6" t="s">
        <v>77</v>
      </c>
      <c r="C6" t="s">
        <v>67</v>
      </c>
      <c r="D6">
        <v>4435746.1500000004</v>
      </c>
      <c r="E6">
        <v>273175.90000000002</v>
      </c>
    </row>
    <row r="7" spans="1:5" x14ac:dyDescent="0.25">
      <c r="A7" t="s">
        <v>39</v>
      </c>
      <c r="B7" t="s">
        <v>78</v>
      </c>
      <c r="C7" t="s">
        <v>67</v>
      </c>
      <c r="D7">
        <v>4435746.1500000004</v>
      </c>
      <c r="E7">
        <v>251729.31</v>
      </c>
    </row>
    <row r="8" spans="1:5" x14ac:dyDescent="0.25">
      <c r="A8" t="s">
        <v>39</v>
      </c>
      <c r="B8" t="s">
        <v>79</v>
      </c>
      <c r="C8" t="s">
        <v>67</v>
      </c>
      <c r="D8">
        <v>4435746.1500000004</v>
      </c>
      <c r="E8">
        <v>248501.23</v>
      </c>
    </row>
    <row r="9" spans="1:5" x14ac:dyDescent="0.25">
      <c r="A9" t="s">
        <v>39</v>
      </c>
      <c r="B9" t="s">
        <v>80</v>
      </c>
      <c r="C9" t="s">
        <v>67</v>
      </c>
      <c r="D9">
        <v>4435746.1500000004</v>
      </c>
      <c r="E9">
        <v>248150.15</v>
      </c>
    </row>
    <row r="10" spans="1:5" x14ac:dyDescent="0.25">
      <c r="A10" t="s">
        <v>39</v>
      </c>
      <c r="B10" t="s">
        <v>81</v>
      </c>
      <c r="C10" t="s">
        <v>67</v>
      </c>
      <c r="D10">
        <v>4435746.1500000004</v>
      </c>
      <c r="E10">
        <v>244729.7</v>
      </c>
    </row>
    <row r="11" spans="1:5" x14ac:dyDescent="0.25">
      <c r="A11" t="s">
        <v>39</v>
      </c>
      <c r="B11" t="s">
        <v>20</v>
      </c>
      <c r="C11" t="s">
        <v>67</v>
      </c>
      <c r="D11">
        <v>4435746.1500000004</v>
      </c>
      <c r="E11">
        <v>242728.28</v>
      </c>
    </row>
    <row r="12" spans="1:5" x14ac:dyDescent="0.25">
      <c r="A12" t="s">
        <v>39</v>
      </c>
      <c r="B12" t="s">
        <v>21</v>
      </c>
      <c r="C12" t="s">
        <v>67</v>
      </c>
      <c r="D12">
        <v>4435746.1500000004</v>
      </c>
      <c r="E12">
        <v>248135.01</v>
      </c>
    </row>
    <row r="13" spans="1:5" x14ac:dyDescent="0.25">
      <c r="A13" t="s">
        <v>39</v>
      </c>
      <c r="B13" t="s">
        <v>22</v>
      </c>
      <c r="C13" t="s">
        <v>67</v>
      </c>
      <c r="D13">
        <v>4435746.1500000004</v>
      </c>
      <c r="E13">
        <v>255118.07999999999</v>
      </c>
    </row>
    <row r="14" spans="1:5" x14ac:dyDescent="0.25">
      <c r="A14" t="s">
        <v>39</v>
      </c>
      <c r="B14" t="s">
        <v>23</v>
      </c>
      <c r="C14" t="s">
        <v>67</v>
      </c>
      <c r="D14">
        <v>4435746.1500000004</v>
      </c>
      <c r="E14">
        <v>240937.53</v>
      </c>
    </row>
    <row r="15" spans="1:5" x14ac:dyDescent="0.25">
      <c r="A15" t="s">
        <v>39</v>
      </c>
      <c r="B15" t="s">
        <v>24</v>
      </c>
      <c r="C15" t="s">
        <v>67</v>
      </c>
      <c r="D15">
        <v>4435746.1500000004</v>
      </c>
      <c r="E15">
        <v>228725.23</v>
      </c>
    </row>
    <row r="16" spans="1:5" x14ac:dyDescent="0.25">
      <c r="A16" t="s">
        <v>39</v>
      </c>
      <c r="B16" t="s">
        <v>25</v>
      </c>
      <c r="C16" t="s">
        <v>67</v>
      </c>
      <c r="D16">
        <v>4435746.1500000004</v>
      </c>
      <c r="E16">
        <v>203174.93</v>
      </c>
    </row>
    <row r="17" spans="1:5" x14ac:dyDescent="0.25">
      <c r="A17" t="s">
        <v>39</v>
      </c>
      <c r="B17" t="s">
        <v>26</v>
      </c>
      <c r="C17" t="s">
        <v>67</v>
      </c>
      <c r="D17">
        <v>4435746.1500000004</v>
      </c>
      <c r="E17">
        <v>269680.53999999998</v>
      </c>
    </row>
    <row r="18" spans="1:5" x14ac:dyDescent="0.25">
      <c r="A18" t="s">
        <v>40</v>
      </c>
      <c r="B18" t="s">
        <v>73</v>
      </c>
      <c r="C18" t="s">
        <v>67</v>
      </c>
      <c r="D18">
        <v>3484775.57</v>
      </c>
      <c r="E18">
        <v>298058.96000000002</v>
      </c>
    </row>
    <row r="19" spans="1:5" x14ac:dyDescent="0.25">
      <c r="A19" t="s">
        <v>40</v>
      </c>
      <c r="B19" t="s">
        <v>74</v>
      </c>
      <c r="C19" t="s">
        <v>67</v>
      </c>
      <c r="D19">
        <v>3484775.57</v>
      </c>
      <c r="E19">
        <v>273997</v>
      </c>
    </row>
    <row r="20" spans="1:5" x14ac:dyDescent="0.25">
      <c r="A20" t="s">
        <v>40</v>
      </c>
      <c r="B20" t="s">
        <v>75</v>
      </c>
      <c r="C20" t="s">
        <v>67</v>
      </c>
      <c r="D20">
        <v>3484775.57</v>
      </c>
      <c r="E20">
        <v>273085.15000000002</v>
      </c>
    </row>
    <row r="21" spans="1:5" x14ac:dyDescent="0.25">
      <c r="A21" t="s">
        <v>40</v>
      </c>
      <c r="B21" t="s">
        <v>76</v>
      </c>
      <c r="C21" t="s">
        <v>67</v>
      </c>
      <c r="D21">
        <v>3484775.57</v>
      </c>
      <c r="E21">
        <v>263650.45</v>
      </c>
    </row>
    <row r="22" spans="1:5" x14ac:dyDescent="0.25">
      <c r="A22" t="s">
        <v>40</v>
      </c>
      <c r="B22" t="s">
        <v>77</v>
      </c>
      <c r="C22" t="s">
        <v>67</v>
      </c>
      <c r="D22">
        <v>3484775.57</v>
      </c>
      <c r="E22">
        <v>273055.48</v>
      </c>
    </row>
    <row r="23" spans="1:5" x14ac:dyDescent="0.25">
      <c r="A23" t="s">
        <v>40</v>
      </c>
      <c r="B23" t="s">
        <v>78</v>
      </c>
      <c r="C23" t="s">
        <v>67</v>
      </c>
      <c r="D23">
        <v>3484775.57</v>
      </c>
      <c r="E23">
        <v>251576.8</v>
      </c>
    </row>
    <row r="24" spans="1:5" x14ac:dyDescent="0.25">
      <c r="A24" t="s">
        <v>40</v>
      </c>
      <c r="B24" t="s">
        <v>79</v>
      </c>
      <c r="C24" t="s">
        <v>67</v>
      </c>
      <c r="D24">
        <v>3484775.57</v>
      </c>
      <c r="E24">
        <v>248314.26</v>
      </c>
    </row>
    <row r="25" spans="1:5" x14ac:dyDescent="0.25">
      <c r="A25" t="s">
        <v>40</v>
      </c>
      <c r="B25" t="s">
        <v>80</v>
      </c>
      <c r="C25" t="s">
        <v>67</v>
      </c>
      <c r="D25">
        <v>3484775.57</v>
      </c>
      <c r="E25">
        <v>247943.39</v>
      </c>
    </row>
    <row r="26" spans="1:5" x14ac:dyDescent="0.25">
      <c r="A26" t="s">
        <v>40</v>
      </c>
      <c r="B26" t="s">
        <v>81</v>
      </c>
      <c r="C26" t="s">
        <v>67</v>
      </c>
      <c r="D26">
        <v>3484775.57</v>
      </c>
      <c r="E26">
        <v>244582.59</v>
      </c>
    </row>
    <row r="27" spans="1:5" x14ac:dyDescent="0.25">
      <c r="A27" t="s">
        <v>40</v>
      </c>
      <c r="B27" t="s">
        <v>20</v>
      </c>
      <c r="C27" t="s">
        <v>67</v>
      </c>
      <c r="D27">
        <v>3484775.57</v>
      </c>
      <c r="E27">
        <v>242533.5</v>
      </c>
    </row>
    <row r="28" spans="1:5" x14ac:dyDescent="0.25">
      <c r="A28" t="s">
        <v>40</v>
      </c>
      <c r="B28" t="s">
        <v>21</v>
      </c>
      <c r="C28" t="s">
        <v>67</v>
      </c>
      <c r="D28">
        <v>3484775.57</v>
      </c>
      <c r="E28">
        <v>247915.27</v>
      </c>
    </row>
    <row r="29" spans="1:5" x14ac:dyDescent="0.25">
      <c r="A29" t="s">
        <v>40</v>
      </c>
      <c r="B29" t="s">
        <v>22</v>
      </c>
      <c r="C29" t="s">
        <v>67</v>
      </c>
      <c r="D29">
        <v>3484775.57</v>
      </c>
      <c r="E29">
        <v>254990.07999999999</v>
      </c>
    </row>
    <row r="30" spans="1:5" x14ac:dyDescent="0.25">
      <c r="A30" t="s">
        <v>40</v>
      </c>
      <c r="B30" t="s">
        <v>23</v>
      </c>
      <c r="C30" t="s">
        <v>67</v>
      </c>
      <c r="D30">
        <v>3484775.57</v>
      </c>
      <c r="E30">
        <v>240824.99</v>
      </c>
    </row>
    <row r="31" spans="1:5" x14ac:dyDescent="0.25">
      <c r="A31" t="s">
        <v>40</v>
      </c>
      <c r="B31" t="s">
        <v>24</v>
      </c>
      <c r="C31" t="s">
        <v>67</v>
      </c>
      <c r="D31">
        <v>3484775.57</v>
      </c>
      <c r="E31">
        <v>228519.2</v>
      </c>
    </row>
    <row r="32" spans="1:5" x14ac:dyDescent="0.25">
      <c r="A32" t="s">
        <v>40</v>
      </c>
      <c r="B32" t="s">
        <v>25</v>
      </c>
      <c r="C32" t="s">
        <v>67</v>
      </c>
      <c r="D32">
        <v>3484775.57</v>
      </c>
      <c r="E32">
        <v>202863.18</v>
      </c>
    </row>
    <row r="33" spans="1:5" x14ac:dyDescent="0.25">
      <c r="A33" t="s">
        <v>40</v>
      </c>
      <c r="B33" t="s">
        <v>26</v>
      </c>
      <c r="C33" t="s">
        <v>67</v>
      </c>
      <c r="D33">
        <v>3484775.57</v>
      </c>
      <c r="E33">
        <v>269466.61</v>
      </c>
    </row>
    <row r="34" spans="1:5" x14ac:dyDescent="0.25">
      <c r="A34" t="s">
        <v>39</v>
      </c>
      <c r="B34" t="s">
        <v>73</v>
      </c>
      <c r="C34" t="s">
        <v>48</v>
      </c>
      <c r="D34">
        <v>4435746.1500000004</v>
      </c>
      <c r="E34">
        <v>298336.09000000003</v>
      </c>
    </row>
    <row r="35" spans="1:5" x14ac:dyDescent="0.25">
      <c r="A35" t="s">
        <v>39</v>
      </c>
      <c r="B35" t="s">
        <v>74</v>
      </c>
      <c r="C35" t="s">
        <v>48</v>
      </c>
      <c r="D35">
        <v>4435746.1500000004</v>
      </c>
      <c r="E35">
        <v>274204.42</v>
      </c>
    </row>
    <row r="36" spans="1:5" x14ac:dyDescent="0.25">
      <c r="A36" t="s">
        <v>39</v>
      </c>
      <c r="B36" t="s">
        <v>75</v>
      </c>
      <c r="C36" t="s">
        <v>48</v>
      </c>
      <c r="D36">
        <v>4435746.1500000004</v>
      </c>
      <c r="E36">
        <v>273172.78000000003</v>
      </c>
    </row>
    <row r="37" spans="1:5" x14ac:dyDescent="0.25">
      <c r="A37" t="s">
        <v>39</v>
      </c>
      <c r="B37" t="s">
        <v>76</v>
      </c>
      <c r="C37" t="s">
        <v>48</v>
      </c>
      <c r="D37">
        <v>4435746.1500000004</v>
      </c>
      <c r="E37">
        <v>263808.09000000003</v>
      </c>
    </row>
    <row r="38" spans="1:5" x14ac:dyDescent="0.25">
      <c r="A38" t="s">
        <v>39</v>
      </c>
      <c r="B38" t="s">
        <v>77</v>
      </c>
      <c r="C38" t="s">
        <v>48</v>
      </c>
      <c r="D38">
        <v>4435746.1500000004</v>
      </c>
      <c r="E38">
        <v>273175.90000000002</v>
      </c>
    </row>
    <row r="39" spans="1:5" x14ac:dyDescent="0.25">
      <c r="A39" t="s">
        <v>39</v>
      </c>
      <c r="B39" t="s">
        <v>78</v>
      </c>
      <c r="C39" t="s">
        <v>48</v>
      </c>
      <c r="D39">
        <v>4435746.1500000004</v>
      </c>
      <c r="E39">
        <v>251729.31</v>
      </c>
    </row>
    <row r="40" spans="1:5" x14ac:dyDescent="0.25">
      <c r="A40" t="s">
        <v>39</v>
      </c>
      <c r="B40" t="s">
        <v>79</v>
      </c>
      <c r="C40" t="s">
        <v>48</v>
      </c>
      <c r="D40">
        <v>4435746.1500000004</v>
      </c>
      <c r="E40">
        <v>248501.23</v>
      </c>
    </row>
    <row r="41" spans="1:5" x14ac:dyDescent="0.25">
      <c r="A41" t="s">
        <v>39</v>
      </c>
      <c r="B41" t="s">
        <v>80</v>
      </c>
      <c r="C41" t="s">
        <v>48</v>
      </c>
      <c r="D41">
        <v>4435746.1500000004</v>
      </c>
      <c r="E41">
        <v>248150.15</v>
      </c>
    </row>
    <row r="42" spans="1:5" x14ac:dyDescent="0.25">
      <c r="A42" t="s">
        <v>39</v>
      </c>
      <c r="B42" t="s">
        <v>81</v>
      </c>
      <c r="C42" t="s">
        <v>48</v>
      </c>
      <c r="D42">
        <v>4435746.1500000004</v>
      </c>
      <c r="E42">
        <v>244729.7</v>
      </c>
    </row>
    <row r="43" spans="1:5" x14ac:dyDescent="0.25">
      <c r="A43" t="s">
        <v>39</v>
      </c>
      <c r="B43" t="s">
        <v>20</v>
      </c>
      <c r="C43" t="s">
        <v>48</v>
      </c>
      <c r="D43">
        <v>4435746.1500000004</v>
      </c>
      <c r="E43">
        <v>242728.28</v>
      </c>
    </row>
    <row r="44" spans="1:5" x14ac:dyDescent="0.25">
      <c r="A44" t="s">
        <v>39</v>
      </c>
      <c r="B44" t="s">
        <v>21</v>
      </c>
      <c r="C44" t="s">
        <v>48</v>
      </c>
      <c r="D44">
        <v>4435746.1500000004</v>
      </c>
      <c r="E44">
        <v>248135.01</v>
      </c>
    </row>
    <row r="45" spans="1:5" x14ac:dyDescent="0.25">
      <c r="A45" t="s">
        <v>39</v>
      </c>
      <c r="B45" t="s">
        <v>22</v>
      </c>
      <c r="C45" t="s">
        <v>48</v>
      </c>
      <c r="D45">
        <v>4435746.1500000004</v>
      </c>
      <c r="E45">
        <v>255118.07999999999</v>
      </c>
    </row>
    <row r="46" spans="1:5" x14ac:dyDescent="0.25">
      <c r="A46" t="s">
        <v>39</v>
      </c>
      <c r="B46" t="s">
        <v>23</v>
      </c>
      <c r="C46" t="s">
        <v>48</v>
      </c>
      <c r="D46">
        <v>4435746.1500000004</v>
      </c>
      <c r="E46">
        <v>240937.53</v>
      </c>
    </row>
    <row r="47" spans="1:5" x14ac:dyDescent="0.25">
      <c r="A47" t="s">
        <v>39</v>
      </c>
      <c r="B47" t="s">
        <v>24</v>
      </c>
      <c r="C47" t="s">
        <v>48</v>
      </c>
      <c r="D47">
        <v>4435746.1500000004</v>
      </c>
      <c r="E47">
        <v>228725.23</v>
      </c>
    </row>
    <row r="48" spans="1:5" x14ac:dyDescent="0.25">
      <c r="A48" t="s">
        <v>39</v>
      </c>
      <c r="B48" t="s">
        <v>25</v>
      </c>
      <c r="C48" t="s">
        <v>48</v>
      </c>
      <c r="D48">
        <v>4435746.1500000004</v>
      </c>
      <c r="E48">
        <v>203174.93</v>
      </c>
    </row>
    <row r="49" spans="1:5" x14ac:dyDescent="0.25">
      <c r="A49" t="s">
        <v>39</v>
      </c>
      <c r="B49" t="s">
        <v>26</v>
      </c>
      <c r="C49" t="s">
        <v>48</v>
      </c>
      <c r="D49">
        <v>4435746.1500000004</v>
      </c>
      <c r="E49">
        <v>269680.53999999998</v>
      </c>
    </row>
    <row r="50" spans="1:5" x14ac:dyDescent="0.25">
      <c r="A50" t="s">
        <v>40</v>
      </c>
      <c r="B50" t="s">
        <v>73</v>
      </c>
      <c r="C50" t="s">
        <v>48</v>
      </c>
      <c r="D50">
        <v>3484775.57</v>
      </c>
      <c r="E50">
        <v>298058.96000000002</v>
      </c>
    </row>
    <row r="51" spans="1:5" x14ac:dyDescent="0.25">
      <c r="A51" t="s">
        <v>40</v>
      </c>
      <c r="B51" t="s">
        <v>74</v>
      </c>
      <c r="C51" t="s">
        <v>48</v>
      </c>
      <c r="D51">
        <v>3484775.57</v>
      </c>
      <c r="E51">
        <v>273997</v>
      </c>
    </row>
    <row r="52" spans="1:5" x14ac:dyDescent="0.25">
      <c r="A52" t="s">
        <v>40</v>
      </c>
      <c r="B52" t="s">
        <v>75</v>
      </c>
      <c r="C52" t="s">
        <v>48</v>
      </c>
      <c r="D52">
        <v>3484775.57</v>
      </c>
      <c r="E52">
        <v>273085.15000000002</v>
      </c>
    </row>
    <row r="53" spans="1:5" x14ac:dyDescent="0.25">
      <c r="A53" t="s">
        <v>40</v>
      </c>
      <c r="B53" t="s">
        <v>76</v>
      </c>
      <c r="C53" t="s">
        <v>48</v>
      </c>
      <c r="D53">
        <v>3484775.57</v>
      </c>
      <c r="E53">
        <v>263650.45</v>
      </c>
    </row>
    <row r="54" spans="1:5" x14ac:dyDescent="0.25">
      <c r="A54" t="s">
        <v>40</v>
      </c>
      <c r="B54" t="s">
        <v>77</v>
      </c>
      <c r="C54" t="s">
        <v>48</v>
      </c>
      <c r="D54">
        <v>3484775.57</v>
      </c>
      <c r="E54">
        <v>273055.48</v>
      </c>
    </row>
    <row r="55" spans="1:5" x14ac:dyDescent="0.25">
      <c r="A55" t="s">
        <v>40</v>
      </c>
      <c r="B55" t="s">
        <v>78</v>
      </c>
      <c r="C55" t="s">
        <v>48</v>
      </c>
      <c r="D55">
        <v>3484775.57</v>
      </c>
      <c r="E55">
        <v>251576.8</v>
      </c>
    </row>
    <row r="56" spans="1:5" x14ac:dyDescent="0.25">
      <c r="A56" t="s">
        <v>40</v>
      </c>
      <c r="B56" t="s">
        <v>79</v>
      </c>
      <c r="C56" t="s">
        <v>48</v>
      </c>
      <c r="D56">
        <v>3484775.57</v>
      </c>
      <c r="E56">
        <v>248314.26</v>
      </c>
    </row>
    <row r="57" spans="1:5" x14ac:dyDescent="0.25">
      <c r="A57" t="s">
        <v>40</v>
      </c>
      <c r="B57" t="s">
        <v>80</v>
      </c>
      <c r="C57" t="s">
        <v>48</v>
      </c>
      <c r="D57">
        <v>3484775.57</v>
      </c>
      <c r="E57">
        <v>247943.39</v>
      </c>
    </row>
    <row r="58" spans="1:5" x14ac:dyDescent="0.25">
      <c r="A58" t="s">
        <v>40</v>
      </c>
      <c r="B58" t="s">
        <v>81</v>
      </c>
      <c r="C58" t="s">
        <v>48</v>
      </c>
      <c r="D58">
        <v>3484775.57</v>
      </c>
      <c r="E58">
        <v>244582.59</v>
      </c>
    </row>
    <row r="59" spans="1:5" x14ac:dyDescent="0.25">
      <c r="A59" t="s">
        <v>40</v>
      </c>
      <c r="B59" t="s">
        <v>20</v>
      </c>
      <c r="C59" t="s">
        <v>48</v>
      </c>
      <c r="D59">
        <v>3484775.57</v>
      </c>
      <c r="E59">
        <v>242533.5</v>
      </c>
    </row>
    <row r="60" spans="1:5" x14ac:dyDescent="0.25">
      <c r="A60" t="s">
        <v>40</v>
      </c>
      <c r="B60" t="s">
        <v>21</v>
      </c>
      <c r="C60" t="s">
        <v>48</v>
      </c>
      <c r="D60">
        <v>3484775.57</v>
      </c>
      <c r="E60">
        <v>247915.27</v>
      </c>
    </row>
    <row r="61" spans="1:5" x14ac:dyDescent="0.25">
      <c r="A61" t="s">
        <v>40</v>
      </c>
      <c r="B61" t="s">
        <v>22</v>
      </c>
      <c r="C61" t="s">
        <v>48</v>
      </c>
      <c r="D61">
        <v>3484775.57</v>
      </c>
      <c r="E61">
        <v>254990.07999999999</v>
      </c>
    </row>
    <row r="62" spans="1:5" x14ac:dyDescent="0.25">
      <c r="A62" t="s">
        <v>40</v>
      </c>
      <c r="B62" t="s">
        <v>23</v>
      </c>
      <c r="C62" t="s">
        <v>48</v>
      </c>
      <c r="D62">
        <v>3484775.57</v>
      </c>
      <c r="E62">
        <v>240824.99</v>
      </c>
    </row>
    <row r="63" spans="1:5" x14ac:dyDescent="0.25">
      <c r="A63" t="s">
        <v>40</v>
      </c>
      <c r="B63" t="s">
        <v>24</v>
      </c>
      <c r="C63" t="s">
        <v>48</v>
      </c>
      <c r="D63">
        <v>3484775.57</v>
      </c>
      <c r="E63">
        <v>228519.2</v>
      </c>
    </row>
    <row r="64" spans="1:5" x14ac:dyDescent="0.25">
      <c r="A64" t="s">
        <v>40</v>
      </c>
      <c r="B64" t="s">
        <v>25</v>
      </c>
      <c r="C64" t="s">
        <v>48</v>
      </c>
      <c r="D64">
        <v>3484775.57</v>
      </c>
      <c r="E64">
        <v>202863.18</v>
      </c>
    </row>
    <row r="65" spans="1:5" x14ac:dyDescent="0.25">
      <c r="A65" t="s">
        <v>40</v>
      </c>
      <c r="B65" t="s">
        <v>26</v>
      </c>
      <c r="C65" t="s">
        <v>48</v>
      </c>
      <c r="D65">
        <v>3484775.57</v>
      </c>
      <c r="E65">
        <v>269466.61</v>
      </c>
    </row>
    <row r="66" spans="1:5" x14ac:dyDescent="0.25">
      <c r="A66" t="s">
        <v>39</v>
      </c>
      <c r="B66" t="s">
        <v>73</v>
      </c>
      <c r="C66" t="s">
        <v>65</v>
      </c>
      <c r="D66">
        <v>4435746.1500000004</v>
      </c>
      <c r="E66">
        <v>298336.09000000003</v>
      </c>
    </row>
    <row r="67" spans="1:5" x14ac:dyDescent="0.25">
      <c r="A67" t="s">
        <v>39</v>
      </c>
      <c r="B67" t="s">
        <v>74</v>
      </c>
      <c r="C67" t="s">
        <v>65</v>
      </c>
      <c r="D67">
        <v>4435746.1500000004</v>
      </c>
      <c r="E67">
        <v>274204.42</v>
      </c>
    </row>
    <row r="68" spans="1:5" x14ac:dyDescent="0.25">
      <c r="A68" t="s">
        <v>39</v>
      </c>
      <c r="B68" t="s">
        <v>75</v>
      </c>
      <c r="C68" t="s">
        <v>65</v>
      </c>
      <c r="D68">
        <v>4435746.1500000004</v>
      </c>
      <c r="E68">
        <v>273172.78000000003</v>
      </c>
    </row>
    <row r="69" spans="1:5" x14ac:dyDescent="0.25">
      <c r="A69" t="s">
        <v>39</v>
      </c>
      <c r="B69" t="s">
        <v>76</v>
      </c>
      <c r="C69" t="s">
        <v>65</v>
      </c>
      <c r="D69">
        <v>4435746.1500000004</v>
      </c>
      <c r="E69">
        <v>263808.09000000003</v>
      </c>
    </row>
    <row r="70" spans="1:5" x14ac:dyDescent="0.25">
      <c r="A70" t="s">
        <v>39</v>
      </c>
      <c r="B70" t="s">
        <v>77</v>
      </c>
      <c r="C70" t="s">
        <v>65</v>
      </c>
      <c r="D70">
        <v>4435746.1500000004</v>
      </c>
      <c r="E70">
        <v>273175.90000000002</v>
      </c>
    </row>
    <row r="71" spans="1:5" x14ac:dyDescent="0.25">
      <c r="A71" t="s">
        <v>39</v>
      </c>
      <c r="B71" t="s">
        <v>78</v>
      </c>
      <c r="C71" t="s">
        <v>65</v>
      </c>
      <c r="D71">
        <v>4435746.1500000004</v>
      </c>
      <c r="E71">
        <v>251729.31</v>
      </c>
    </row>
    <row r="72" spans="1:5" x14ac:dyDescent="0.25">
      <c r="A72" t="s">
        <v>39</v>
      </c>
      <c r="B72" t="s">
        <v>79</v>
      </c>
      <c r="C72" t="s">
        <v>65</v>
      </c>
      <c r="D72">
        <v>4435746.1500000004</v>
      </c>
      <c r="E72">
        <v>248501.23</v>
      </c>
    </row>
    <row r="73" spans="1:5" x14ac:dyDescent="0.25">
      <c r="A73" t="s">
        <v>39</v>
      </c>
      <c r="B73" t="s">
        <v>80</v>
      </c>
      <c r="C73" t="s">
        <v>65</v>
      </c>
      <c r="D73">
        <v>4435746.1500000004</v>
      </c>
      <c r="E73">
        <v>248150.15</v>
      </c>
    </row>
    <row r="74" spans="1:5" x14ac:dyDescent="0.25">
      <c r="A74" t="s">
        <v>39</v>
      </c>
      <c r="B74" t="s">
        <v>81</v>
      </c>
      <c r="C74" t="s">
        <v>65</v>
      </c>
      <c r="D74">
        <v>4435746.1500000004</v>
      </c>
      <c r="E74">
        <v>244729.7</v>
      </c>
    </row>
    <row r="75" spans="1:5" x14ac:dyDescent="0.25">
      <c r="A75" t="s">
        <v>39</v>
      </c>
      <c r="B75" t="s">
        <v>20</v>
      </c>
      <c r="C75" t="s">
        <v>65</v>
      </c>
      <c r="D75">
        <v>4435746.1500000004</v>
      </c>
      <c r="E75">
        <v>242728.28</v>
      </c>
    </row>
    <row r="76" spans="1:5" x14ac:dyDescent="0.25">
      <c r="A76" t="s">
        <v>39</v>
      </c>
      <c r="B76" t="s">
        <v>21</v>
      </c>
      <c r="C76" t="s">
        <v>65</v>
      </c>
      <c r="D76">
        <v>4435746.1500000004</v>
      </c>
      <c r="E76">
        <v>248135.01</v>
      </c>
    </row>
    <row r="77" spans="1:5" x14ac:dyDescent="0.25">
      <c r="A77" t="s">
        <v>39</v>
      </c>
      <c r="B77" t="s">
        <v>22</v>
      </c>
      <c r="C77" t="s">
        <v>65</v>
      </c>
      <c r="D77">
        <v>4435746.1500000004</v>
      </c>
      <c r="E77">
        <v>255118.07999999999</v>
      </c>
    </row>
    <row r="78" spans="1:5" x14ac:dyDescent="0.25">
      <c r="A78" t="s">
        <v>39</v>
      </c>
      <c r="B78" t="s">
        <v>23</v>
      </c>
      <c r="C78" t="s">
        <v>65</v>
      </c>
      <c r="D78">
        <v>4435746.1500000004</v>
      </c>
      <c r="E78">
        <v>240937.53</v>
      </c>
    </row>
    <row r="79" spans="1:5" x14ac:dyDescent="0.25">
      <c r="A79" t="s">
        <v>39</v>
      </c>
      <c r="B79" t="s">
        <v>24</v>
      </c>
      <c r="C79" t="s">
        <v>65</v>
      </c>
      <c r="D79">
        <v>4435746.1500000004</v>
      </c>
      <c r="E79">
        <v>228725.23</v>
      </c>
    </row>
    <row r="80" spans="1:5" x14ac:dyDescent="0.25">
      <c r="A80" t="s">
        <v>39</v>
      </c>
      <c r="B80" t="s">
        <v>25</v>
      </c>
      <c r="C80" t="s">
        <v>65</v>
      </c>
      <c r="D80">
        <v>4435746.1500000004</v>
      </c>
      <c r="E80">
        <v>203174.93</v>
      </c>
    </row>
    <row r="81" spans="1:5" x14ac:dyDescent="0.25">
      <c r="A81" t="s">
        <v>39</v>
      </c>
      <c r="B81" t="s">
        <v>26</v>
      </c>
      <c r="C81" t="s">
        <v>65</v>
      </c>
      <c r="D81">
        <v>4435746.1500000004</v>
      </c>
      <c r="E81">
        <v>269680.53999999998</v>
      </c>
    </row>
    <row r="82" spans="1:5" x14ac:dyDescent="0.25">
      <c r="A82" t="s">
        <v>40</v>
      </c>
      <c r="B82" t="s">
        <v>73</v>
      </c>
      <c r="C82" t="s">
        <v>65</v>
      </c>
      <c r="D82">
        <v>3484775.57</v>
      </c>
      <c r="E82">
        <v>298058.96000000002</v>
      </c>
    </row>
    <row r="83" spans="1:5" x14ac:dyDescent="0.25">
      <c r="A83" t="s">
        <v>40</v>
      </c>
      <c r="B83" t="s">
        <v>74</v>
      </c>
      <c r="C83" t="s">
        <v>65</v>
      </c>
      <c r="D83">
        <v>3484775.57</v>
      </c>
      <c r="E83">
        <v>273997</v>
      </c>
    </row>
    <row r="84" spans="1:5" x14ac:dyDescent="0.25">
      <c r="A84" t="s">
        <v>40</v>
      </c>
      <c r="B84" t="s">
        <v>75</v>
      </c>
      <c r="C84" t="s">
        <v>65</v>
      </c>
      <c r="D84">
        <v>3484775.57</v>
      </c>
      <c r="E84">
        <v>273085.15000000002</v>
      </c>
    </row>
    <row r="85" spans="1:5" x14ac:dyDescent="0.25">
      <c r="A85" t="s">
        <v>40</v>
      </c>
      <c r="B85" t="s">
        <v>76</v>
      </c>
      <c r="C85" t="s">
        <v>65</v>
      </c>
      <c r="D85">
        <v>3484775.57</v>
      </c>
      <c r="E85">
        <v>263650.45</v>
      </c>
    </row>
    <row r="86" spans="1:5" x14ac:dyDescent="0.25">
      <c r="A86" t="s">
        <v>40</v>
      </c>
      <c r="B86" t="s">
        <v>77</v>
      </c>
      <c r="C86" t="s">
        <v>65</v>
      </c>
      <c r="D86">
        <v>3484775.57</v>
      </c>
      <c r="E86">
        <v>273055.48</v>
      </c>
    </row>
    <row r="87" spans="1:5" x14ac:dyDescent="0.25">
      <c r="A87" t="s">
        <v>40</v>
      </c>
      <c r="B87" t="s">
        <v>78</v>
      </c>
      <c r="C87" t="s">
        <v>65</v>
      </c>
      <c r="D87">
        <v>3484775.57</v>
      </c>
      <c r="E87">
        <v>251576.8</v>
      </c>
    </row>
    <row r="88" spans="1:5" x14ac:dyDescent="0.25">
      <c r="A88" t="s">
        <v>40</v>
      </c>
      <c r="B88" t="s">
        <v>79</v>
      </c>
      <c r="C88" t="s">
        <v>65</v>
      </c>
      <c r="D88">
        <v>3484775.57</v>
      </c>
      <c r="E88">
        <v>248314.26</v>
      </c>
    </row>
    <row r="89" spans="1:5" x14ac:dyDescent="0.25">
      <c r="A89" t="s">
        <v>40</v>
      </c>
      <c r="B89" t="s">
        <v>80</v>
      </c>
      <c r="C89" t="s">
        <v>65</v>
      </c>
      <c r="D89">
        <v>3484775.57</v>
      </c>
      <c r="E89">
        <v>247943.39</v>
      </c>
    </row>
    <row r="90" spans="1:5" x14ac:dyDescent="0.25">
      <c r="A90" t="s">
        <v>40</v>
      </c>
      <c r="B90" t="s">
        <v>81</v>
      </c>
      <c r="C90" t="s">
        <v>65</v>
      </c>
      <c r="D90">
        <v>3484775.57</v>
      </c>
      <c r="E90">
        <v>244582.59</v>
      </c>
    </row>
    <row r="91" spans="1:5" x14ac:dyDescent="0.25">
      <c r="A91" t="s">
        <v>40</v>
      </c>
      <c r="B91" t="s">
        <v>20</v>
      </c>
      <c r="C91" t="s">
        <v>65</v>
      </c>
      <c r="D91">
        <v>3484775.57</v>
      </c>
      <c r="E91">
        <v>242533.5</v>
      </c>
    </row>
    <row r="92" spans="1:5" x14ac:dyDescent="0.25">
      <c r="A92" t="s">
        <v>40</v>
      </c>
      <c r="B92" t="s">
        <v>21</v>
      </c>
      <c r="C92" t="s">
        <v>65</v>
      </c>
      <c r="D92">
        <v>3484775.57</v>
      </c>
      <c r="E92">
        <v>247915.27</v>
      </c>
    </row>
    <row r="93" spans="1:5" x14ac:dyDescent="0.25">
      <c r="A93" t="s">
        <v>40</v>
      </c>
      <c r="B93" t="s">
        <v>22</v>
      </c>
      <c r="C93" t="s">
        <v>65</v>
      </c>
      <c r="D93">
        <v>3484775.57</v>
      </c>
      <c r="E93">
        <v>254990.07999999999</v>
      </c>
    </row>
    <row r="94" spans="1:5" x14ac:dyDescent="0.25">
      <c r="A94" t="s">
        <v>40</v>
      </c>
      <c r="B94" t="s">
        <v>23</v>
      </c>
      <c r="C94" t="s">
        <v>65</v>
      </c>
      <c r="D94">
        <v>3484775.57</v>
      </c>
      <c r="E94">
        <v>240824.99</v>
      </c>
    </row>
    <row r="95" spans="1:5" x14ac:dyDescent="0.25">
      <c r="A95" t="s">
        <v>40</v>
      </c>
      <c r="B95" t="s">
        <v>24</v>
      </c>
      <c r="C95" t="s">
        <v>65</v>
      </c>
      <c r="D95">
        <v>3484775.57</v>
      </c>
      <c r="E95">
        <v>228519.2</v>
      </c>
    </row>
    <row r="96" spans="1:5" x14ac:dyDescent="0.25">
      <c r="A96" t="s">
        <v>40</v>
      </c>
      <c r="B96" t="s">
        <v>25</v>
      </c>
      <c r="C96" t="s">
        <v>65</v>
      </c>
      <c r="D96">
        <v>3484775.57</v>
      </c>
      <c r="E96">
        <v>202863.18</v>
      </c>
    </row>
    <row r="97" spans="1:5" x14ac:dyDescent="0.25">
      <c r="A97" t="s">
        <v>40</v>
      </c>
      <c r="B97" t="s">
        <v>26</v>
      </c>
      <c r="C97" t="s">
        <v>65</v>
      </c>
      <c r="D97">
        <v>3484775.57</v>
      </c>
      <c r="E97">
        <v>269466.61</v>
      </c>
    </row>
    <row r="98" spans="1:5" x14ac:dyDescent="0.25">
      <c r="A98" t="s">
        <v>39</v>
      </c>
      <c r="B98" t="s">
        <v>73</v>
      </c>
      <c r="C98" t="s">
        <v>68</v>
      </c>
      <c r="D98">
        <v>4435746.1500000004</v>
      </c>
      <c r="E98">
        <v>298336.09000000003</v>
      </c>
    </row>
    <row r="99" spans="1:5" x14ac:dyDescent="0.25">
      <c r="A99" t="s">
        <v>39</v>
      </c>
      <c r="B99" t="s">
        <v>74</v>
      </c>
      <c r="C99" t="s">
        <v>68</v>
      </c>
      <c r="D99">
        <v>4435746.1500000004</v>
      </c>
      <c r="E99">
        <v>274204.42</v>
      </c>
    </row>
    <row r="100" spans="1:5" x14ac:dyDescent="0.25">
      <c r="A100" t="s">
        <v>39</v>
      </c>
      <c r="B100" t="s">
        <v>75</v>
      </c>
      <c r="C100" t="s">
        <v>68</v>
      </c>
      <c r="D100">
        <v>4435746.1500000004</v>
      </c>
      <c r="E100">
        <v>273172.78000000003</v>
      </c>
    </row>
    <row r="101" spans="1:5" x14ac:dyDescent="0.25">
      <c r="A101" t="s">
        <v>39</v>
      </c>
      <c r="B101" t="s">
        <v>76</v>
      </c>
      <c r="C101" t="s">
        <v>68</v>
      </c>
      <c r="D101">
        <v>4435746.1500000004</v>
      </c>
      <c r="E101">
        <v>263808.09000000003</v>
      </c>
    </row>
    <row r="102" spans="1:5" x14ac:dyDescent="0.25">
      <c r="A102" t="s">
        <v>39</v>
      </c>
      <c r="B102" t="s">
        <v>77</v>
      </c>
      <c r="C102" t="s">
        <v>68</v>
      </c>
      <c r="D102">
        <v>4435746.1500000004</v>
      </c>
      <c r="E102">
        <v>273175.90000000002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4435746.1500000004</v>
      </c>
      <c r="E103">
        <v>251729.31</v>
      </c>
    </row>
    <row r="104" spans="1:5" x14ac:dyDescent="0.25">
      <c r="A104" t="s">
        <v>39</v>
      </c>
      <c r="B104" t="s">
        <v>79</v>
      </c>
      <c r="C104" t="s">
        <v>68</v>
      </c>
      <c r="D104">
        <v>4435746.1500000004</v>
      </c>
      <c r="E104">
        <v>248501.23</v>
      </c>
    </row>
    <row r="105" spans="1:5" x14ac:dyDescent="0.25">
      <c r="A105" t="s">
        <v>39</v>
      </c>
      <c r="B105" t="s">
        <v>80</v>
      </c>
      <c r="C105" t="s">
        <v>68</v>
      </c>
      <c r="D105">
        <v>4435746.1500000004</v>
      </c>
      <c r="E105">
        <v>248150.15</v>
      </c>
    </row>
    <row r="106" spans="1:5" x14ac:dyDescent="0.25">
      <c r="A106" t="s">
        <v>39</v>
      </c>
      <c r="B106" t="s">
        <v>81</v>
      </c>
      <c r="C106" t="s">
        <v>68</v>
      </c>
      <c r="D106">
        <v>4435746.1500000004</v>
      </c>
      <c r="E106">
        <v>244729.7</v>
      </c>
    </row>
    <row r="107" spans="1:5" x14ac:dyDescent="0.25">
      <c r="A107" t="s">
        <v>39</v>
      </c>
      <c r="B107" t="s">
        <v>20</v>
      </c>
      <c r="C107" t="s">
        <v>68</v>
      </c>
      <c r="D107">
        <v>4435746.1500000004</v>
      </c>
      <c r="E107">
        <v>242728.28</v>
      </c>
    </row>
    <row r="108" spans="1:5" x14ac:dyDescent="0.25">
      <c r="A108" t="s">
        <v>39</v>
      </c>
      <c r="B108" t="s">
        <v>21</v>
      </c>
      <c r="C108" t="s">
        <v>68</v>
      </c>
      <c r="D108">
        <v>4435746.1500000004</v>
      </c>
      <c r="E108">
        <v>248135.01</v>
      </c>
    </row>
    <row r="109" spans="1:5" x14ac:dyDescent="0.25">
      <c r="A109" t="s">
        <v>39</v>
      </c>
      <c r="B109" t="s">
        <v>22</v>
      </c>
      <c r="C109" t="s">
        <v>68</v>
      </c>
      <c r="D109">
        <v>4435746.1500000004</v>
      </c>
      <c r="E109">
        <v>255118.07999999999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4435746.1500000004</v>
      </c>
      <c r="E110">
        <v>240937.53</v>
      </c>
    </row>
    <row r="111" spans="1:5" x14ac:dyDescent="0.25">
      <c r="A111" t="s">
        <v>39</v>
      </c>
      <c r="B111" t="s">
        <v>24</v>
      </c>
      <c r="C111" t="s">
        <v>68</v>
      </c>
      <c r="D111">
        <v>4435746.1500000004</v>
      </c>
      <c r="E111">
        <v>228725.23</v>
      </c>
    </row>
    <row r="112" spans="1:5" x14ac:dyDescent="0.25">
      <c r="A112" t="s">
        <v>39</v>
      </c>
      <c r="B112" t="s">
        <v>25</v>
      </c>
      <c r="C112" t="s">
        <v>68</v>
      </c>
      <c r="D112">
        <v>4435746.1500000004</v>
      </c>
      <c r="E112">
        <v>203174.93</v>
      </c>
    </row>
    <row r="113" spans="1:5" x14ac:dyDescent="0.25">
      <c r="A113" t="s">
        <v>39</v>
      </c>
      <c r="B113" t="s">
        <v>26</v>
      </c>
      <c r="C113" t="s">
        <v>68</v>
      </c>
      <c r="D113">
        <v>4435746.1500000004</v>
      </c>
      <c r="E113">
        <v>269680.53999999998</v>
      </c>
    </row>
    <row r="114" spans="1:5" x14ac:dyDescent="0.25">
      <c r="A114" t="s">
        <v>40</v>
      </c>
      <c r="B114" t="s">
        <v>73</v>
      </c>
      <c r="C114" t="s">
        <v>68</v>
      </c>
      <c r="D114">
        <v>3484775.57</v>
      </c>
      <c r="E114">
        <v>298058.96000000002</v>
      </c>
    </row>
    <row r="115" spans="1:5" x14ac:dyDescent="0.25">
      <c r="A115" t="s">
        <v>40</v>
      </c>
      <c r="B115" t="s">
        <v>74</v>
      </c>
      <c r="C115" t="s">
        <v>68</v>
      </c>
      <c r="D115">
        <v>3484775.57</v>
      </c>
      <c r="E115">
        <v>273997</v>
      </c>
    </row>
    <row r="116" spans="1:5" x14ac:dyDescent="0.25">
      <c r="A116" t="s">
        <v>40</v>
      </c>
      <c r="B116" t="s">
        <v>75</v>
      </c>
      <c r="C116" t="s">
        <v>68</v>
      </c>
      <c r="D116">
        <v>3484775.57</v>
      </c>
      <c r="E116">
        <v>273085.15000000002</v>
      </c>
    </row>
    <row r="117" spans="1:5" x14ac:dyDescent="0.25">
      <c r="A117" t="s">
        <v>40</v>
      </c>
      <c r="B117" t="s">
        <v>76</v>
      </c>
      <c r="C117" t="s">
        <v>68</v>
      </c>
      <c r="D117">
        <v>3484775.57</v>
      </c>
      <c r="E117">
        <v>263650.45</v>
      </c>
    </row>
    <row r="118" spans="1:5" x14ac:dyDescent="0.25">
      <c r="A118" t="s">
        <v>40</v>
      </c>
      <c r="B118" t="s">
        <v>77</v>
      </c>
      <c r="C118" t="s">
        <v>68</v>
      </c>
      <c r="D118">
        <v>3484775.57</v>
      </c>
      <c r="E118">
        <v>273055.48</v>
      </c>
    </row>
    <row r="119" spans="1:5" x14ac:dyDescent="0.25">
      <c r="A119" t="s">
        <v>40</v>
      </c>
      <c r="B119" t="s">
        <v>78</v>
      </c>
      <c r="C119" t="s">
        <v>68</v>
      </c>
      <c r="D119">
        <v>3484775.57</v>
      </c>
      <c r="E119">
        <v>251576.8</v>
      </c>
    </row>
    <row r="120" spans="1:5" x14ac:dyDescent="0.25">
      <c r="A120" t="s">
        <v>40</v>
      </c>
      <c r="B120" t="s">
        <v>79</v>
      </c>
      <c r="C120" t="s">
        <v>68</v>
      </c>
      <c r="D120">
        <v>3484775.57</v>
      </c>
      <c r="E120">
        <v>248314.26</v>
      </c>
    </row>
    <row r="121" spans="1:5" x14ac:dyDescent="0.25">
      <c r="A121" t="s">
        <v>40</v>
      </c>
      <c r="B121" t="s">
        <v>80</v>
      </c>
      <c r="C121" t="s">
        <v>68</v>
      </c>
      <c r="D121">
        <v>3484775.57</v>
      </c>
      <c r="E121">
        <v>247943.39</v>
      </c>
    </row>
    <row r="122" spans="1:5" x14ac:dyDescent="0.25">
      <c r="A122" t="s">
        <v>40</v>
      </c>
      <c r="B122" t="s">
        <v>81</v>
      </c>
      <c r="C122" t="s">
        <v>68</v>
      </c>
      <c r="D122">
        <v>3484775.57</v>
      </c>
      <c r="E122">
        <v>244582.59</v>
      </c>
    </row>
    <row r="123" spans="1:5" x14ac:dyDescent="0.25">
      <c r="A123" t="s">
        <v>40</v>
      </c>
      <c r="B123" t="s">
        <v>20</v>
      </c>
      <c r="C123" t="s">
        <v>68</v>
      </c>
      <c r="D123">
        <v>3484775.57</v>
      </c>
      <c r="E123">
        <v>242533.5</v>
      </c>
    </row>
    <row r="124" spans="1:5" x14ac:dyDescent="0.25">
      <c r="A124" t="s">
        <v>40</v>
      </c>
      <c r="B124" t="s">
        <v>21</v>
      </c>
      <c r="C124" t="s">
        <v>68</v>
      </c>
      <c r="D124">
        <v>3484775.57</v>
      </c>
      <c r="E124">
        <v>247915.27</v>
      </c>
    </row>
    <row r="125" spans="1:5" x14ac:dyDescent="0.25">
      <c r="A125" t="s">
        <v>40</v>
      </c>
      <c r="B125" t="s">
        <v>22</v>
      </c>
      <c r="C125" t="s">
        <v>68</v>
      </c>
      <c r="D125">
        <v>3484775.57</v>
      </c>
      <c r="E125">
        <v>254990.07999999999</v>
      </c>
    </row>
    <row r="126" spans="1:5" x14ac:dyDescent="0.25">
      <c r="A126" t="s">
        <v>40</v>
      </c>
      <c r="B126" t="s">
        <v>23</v>
      </c>
      <c r="C126" t="s">
        <v>68</v>
      </c>
      <c r="D126">
        <v>3484775.57</v>
      </c>
      <c r="E126">
        <v>240824.99</v>
      </c>
    </row>
    <row r="127" spans="1:5" x14ac:dyDescent="0.25">
      <c r="A127" t="s">
        <v>40</v>
      </c>
      <c r="B127" t="s">
        <v>24</v>
      </c>
      <c r="C127" t="s">
        <v>68</v>
      </c>
      <c r="D127">
        <v>3484775.57</v>
      </c>
      <c r="E127">
        <v>228519.2</v>
      </c>
    </row>
    <row r="128" spans="1:5" x14ac:dyDescent="0.25">
      <c r="A128" t="s">
        <v>40</v>
      </c>
      <c r="B128" t="s">
        <v>25</v>
      </c>
      <c r="C128" t="s">
        <v>68</v>
      </c>
      <c r="D128">
        <v>3484775.57</v>
      </c>
      <c r="E128">
        <v>202863.18</v>
      </c>
    </row>
    <row r="129" spans="1:5" x14ac:dyDescent="0.25">
      <c r="A129" t="s">
        <v>40</v>
      </c>
      <c r="B129" t="s">
        <v>26</v>
      </c>
      <c r="C129" t="s">
        <v>68</v>
      </c>
      <c r="D129">
        <v>3484775.57</v>
      </c>
      <c r="E129">
        <v>269466.61</v>
      </c>
    </row>
    <row r="130" spans="1:5" x14ac:dyDescent="0.25">
      <c r="A130" t="s">
        <v>39</v>
      </c>
      <c r="B130" t="s">
        <v>73</v>
      </c>
      <c r="C130" t="s">
        <v>69</v>
      </c>
      <c r="D130">
        <v>4435746.1500000004</v>
      </c>
      <c r="E130">
        <v>298336.09000000003</v>
      </c>
    </row>
    <row r="131" spans="1:5" x14ac:dyDescent="0.25">
      <c r="A131" t="s">
        <v>39</v>
      </c>
      <c r="B131" t="s">
        <v>74</v>
      </c>
      <c r="C131" t="s">
        <v>69</v>
      </c>
      <c r="D131">
        <v>4435746.1500000004</v>
      </c>
      <c r="E131">
        <v>274204.42</v>
      </c>
    </row>
    <row r="132" spans="1:5" x14ac:dyDescent="0.25">
      <c r="A132" t="s">
        <v>39</v>
      </c>
      <c r="B132" t="s">
        <v>75</v>
      </c>
      <c r="C132" t="s">
        <v>69</v>
      </c>
      <c r="D132">
        <v>4435746.1500000004</v>
      </c>
      <c r="E132">
        <v>273172.78000000003</v>
      </c>
    </row>
    <row r="133" spans="1:5" x14ac:dyDescent="0.25">
      <c r="A133" t="s">
        <v>39</v>
      </c>
      <c r="B133" t="s">
        <v>76</v>
      </c>
      <c r="C133" t="s">
        <v>69</v>
      </c>
      <c r="D133">
        <v>4435746.1500000004</v>
      </c>
      <c r="E133">
        <v>263808.09000000003</v>
      </c>
    </row>
    <row r="134" spans="1:5" x14ac:dyDescent="0.25">
      <c r="A134" t="s">
        <v>39</v>
      </c>
      <c r="B134" t="s">
        <v>77</v>
      </c>
      <c r="C134" t="s">
        <v>69</v>
      </c>
      <c r="D134">
        <v>4435746.1500000004</v>
      </c>
      <c r="E134">
        <v>273175.90000000002</v>
      </c>
    </row>
    <row r="135" spans="1:5" x14ac:dyDescent="0.25">
      <c r="A135" t="s">
        <v>39</v>
      </c>
      <c r="B135" t="s">
        <v>78</v>
      </c>
      <c r="C135" t="s">
        <v>69</v>
      </c>
      <c r="D135">
        <v>4435746.1500000004</v>
      </c>
      <c r="E135">
        <v>251729.31</v>
      </c>
    </row>
    <row r="136" spans="1:5" x14ac:dyDescent="0.25">
      <c r="A136" t="s">
        <v>39</v>
      </c>
      <c r="B136" t="s">
        <v>79</v>
      </c>
      <c r="C136" t="s">
        <v>69</v>
      </c>
      <c r="D136">
        <v>4435746.1500000004</v>
      </c>
      <c r="E136">
        <v>248501.23</v>
      </c>
    </row>
    <row r="137" spans="1:5" x14ac:dyDescent="0.25">
      <c r="A137" t="s">
        <v>39</v>
      </c>
      <c r="B137" t="s">
        <v>80</v>
      </c>
      <c r="C137" t="s">
        <v>69</v>
      </c>
      <c r="D137">
        <v>4435746.1500000004</v>
      </c>
      <c r="E137">
        <v>248150.15</v>
      </c>
    </row>
    <row r="138" spans="1:5" x14ac:dyDescent="0.25">
      <c r="A138" t="s">
        <v>39</v>
      </c>
      <c r="B138" t="s">
        <v>81</v>
      </c>
      <c r="C138" t="s">
        <v>69</v>
      </c>
      <c r="D138">
        <v>4435746.1500000004</v>
      </c>
      <c r="E138">
        <v>244729.7</v>
      </c>
    </row>
    <row r="139" spans="1:5" x14ac:dyDescent="0.25">
      <c r="A139" t="s">
        <v>39</v>
      </c>
      <c r="B139" t="s">
        <v>20</v>
      </c>
      <c r="C139" t="s">
        <v>69</v>
      </c>
      <c r="D139">
        <v>4435746.1500000004</v>
      </c>
      <c r="E139">
        <v>242728.28</v>
      </c>
    </row>
    <row r="140" spans="1:5" x14ac:dyDescent="0.25">
      <c r="A140" t="s">
        <v>39</v>
      </c>
      <c r="B140" t="s">
        <v>21</v>
      </c>
      <c r="C140" t="s">
        <v>69</v>
      </c>
      <c r="D140">
        <v>4435746.1500000004</v>
      </c>
      <c r="E140">
        <v>248135.01</v>
      </c>
    </row>
    <row r="141" spans="1:5" x14ac:dyDescent="0.25">
      <c r="A141" t="s">
        <v>39</v>
      </c>
      <c r="B141" t="s">
        <v>22</v>
      </c>
      <c r="C141" t="s">
        <v>69</v>
      </c>
      <c r="D141">
        <v>4435746.1500000004</v>
      </c>
      <c r="E141">
        <v>255118.07999999999</v>
      </c>
    </row>
    <row r="142" spans="1:5" x14ac:dyDescent="0.25">
      <c r="A142" t="s">
        <v>39</v>
      </c>
      <c r="B142" t="s">
        <v>23</v>
      </c>
      <c r="C142" t="s">
        <v>69</v>
      </c>
      <c r="D142">
        <v>4435746.1500000004</v>
      </c>
      <c r="E142">
        <v>240937.53</v>
      </c>
    </row>
    <row r="143" spans="1:5" x14ac:dyDescent="0.25">
      <c r="A143" t="s">
        <v>39</v>
      </c>
      <c r="B143" t="s">
        <v>24</v>
      </c>
      <c r="C143" t="s">
        <v>69</v>
      </c>
      <c r="D143">
        <v>4435746.1500000004</v>
      </c>
      <c r="E143">
        <v>228725.23</v>
      </c>
    </row>
    <row r="144" spans="1:5" x14ac:dyDescent="0.25">
      <c r="A144" t="s">
        <v>39</v>
      </c>
      <c r="B144" t="s">
        <v>25</v>
      </c>
      <c r="C144" t="s">
        <v>69</v>
      </c>
      <c r="D144">
        <v>4435746.1500000004</v>
      </c>
      <c r="E144">
        <v>203174.93</v>
      </c>
    </row>
    <row r="145" spans="1:5" x14ac:dyDescent="0.25">
      <c r="A145" t="s">
        <v>39</v>
      </c>
      <c r="B145" t="s">
        <v>26</v>
      </c>
      <c r="C145" t="s">
        <v>69</v>
      </c>
      <c r="D145">
        <v>4435746.1500000004</v>
      </c>
      <c r="E145">
        <v>269680.53999999998</v>
      </c>
    </row>
    <row r="146" spans="1:5" x14ac:dyDescent="0.25">
      <c r="A146" t="s">
        <v>40</v>
      </c>
      <c r="B146" t="s">
        <v>73</v>
      </c>
      <c r="C146" t="s">
        <v>69</v>
      </c>
      <c r="D146">
        <v>3484775.57</v>
      </c>
      <c r="E146">
        <v>298058.96000000002</v>
      </c>
    </row>
    <row r="147" spans="1:5" x14ac:dyDescent="0.25">
      <c r="A147" t="s">
        <v>40</v>
      </c>
      <c r="B147" t="s">
        <v>74</v>
      </c>
      <c r="C147" t="s">
        <v>69</v>
      </c>
      <c r="D147">
        <v>3484775.57</v>
      </c>
      <c r="E147">
        <v>273997</v>
      </c>
    </row>
    <row r="148" spans="1:5" x14ac:dyDescent="0.25">
      <c r="A148" t="s">
        <v>40</v>
      </c>
      <c r="B148" t="s">
        <v>75</v>
      </c>
      <c r="C148" t="s">
        <v>69</v>
      </c>
      <c r="D148">
        <v>3484775.57</v>
      </c>
      <c r="E148">
        <v>273085.15000000002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3484775.57</v>
      </c>
      <c r="E149">
        <v>263650.45</v>
      </c>
    </row>
    <row r="150" spans="1:5" x14ac:dyDescent="0.25">
      <c r="A150" t="s">
        <v>40</v>
      </c>
      <c r="B150" t="s">
        <v>77</v>
      </c>
      <c r="C150" t="s">
        <v>69</v>
      </c>
      <c r="D150">
        <v>3484775.57</v>
      </c>
      <c r="E150">
        <v>273055.48</v>
      </c>
    </row>
    <row r="151" spans="1:5" x14ac:dyDescent="0.25">
      <c r="A151" t="s">
        <v>40</v>
      </c>
      <c r="B151" t="s">
        <v>78</v>
      </c>
      <c r="C151" t="s">
        <v>69</v>
      </c>
      <c r="D151">
        <v>3484775.57</v>
      </c>
      <c r="E151">
        <v>251576.8</v>
      </c>
    </row>
    <row r="152" spans="1:5" x14ac:dyDescent="0.25">
      <c r="A152" t="s">
        <v>40</v>
      </c>
      <c r="B152" t="s">
        <v>79</v>
      </c>
      <c r="C152" t="s">
        <v>69</v>
      </c>
      <c r="D152">
        <v>3484775.57</v>
      </c>
      <c r="E152">
        <v>248314.26</v>
      </c>
    </row>
    <row r="153" spans="1:5" x14ac:dyDescent="0.25">
      <c r="A153" t="s">
        <v>40</v>
      </c>
      <c r="B153" t="s">
        <v>80</v>
      </c>
      <c r="C153" t="s">
        <v>69</v>
      </c>
      <c r="D153">
        <v>3484775.57</v>
      </c>
      <c r="E153">
        <v>247943.39</v>
      </c>
    </row>
    <row r="154" spans="1:5" x14ac:dyDescent="0.25">
      <c r="A154" t="s">
        <v>40</v>
      </c>
      <c r="B154" t="s">
        <v>81</v>
      </c>
      <c r="C154" t="s">
        <v>69</v>
      </c>
      <c r="D154">
        <v>3484775.57</v>
      </c>
      <c r="E154">
        <v>244582.59</v>
      </c>
    </row>
    <row r="155" spans="1:5" x14ac:dyDescent="0.25">
      <c r="A155" t="s">
        <v>40</v>
      </c>
      <c r="B155" t="s">
        <v>20</v>
      </c>
      <c r="C155" t="s">
        <v>69</v>
      </c>
      <c r="D155">
        <v>3484775.57</v>
      </c>
      <c r="E155">
        <v>242533.5</v>
      </c>
    </row>
    <row r="156" spans="1:5" x14ac:dyDescent="0.25">
      <c r="A156" t="s">
        <v>40</v>
      </c>
      <c r="B156" t="s">
        <v>21</v>
      </c>
      <c r="C156" t="s">
        <v>69</v>
      </c>
      <c r="D156">
        <v>3484775.57</v>
      </c>
      <c r="E156">
        <v>247915.27</v>
      </c>
    </row>
    <row r="157" spans="1:5" x14ac:dyDescent="0.25">
      <c r="A157" t="s">
        <v>40</v>
      </c>
      <c r="B157" t="s">
        <v>22</v>
      </c>
      <c r="C157" t="s">
        <v>69</v>
      </c>
      <c r="D157">
        <v>3484775.57</v>
      </c>
      <c r="E157">
        <v>254990.07999999999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3484775.57</v>
      </c>
      <c r="E158">
        <v>240824.99</v>
      </c>
    </row>
    <row r="159" spans="1:5" x14ac:dyDescent="0.25">
      <c r="A159" t="s">
        <v>40</v>
      </c>
      <c r="B159" t="s">
        <v>24</v>
      </c>
      <c r="C159" t="s">
        <v>69</v>
      </c>
      <c r="D159">
        <v>3484775.57</v>
      </c>
      <c r="E159">
        <v>228519.2</v>
      </c>
    </row>
    <row r="160" spans="1:5" x14ac:dyDescent="0.25">
      <c r="A160" t="s">
        <v>40</v>
      </c>
      <c r="B160" t="s">
        <v>25</v>
      </c>
      <c r="C160" t="s">
        <v>69</v>
      </c>
      <c r="D160">
        <v>3484775.57</v>
      </c>
      <c r="E160">
        <v>202863.18</v>
      </c>
    </row>
    <row r="161" spans="1:5" x14ac:dyDescent="0.25">
      <c r="A161" t="s">
        <v>40</v>
      </c>
      <c r="B161" t="s">
        <v>26</v>
      </c>
      <c r="C161" t="s">
        <v>69</v>
      </c>
      <c r="D161">
        <v>3484775.57</v>
      </c>
      <c r="E161">
        <v>269466.61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Storage - Unconditioned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164</v>
      </c>
      <c r="B2" s="9" t="s">
        <v>243</v>
      </c>
      <c r="C2" s="9" t="s">
        <v>18</v>
      </c>
      <c r="D2" s="9" t="s">
        <v>246</v>
      </c>
      <c r="E2" s="9" t="s">
        <v>244</v>
      </c>
      <c r="F2" s="9" t="s">
        <v>245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0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0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0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298336.09000000003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4435746.1500000004</v>
      </c>
      <c r="F17" s="65">
        <f>Raw_endusebreakdownannual!F16</f>
        <v>298336.09000000003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0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0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0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0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274204.42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4435746.1500000004</v>
      </c>
      <c r="F32" s="65">
        <f>Raw_endusebreakdownannual!F31</f>
        <v>274204.42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0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0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0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0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273172.78000000003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4435746.1500000004</v>
      </c>
      <c r="F47" s="65">
        <f>Raw_endusebreakdownannual!F46</f>
        <v>273172.78000000003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0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0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0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0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263808.09000000003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4435746.1500000004</v>
      </c>
      <c r="F62" s="65">
        <f>Raw_endusebreakdownannual!F61</f>
        <v>263808.09000000003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0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0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0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0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273175.90000000002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4435746.1500000004</v>
      </c>
      <c r="F77" s="65">
        <f>Raw_endusebreakdownannual!F76</f>
        <v>273175.90000000002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0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0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0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0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251729.31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4435746.1500000004</v>
      </c>
      <c r="F92" s="65">
        <f>Raw_endusebreakdownannual!F91</f>
        <v>251729.31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0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0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0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0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248501.23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4435746.1500000004</v>
      </c>
      <c r="F107" s="65">
        <f>Raw_endusebreakdownannual!F106</f>
        <v>248501.23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0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0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0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0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248150.15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4435746.1500000004</v>
      </c>
      <c r="F122" s="65">
        <f>Raw_endusebreakdownannual!F121</f>
        <v>248150.15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0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0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0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0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244729.7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4435746.1500000004</v>
      </c>
      <c r="F137" s="65">
        <f>Raw_endusebreakdownannual!F136</f>
        <v>244729.7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0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0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0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0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242728.28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4435746.1500000004</v>
      </c>
      <c r="F152" s="65">
        <f>Raw_endusebreakdownannual!F151</f>
        <v>242728.28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0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0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0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0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248135.01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4435746.1500000004</v>
      </c>
      <c r="F167" s="65">
        <f>Raw_endusebreakdownannual!F166</f>
        <v>248135.01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0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0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0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0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255118.07999999999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4435746.1500000004</v>
      </c>
      <c r="F182" s="65">
        <f>Raw_endusebreakdownannual!F181</f>
        <v>255118.07999999999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0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0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0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0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240937.53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4435746.1500000004</v>
      </c>
      <c r="F197" s="65">
        <f>Raw_endusebreakdownannual!F196</f>
        <v>240937.53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0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0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0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0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228725.23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4435746.1500000004</v>
      </c>
      <c r="F212" s="65">
        <f>Raw_endusebreakdownannual!F211</f>
        <v>228725.23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0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0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0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0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203174.93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4435746.1500000004</v>
      </c>
      <c r="F227" s="65">
        <f>Raw_endusebreakdownannual!F226</f>
        <v>203174.93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0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0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0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269680.53999999998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4435746.1500000004</v>
      </c>
      <c r="F242" s="65">
        <f>Raw_endusebreakdownannual!F241</f>
        <v>269680.53999999998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0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0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0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0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298058.96000000002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3484775.57</v>
      </c>
      <c r="F257" s="65">
        <f>Raw_endusebreakdownannual!F256</f>
        <v>298058.96000000002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0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0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0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0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273997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3484775.57</v>
      </c>
      <c r="F272" s="65">
        <f>Raw_endusebreakdownannual!F271</f>
        <v>273997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0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0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0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0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273085.15000000002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3484775.57</v>
      </c>
      <c r="F287" s="65">
        <f>Raw_endusebreakdownannual!F286</f>
        <v>273085.15000000002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0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0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0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263650.45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3484775.57</v>
      </c>
      <c r="F302" s="65">
        <f>Raw_endusebreakdownannual!F301</f>
        <v>263650.45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0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0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0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0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273055.48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3484775.57</v>
      </c>
      <c r="F317" s="65">
        <f>Raw_endusebreakdownannual!F316</f>
        <v>273055.48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0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0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0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0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251576.8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3484775.57</v>
      </c>
      <c r="F332" s="65">
        <f>Raw_endusebreakdownannual!F331</f>
        <v>251576.8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0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0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0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0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248314.26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3484775.57</v>
      </c>
      <c r="F347" s="65">
        <f>Raw_endusebreakdownannual!F346</f>
        <v>248314.26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0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0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0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0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247943.39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3484775.57</v>
      </c>
      <c r="F362" s="65">
        <f>Raw_endusebreakdownannual!F361</f>
        <v>247943.39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0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0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0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0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244582.59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3484775.57</v>
      </c>
      <c r="F377" s="65">
        <f>Raw_endusebreakdownannual!F376</f>
        <v>244582.59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0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0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0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0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242533.5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3484775.57</v>
      </c>
      <c r="F392" s="65">
        <f>Raw_endusebreakdownannual!F391</f>
        <v>242533.5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0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0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0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0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247915.27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3484775.57</v>
      </c>
      <c r="F407" s="65">
        <f>Raw_endusebreakdownannual!F406</f>
        <v>247915.27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0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0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0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0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254990.07999999999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3484775.57</v>
      </c>
      <c r="F422" s="65">
        <f>Raw_endusebreakdownannual!F421</f>
        <v>254990.07999999999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0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0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0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0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240824.99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3484775.57</v>
      </c>
      <c r="F437" s="65">
        <f>Raw_endusebreakdownannual!F436</f>
        <v>240824.99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0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0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0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0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228519.2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3484775.57</v>
      </c>
      <c r="F452" s="65">
        <f>Raw_endusebreakdownannual!F451</f>
        <v>228519.2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0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0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0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0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202863.18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3484775.57</v>
      </c>
      <c r="F467" s="65">
        <f>Raw_endusebreakdownannual!F466</f>
        <v>202863.18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0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0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0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0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269466.61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3484775.57</v>
      </c>
      <c r="F482" s="65">
        <f>Raw_endusebreakdownannual!F481</f>
        <v>269466.61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0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0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0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298336.09000000003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4435746.1500000004</v>
      </c>
      <c r="F497" s="65">
        <f>Raw_endusebreakdownannual!F496</f>
        <v>298336.09000000003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0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0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0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274204.42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4435746.1500000004</v>
      </c>
      <c r="F512" s="65">
        <f>Raw_endusebreakdownannual!F511</f>
        <v>274204.42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0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0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0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273172.78000000003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4435746.1500000004</v>
      </c>
      <c r="F527" s="65">
        <f>Raw_endusebreakdownannual!F526</f>
        <v>273172.78000000003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0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0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0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263808.09000000003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4435746.1500000004</v>
      </c>
      <c r="F542" s="65">
        <f>Raw_endusebreakdownannual!F541</f>
        <v>263808.09000000003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0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0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0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273175.90000000002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4435746.1500000004</v>
      </c>
      <c r="F557" s="65">
        <f>Raw_endusebreakdownannual!F556</f>
        <v>273175.90000000002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0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0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0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251729.31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4435746.1500000004</v>
      </c>
      <c r="F572" s="65">
        <f>Raw_endusebreakdownannual!F571</f>
        <v>251729.31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0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0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0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248501.23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4435746.1500000004</v>
      </c>
      <c r="F587" s="65">
        <f>Raw_endusebreakdownannual!F586</f>
        <v>248501.23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0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0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0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248150.15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4435746.1500000004</v>
      </c>
      <c r="F602" s="65">
        <f>Raw_endusebreakdownannual!F601</f>
        <v>248150.15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0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0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0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244729.7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4435746.1500000004</v>
      </c>
      <c r="F617" s="65">
        <f>Raw_endusebreakdownannual!F616</f>
        <v>244729.7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0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0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0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242728.28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4435746.1500000004</v>
      </c>
      <c r="F632" s="65">
        <f>Raw_endusebreakdownannual!F631</f>
        <v>242728.28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0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0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0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248135.01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4435746.1500000004</v>
      </c>
      <c r="F647" s="65">
        <f>Raw_endusebreakdownannual!F646</f>
        <v>248135.01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0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0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0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255118.07999999999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4435746.1500000004</v>
      </c>
      <c r="F662" s="65">
        <f>Raw_endusebreakdownannual!F661</f>
        <v>255118.07999999999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0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0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0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240937.53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4435746.1500000004</v>
      </c>
      <c r="F677" s="65">
        <f>Raw_endusebreakdownannual!F676</f>
        <v>240937.53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0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0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0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228725.23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4435746.1500000004</v>
      </c>
      <c r="F692" s="65">
        <f>Raw_endusebreakdownannual!F691</f>
        <v>228725.23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0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0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0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203174.93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4435746.1500000004</v>
      </c>
      <c r="F707" s="65">
        <f>Raw_endusebreakdownannual!F706</f>
        <v>203174.93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0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0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0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269680.53999999998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4435746.1500000004</v>
      </c>
      <c r="F722" s="65">
        <f>Raw_endusebreakdownannual!F721</f>
        <v>269680.53999999998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0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0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0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298058.96000000002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3484775.57</v>
      </c>
      <c r="F737" s="65">
        <f>Raw_endusebreakdownannual!F736</f>
        <v>298058.96000000002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0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0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0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273997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3484775.57</v>
      </c>
      <c r="F752" s="65">
        <f>Raw_endusebreakdownannual!F751</f>
        <v>273997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0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0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0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273085.15000000002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3484775.57</v>
      </c>
      <c r="F767" s="65">
        <f>Raw_endusebreakdownannual!F766</f>
        <v>273085.15000000002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0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0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0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263650.45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3484775.57</v>
      </c>
      <c r="F782" s="65">
        <f>Raw_endusebreakdownannual!F781</f>
        <v>263650.45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0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0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0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273055.48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3484775.57</v>
      </c>
      <c r="F797" s="65">
        <f>Raw_endusebreakdownannual!F796</f>
        <v>273055.48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0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0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0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251576.8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3484775.57</v>
      </c>
      <c r="F812" s="65">
        <f>Raw_endusebreakdownannual!F811</f>
        <v>251576.8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0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0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0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248314.26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3484775.57</v>
      </c>
      <c r="F827" s="65">
        <f>Raw_endusebreakdownannual!F826</f>
        <v>248314.26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0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0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0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247943.39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3484775.57</v>
      </c>
      <c r="F842" s="65">
        <f>Raw_endusebreakdownannual!F841</f>
        <v>247943.39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0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0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0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244582.59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3484775.57</v>
      </c>
      <c r="F857" s="65">
        <f>Raw_endusebreakdownannual!F856</f>
        <v>244582.59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0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0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0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242533.5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3484775.57</v>
      </c>
      <c r="F872" s="65">
        <f>Raw_endusebreakdownannual!F871</f>
        <v>242533.5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0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0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0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247915.27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3484775.57</v>
      </c>
      <c r="F887" s="65">
        <f>Raw_endusebreakdownannual!F886</f>
        <v>247915.27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0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0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0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254990.07999999999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3484775.57</v>
      </c>
      <c r="F902" s="65">
        <f>Raw_endusebreakdownannual!F901</f>
        <v>254990.07999999999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0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0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0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240824.99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3484775.57</v>
      </c>
      <c r="F917" s="65">
        <f>Raw_endusebreakdownannual!F916</f>
        <v>240824.99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0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0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0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228519.2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3484775.57</v>
      </c>
      <c r="F932" s="65">
        <f>Raw_endusebreakdownannual!F931</f>
        <v>228519.2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0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0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0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202863.18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3484775.57</v>
      </c>
      <c r="F947" s="65">
        <f>Raw_endusebreakdownannual!F946</f>
        <v>202863.18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0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0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0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269466.61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3484775.57</v>
      </c>
      <c r="F962" s="65">
        <f>Raw_endusebreakdownannual!F961</f>
        <v>269466.61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0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0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0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298336.09000000003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4435746.1500000004</v>
      </c>
      <c r="F977" s="65">
        <f>Raw_endusebreakdownannual!F976</f>
        <v>298336.09000000003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0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0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0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274204.42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4435746.1500000004</v>
      </c>
      <c r="F992" s="65">
        <f>Raw_endusebreakdownannual!F991</f>
        <v>274204.42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0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0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0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273172.78000000003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4435746.1500000004</v>
      </c>
      <c r="F1007" s="65">
        <f>Raw_endusebreakdownannual!F1006</f>
        <v>273172.78000000003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0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0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0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263808.09000000003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4435746.1500000004</v>
      </c>
      <c r="F1022" s="65">
        <f>Raw_endusebreakdownannual!F1021</f>
        <v>263808.09000000003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0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0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0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273175.90000000002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4435746.1500000004</v>
      </c>
      <c r="F1037" s="65">
        <f>Raw_endusebreakdownannual!F1036</f>
        <v>273175.90000000002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0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0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0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251729.31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4435746.1500000004</v>
      </c>
      <c r="F1052" s="65">
        <f>Raw_endusebreakdownannual!F1051</f>
        <v>251729.31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0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0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0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248501.23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4435746.1500000004</v>
      </c>
      <c r="F1067" s="65">
        <f>Raw_endusebreakdownannual!F1066</f>
        <v>248501.23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0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0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0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248150.15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4435746.1500000004</v>
      </c>
      <c r="F1082" s="65">
        <f>Raw_endusebreakdownannual!F1081</f>
        <v>248150.15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0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0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0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244729.7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4435746.1500000004</v>
      </c>
      <c r="F1097" s="65">
        <f>Raw_endusebreakdownannual!F1096</f>
        <v>244729.7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0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0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0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242728.28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4435746.1500000004</v>
      </c>
      <c r="F1112" s="65">
        <f>Raw_endusebreakdownannual!F1111</f>
        <v>242728.28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0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0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0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248135.01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4435746.1500000004</v>
      </c>
      <c r="F1127" s="65">
        <f>Raw_endusebreakdownannual!F1126</f>
        <v>248135.01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0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0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0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255118.07999999999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4435746.1500000004</v>
      </c>
      <c r="F1142" s="65">
        <f>Raw_endusebreakdownannual!F1141</f>
        <v>255118.07999999999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0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0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0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240937.53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4435746.1500000004</v>
      </c>
      <c r="F1157" s="65">
        <f>Raw_endusebreakdownannual!F1156</f>
        <v>240937.53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0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0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0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228725.23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4435746.1500000004</v>
      </c>
      <c r="F1172" s="65">
        <f>Raw_endusebreakdownannual!F1171</f>
        <v>228725.23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0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0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0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203174.93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4435746.1500000004</v>
      </c>
      <c r="F1187" s="65">
        <f>Raw_endusebreakdownannual!F1186</f>
        <v>203174.93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0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0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0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269680.53999999998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4435746.1500000004</v>
      </c>
      <c r="F1202" s="65">
        <f>Raw_endusebreakdownannual!F1201</f>
        <v>269680.53999999998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0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0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0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298058.96000000002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3484775.57</v>
      </c>
      <c r="F1217" s="65">
        <f>Raw_endusebreakdownannual!F1216</f>
        <v>298058.96000000002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0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0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0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273997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3484775.57</v>
      </c>
      <c r="F1232" s="65">
        <f>Raw_endusebreakdownannual!F1231</f>
        <v>273997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0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0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0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273085.15000000002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3484775.57</v>
      </c>
      <c r="F1247" s="65">
        <f>Raw_endusebreakdownannual!F1246</f>
        <v>273085.15000000002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0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0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0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263650.45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3484775.57</v>
      </c>
      <c r="F1262" s="65">
        <f>Raw_endusebreakdownannual!F1261</f>
        <v>263650.45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0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0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0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273055.48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3484775.57</v>
      </c>
      <c r="F1277" s="65">
        <f>Raw_endusebreakdownannual!F1276</f>
        <v>273055.48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0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0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251576.8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3484775.57</v>
      </c>
      <c r="F1292" s="65">
        <f>Raw_endusebreakdownannual!F1291</f>
        <v>251576.8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0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0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0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248314.26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3484775.57</v>
      </c>
      <c r="F1307" s="65">
        <f>Raw_endusebreakdownannual!F1306</f>
        <v>248314.26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0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0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0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247943.39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3484775.57</v>
      </c>
      <c r="F1322" s="65">
        <f>Raw_endusebreakdownannual!F1321</f>
        <v>247943.39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0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0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0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244582.59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3484775.57</v>
      </c>
      <c r="F1337" s="65">
        <f>Raw_endusebreakdownannual!F1336</f>
        <v>244582.59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0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0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0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242533.5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3484775.57</v>
      </c>
      <c r="F1352" s="65">
        <f>Raw_endusebreakdownannual!F1351</f>
        <v>242533.5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0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0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0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247915.27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3484775.57</v>
      </c>
      <c r="F1367" s="65">
        <f>Raw_endusebreakdownannual!F1366</f>
        <v>247915.27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0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0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0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254990.07999999999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3484775.57</v>
      </c>
      <c r="F1382" s="65">
        <f>Raw_endusebreakdownannual!F1381</f>
        <v>254990.07999999999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0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0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0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240824.99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3484775.57</v>
      </c>
      <c r="F1397" s="65">
        <f>Raw_endusebreakdownannual!F1396</f>
        <v>240824.99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0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0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0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228519.2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3484775.57</v>
      </c>
      <c r="F1412" s="65">
        <f>Raw_endusebreakdownannual!F1411</f>
        <v>228519.2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0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0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0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202863.18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3484775.57</v>
      </c>
      <c r="F1427" s="65">
        <f>Raw_endusebreakdownannual!F1426</f>
        <v>202863.18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0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0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0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269466.61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3484775.57</v>
      </c>
      <c r="F1442" s="65">
        <f>Raw_endusebreakdownannual!F1441</f>
        <v>269466.61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0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0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298336.09000000003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4435746.1500000004</v>
      </c>
      <c r="F1457" s="65">
        <f>Raw_endusebreakdownannual!F1456</f>
        <v>298336.09000000003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0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0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274204.42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4435746.1500000004</v>
      </c>
      <c r="F1472" s="65">
        <f>Raw_endusebreakdownannual!F1471</f>
        <v>274204.42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0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0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273172.78000000003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4435746.1500000004</v>
      </c>
      <c r="F1487" s="65">
        <f>Raw_endusebreakdownannual!F1486</f>
        <v>273172.78000000003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0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0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263808.09000000003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4435746.1500000004</v>
      </c>
      <c r="F1502" s="65">
        <f>Raw_endusebreakdownannual!F1501</f>
        <v>263808.09000000003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0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0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273175.90000000002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4435746.1500000004</v>
      </c>
      <c r="F1517" s="65">
        <f>Raw_endusebreakdownannual!F1516</f>
        <v>273175.90000000002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0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0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251729.31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4435746.1500000004</v>
      </c>
      <c r="F1532" s="65">
        <f>Raw_endusebreakdownannual!F1531</f>
        <v>251729.31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0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0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248501.23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4435746.1500000004</v>
      </c>
      <c r="F1547" s="65">
        <f>Raw_endusebreakdownannual!F1546</f>
        <v>248501.23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0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0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248150.15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4435746.1500000004</v>
      </c>
      <c r="F1562" s="65">
        <f>Raw_endusebreakdownannual!F1561</f>
        <v>248150.15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0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0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244729.7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4435746.1500000004</v>
      </c>
      <c r="F1577" s="65">
        <f>Raw_endusebreakdownannual!F1576</f>
        <v>244729.7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0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0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242728.28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4435746.1500000004</v>
      </c>
      <c r="F1592" s="65">
        <f>Raw_endusebreakdownannual!F1591</f>
        <v>242728.28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0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0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248135.01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4435746.1500000004</v>
      </c>
      <c r="F1607" s="65">
        <f>Raw_endusebreakdownannual!F1606</f>
        <v>248135.01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0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0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255118.07999999999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4435746.1500000004</v>
      </c>
      <c r="F1622" s="65">
        <f>Raw_endusebreakdownannual!F1621</f>
        <v>255118.07999999999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0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0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240937.53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4435746.1500000004</v>
      </c>
      <c r="F1637" s="65">
        <f>Raw_endusebreakdownannual!F1636</f>
        <v>240937.53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0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0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228725.23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4435746.1500000004</v>
      </c>
      <c r="F1652" s="65">
        <f>Raw_endusebreakdownannual!F1651</f>
        <v>228725.23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0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0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203174.93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4435746.1500000004</v>
      </c>
      <c r="F1667" s="65">
        <f>Raw_endusebreakdownannual!F1666</f>
        <v>203174.93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0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269680.53999999998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4435746.1500000004</v>
      </c>
      <c r="F1682" s="65">
        <f>Raw_endusebreakdownannual!F1681</f>
        <v>269680.53999999998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0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0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298058.96000000002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3484775.57</v>
      </c>
      <c r="F1697" s="65">
        <f>Raw_endusebreakdownannual!F1696</f>
        <v>298058.96000000002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0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0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273997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3484775.57</v>
      </c>
      <c r="F1712" s="65">
        <f>Raw_endusebreakdownannual!F1711</f>
        <v>273997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0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0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273085.15000000002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3484775.57</v>
      </c>
      <c r="F1727" s="65">
        <f>Raw_endusebreakdownannual!F1726</f>
        <v>273085.15000000002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0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0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263650.45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3484775.57</v>
      </c>
      <c r="F1742" s="65">
        <f>Raw_endusebreakdownannual!F1741</f>
        <v>263650.45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0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0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273055.48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3484775.57</v>
      </c>
      <c r="F1757" s="65">
        <f>Raw_endusebreakdownannual!F1756</f>
        <v>273055.48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0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0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251576.8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3484775.57</v>
      </c>
      <c r="F1772" s="65">
        <f>Raw_endusebreakdownannual!F1771</f>
        <v>251576.8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0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0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248314.26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3484775.57</v>
      </c>
      <c r="F1787" s="65">
        <f>Raw_endusebreakdownannual!F1786</f>
        <v>248314.26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0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0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247943.39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3484775.57</v>
      </c>
      <c r="F1802" s="65">
        <f>Raw_endusebreakdownannual!F1801</f>
        <v>247943.39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0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0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244582.59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3484775.57</v>
      </c>
      <c r="F1817" s="65">
        <f>Raw_endusebreakdownannual!F1816</f>
        <v>244582.59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0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0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242533.5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3484775.57</v>
      </c>
      <c r="F1832" s="65">
        <f>Raw_endusebreakdownannual!F1831</f>
        <v>242533.5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0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0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247915.27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3484775.57</v>
      </c>
      <c r="F1847" s="65">
        <f>Raw_endusebreakdownannual!F1846</f>
        <v>247915.27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0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0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254990.07999999999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3484775.57</v>
      </c>
      <c r="F1862" s="65">
        <f>Raw_endusebreakdownannual!F1861</f>
        <v>254990.07999999999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0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0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240824.99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3484775.57</v>
      </c>
      <c r="F1877" s="65">
        <f>Raw_endusebreakdownannual!F1876</f>
        <v>240824.99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0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0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228519.2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3484775.57</v>
      </c>
      <c r="F1892" s="65">
        <f>Raw_endusebreakdownannual!F1891</f>
        <v>228519.2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0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0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202863.18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3484775.57</v>
      </c>
      <c r="F1907" s="65">
        <f>Raw_endusebreakdownannual!F1906</f>
        <v>202863.18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0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0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269466.61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3484775.57</v>
      </c>
      <c r="F1922" s="65">
        <f>Raw_endusebreakdownannual!F1921</f>
        <v>269466.61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0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0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0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298336.09000000003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4435746.1500000004</v>
      </c>
      <c r="F1937" s="65">
        <f>Raw_endusebreakdownannual!F1936</f>
        <v>298336.09000000003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0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0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0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274204.42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4435746.1500000004</v>
      </c>
      <c r="F1952" s="65">
        <f>Raw_endusebreakdownannual!F1951</f>
        <v>274204.42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0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0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273172.78000000003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4435746.1500000004</v>
      </c>
      <c r="F1967" s="65">
        <f>Raw_endusebreakdownannual!F1966</f>
        <v>273172.78000000003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0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0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0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263808.09000000003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4435746.1500000004</v>
      </c>
      <c r="F1982" s="65">
        <f>Raw_endusebreakdownannual!F1981</f>
        <v>263808.09000000003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0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0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0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273175.90000000002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4435746.1500000004</v>
      </c>
      <c r="F1997" s="65">
        <f>Raw_endusebreakdownannual!F1996</f>
        <v>273175.90000000002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0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0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0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251729.31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4435746.1500000004</v>
      </c>
      <c r="F2012" s="65">
        <f>Raw_endusebreakdownannual!F2011</f>
        <v>251729.31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0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0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0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248501.23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4435746.1500000004</v>
      </c>
      <c r="F2027" s="65">
        <f>Raw_endusebreakdownannual!F2026</f>
        <v>248501.23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0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0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0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248150.15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4435746.1500000004</v>
      </c>
      <c r="F2042" s="65">
        <f>Raw_endusebreakdownannual!F2041</f>
        <v>248150.15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0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0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0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244729.7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4435746.1500000004</v>
      </c>
      <c r="F2057" s="65">
        <f>Raw_endusebreakdownannual!F2056</f>
        <v>244729.7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0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0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0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242728.28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4435746.1500000004</v>
      </c>
      <c r="F2072" s="65">
        <f>Raw_endusebreakdownannual!F2071</f>
        <v>242728.28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0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0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0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248135.01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4435746.1500000004</v>
      </c>
      <c r="F2087" s="65">
        <f>Raw_endusebreakdownannual!F2086</f>
        <v>248135.01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0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0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255118.07999999999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4435746.1500000004</v>
      </c>
      <c r="F2102" s="65">
        <f>Raw_endusebreakdownannual!F2101</f>
        <v>255118.07999999999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0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0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0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240937.53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4435746.1500000004</v>
      </c>
      <c r="F2117" s="65">
        <f>Raw_endusebreakdownannual!F2116</f>
        <v>240937.53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0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0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0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228725.23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4435746.1500000004</v>
      </c>
      <c r="F2132" s="65">
        <f>Raw_endusebreakdownannual!F2131</f>
        <v>228725.23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0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0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0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203174.93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4435746.1500000004</v>
      </c>
      <c r="F2147" s="65">
        <f>Raw_endusebreakdownannual!F2146</f>
        <v>203174.93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0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0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0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269680.53999999998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4435746.1500000004</v>
      </c>
      <c r="F2162" s="65">
        <f>Raw_endusebreakdownannual!F2161</f>
        <v>269680.53999999998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0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0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0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298058.96000000002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3484775.57</v>
      </c>
      <c r="F2177" s="65">
        <f>Raw_endusebreakdownannual!F2176</f>
        <v>298058.96000000002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0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0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0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273997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3484775.57</v>
      </c>
      <c r="F2192" s="65">
        <f>Raw_endusebreakdownannual!F2191</f>
        <v>273997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0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0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0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273085.15000000002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3484775.57</v>
      </c>
      <c r="F2207" s="65">
        <f>Raw_endusebreakdownannual!F2206</f>
        <v>273085.15000000002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0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0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0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263650.45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3484775.57</v>
      </c>
      <c r="F2222" s="65">
        <f>Raw_endusebreakdownannual!F2221</f>
        <v>263650.45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0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0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0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273055.48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3484775.57</v>
      </c>
      <c r="F2237" s="65">
        <f>Raw_endusebreakdownannual!F2236</f>
        <v>273055.48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0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0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0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251576.8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3484775.57</v>
      </c>
      <c r="F2252" s="65">
        <f>Raw_endusebreakdownannual!F2251</f>
        <v>251576.8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0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0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0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248314.26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3484775.57</v>
      </c>
      <c r="F2267" s="65">
        <f>Raw_endusebreakdownannual!F2266</f>
        <v>248314.26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0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0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0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247943.39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3484775.57</v>
      </c>
      <c r="F2282" s="65">
        <f>Raw_endusebreakdownannual!F2281</f>
        <v>247943.39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0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0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0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244582.59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3484775.57</v>
      </c>
      <c r="F2297" s="65">
        <f>Raw_endusebreakdownannual!F2296</f>
        <v>244582.59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0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0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0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242533.5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3484775.57</v>
      </c>
      <c r="F2312" s="65">
        <f>Raw_endusebreakdownannual!F2311</f>
        <v>242533.5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0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0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0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247915.27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3484775.57</v>
      </c>
      <c r="F2327" s="65">
        <f>Raw_endusebreakdownannual!F2326</f>
        <v>247915.27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0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0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0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254990.07999999999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3484775.57</v>
      </c>
      <c r="F2342" s="65">
        <f>Raw_endusebreakdownannual!F2341</f>
        <v>254990.07999999999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0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0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0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240824.99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3484775.57</v>
      </c>
      <c r="F2357" s="65">
        <f>Raw_endusebreakdownannual!F2356</f>
        <v>240824.99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0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0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0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228519.2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3484775.57</v>
      </c>
      <c r="F2372" s="65">
        <f>Raw_endusebreakdownannual!F2371</f>
        <v>228519.2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0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0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0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202863.18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3484775.57</v>
      </c>
      <c r="F2387" s="65">
        <f>Raw_endusebreakdownannual!F2386</f>
        <v>202863.18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0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0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0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269466.61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3484775.57</v>
      </c>
      <c r="F2402" s="65">
        <f>Raw_endusebreakdownannual!F2401</f>
        <v>269466.61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164</v>
      </c>
      <c r="C1" s="45" t="s">
        <v>243</v>
      </c>
      <c r="D1" s="45" t="s">
        <v>246</v>
      </c>
      <c r="E1" s="45" t="s">
        <v>247</v>
      </c>
      <c r="F1" s="45" t="s">
        <v>248</v>
      </c>
    </row>
    <row r="2" spans="1:6" x14ac:dyDescent="0.25">
      <c r="A2" t="s">
        <v>39</v>
      </c>
      <c r="B2" t="s">
        <v>73</v>
      </c>
      <c r="C2" t="s">
        <v>67</v>
      </c>
      <c r="D2" t="s">
        <v>391</v>
      </c>
      <c r="E2">
        <v>0</v>
      </c>
      <c r="F2">
        <v>0</v>
      </c>
    </row>
    <row r="3" spans="1:6" x14ac:dyDescent="0.25">
      <c r="A3" t="s">
        <v>39</v>
      </c>
      <c r="B3" t="s">
        <v>73</v>
      </c>
      <c r="C3" t="s">
        <v>67</v>
      </c>
      <c r="D3" t="s">
        <v>392</v>
      </c>
      <c r="E3">
        <v>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393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394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395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396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397</v>
      </c>
      <c r="E8">
        <v>0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398</v>
      </c>
      <c r="E9">
        <v>0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399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400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401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402</v>
      </c>
      <c r="E13">
        <v>0</v>
      </c>
      <c r="F13">
        <v>298336.09000000003</v>
      </c>
    </row>
    <row r="14" spans="1:6" x14ac:dyDescent="0.25">
      <c r="A14" t="s">
        <v>39</v>
      </c>
      <c r="B14" t="s">
        <v>73</v>
      </c>
      <c r="C14" t="s">
        <v>67</v>
      </c>
      <c r="D14" t="s">
        <v>403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404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405</v>
      </c>
      <c r="E16">
        <v>4435746.1500000004</v>
      </c>
      <c r="F16">
        <v>298336.09000000003</v>
      </c>
    </row>
    <row r="17" spans="1:6" x14ac:dyDescent="0.25">
      <c r="A17" t="s">
        <v>39</v>
      </c>
      <c r="B17" t="s">
        <v>74</v>
      </c>
      <c r="C17" t="s">
        <v>67</v>
      </c>
      <c r="D17" t="s">
        <v>391</v>
      </c>
      <c r="E17">
        <v>0</v>
      </c>
      <c r="F17">
        <v>0</v>
      </c>
    </row>
    <row r="18" spans="1:6" x14ac:dyDescent="0.25">
      <c r="A18" t="s">
        <v>39</v>
      </c>
      <c r="B18" t="s">
        <v>74</v>
      </c>
      <c r="C18" t="s">
        <v>67</v>
      </c>
      <c r="D18" t="s">
        <v>392</v>
      </c>
      <c r="E18">
        <v>0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393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394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395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396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397</v>
      </c>
      <c r="E23">
        <v>0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398</v>
      </c>
      <c r="E24">
        <v>0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399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400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401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402</v>
      </c>
      <c r="E28">
        <v>0</v>
      </c>
      <c r="F28">
        <v>274204.42</v>
      </c>
    </row>
    <row r="29" spans="1:6" x14ac:dyDescent="0.25">
      <c r="A29" t="s">
        <v>39</v>
      </c>
      <c r="B29" t="s">
        <v>74</v>
      </c>
      <c r="C29" t="s">
        <v>67</v>
      </c>
      <c r="D29" t="s">
        <v>403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404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405</v>
      </c>
      <c r="E31">
        <v>4435746.1500000004</v>
      </c>
      <c r="F31">
        <v>274204.42</v>
      </c>
    </row>
    <row r="32" spans="1:6" x14ac:dyDescent="0.25">
      <c r="A32" t="s">
        <v>39</v>
      </c>
      <c r="B32" t="s">
        <v>75</v>
      </c>
      <c r="C32" t="s">
        <v>67</v>
      </c>
      <c r="D32" t="s">
        <v>391</v>
      </c>
      <c r="E32">
        <v>0</v>
      </c>
      <c r="F32">
        <v>0</v>
      </c>
    </row>
    <row r="33" spans="1:6" x14ac:dyDescent="0.25">
      <c r="A33" t="s">
        <v>39</v>
      </c>
      <c r="B33" t="s">
        <v>75</v>
      </c>
      <c r="C33" t="s">
        <v>67</v>
      </c>
      <c r="D33" t="s">
        <v>392</v>
      </c>
      <c r="E33">
        <v>0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393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394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395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396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397</v>
      </c>
      <c r="E38">
        <v>0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398</v>
      </c>
      <c r="E39">
        <v>0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399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400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401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402</v>
      </c>
      <c r="E43">
        <v>0</v>
      </c>
      <c r="F43">
        <v>273172.78000000003</v>
      </c>
    </row>
    <row r="44" spans="1:6" x14ac:dyDescent="0.25">
      <c r="A44" t="s">
        <v>39</v>
      </c>
      <c r="B44" t="s">
        <v>75</v>
      </c>
      <c r="C44" t="s">
        <v>67</v>
      </c>
      <c r="D44" t="s">
        <v>403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404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405</v>
      </c>
      <c r="E46">
        <v>4435746.1500000004</v>
      </c>
      <c r="F46">
        <v>273172.78000000003</v>
      </c>
    </row>
    <row r="47" spans="1:6" x14ac:dyDescent="0.25">
      <c r="A47" t="s">
        <v>39</v>
      </c>
      <c r="B47" t="s">
        <v>76</v>
      </c>
      <c r="C47" t="s">
        <v>67</v>
      </c>
      <c r="D47" t="s">
        <v>391</v>
      </c>
      <c r="E47">
        <v>0</v>
      </c>
      <c r="F47">
        <v>0</v>
      </c>
    </row>
    <row r="48" spans="1:6" x14ac:dyDescent="0.25">
      <c r="A48" t="s">
        <v>39</v>
      </c>
      <c r="B48" t="s">
        <v>76</v>
      </c>
      <c r="C48" t="s">
        <v>67</v>
      </c>
      <c r="D48" t="s">
        <v>392</v>
      </c>
      <c r="E48">
        <v>0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393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394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395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396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397</v>
      </c>
      <c r="E53">
        <v>0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398</v>
      </c>
      <c r="E54">
        <v>0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399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400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401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402</v>
      </c>
      <c r="E58">
        <v>0</v>
      </c>
      <c r="F58">
        <v>263808.09000000003</v>
      </c>
    </row>
    <row r="59" spans="1:6" x14ac:dyDescent="0.25">
      <c r="A59" t="s">
        <v>39</v>
      </c>
      <c r="B59" t="s">
        <v>76</v>
      </c>
      <c r="C59" t="s">
        <v>67</v>
      </c>
      <c r="D59" t="s">
        <v>403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404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405</v>
      </c>
      <c r="E61">
        <v>4435746.1500000004</v>
      </c>
      <c r="F61">
        <v>263808.09000000003</v>
      </c>
    </row>
    <row r="62" spans="1:6" x14ac:dyDescent="0.25">
      <c r="A62" t="s">
        <v>39</v>
      </c>
      <c r="B62" t="s">
        <v>77</v>
      </c>
      <c r="C62" t="s">
        <v>67</v>
      </c>
      <c r="D62" t="s">
        <v>391</v>
      </c>
      <c r="E62">
        <v>0</v>
      </c>
      <c r="F62">
        <v>0</v>
      </c>
    </row>
    <row r="63" spans="1:6" x14ac:dyDescent="0.25">
      <c r="A63" t="s">
        <v>39</v>
      </c>
      <c r="B63" t="s">
        <v>77</v>
      </c>
      <c r="C63" t="s">
        <v>67</v>
      </c>
      <c r="D63" t="s">
        <v>392</v>
      </c>
      <c r="E63">
        <v>0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393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394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395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396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397</v>
      </c>
      <c r="E68">
        <v>0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398</v>
      </c>
      <c r="E69">
        <v>0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399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400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401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402</v>
      </c>
      <c r="E73">
        <v>0</v>
      </c>
      <c r="F73">
        <v>273175.90000000002</v>
      </c>
    </row>
    <row r="74" spans="1:6" x14ac:dyDescent="0.25">
      <c r="A74" t="s">
        <v>39</v>
      </c>
      <c r="B74" t="s">
        <v>77</v>
      </c>
      <c r="C74" t="s">
        <v>67</v>
      </c>
      <c r="D74" t="s">
        <v>403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404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405</v>
      </c>
      <c r="E76">
        <v>4435746.1500000004</v>
      </c>
      <c r="F76">
        <v>273175.90000000002</v>
      </c>
    </row>
    <row r="77" spans="1:6" x14ac:dyDescent="0.25">
      <c r="A77" t="s">
        <v>39</v>
      </c>
      <c r="B77" t="s">
        <v>78</v>
      </c>
      <c r="C77" t="s">
        <v>67</v>
      </c>
      <c r="D77" t="s">
        <v>391</v>
      </c>
      <c r="E77">
        <v>0</v>
      </c>
      <c r="F77">
        <v>0</v>
      </c>
    </row>
    <row r="78" spans="1:6" x14ac:dyDescent="0.25">
      <c r="A78" t="s">
        <v>39</v>
      </c>
      <c r="B78" t="s">
        <v>78</v>
      </c>
      <c r="C78" t="s">
        <v>67</v>
      </c>
      <c r="D78" t="s">
        <v>392</v>
      </c>
      <c r="E78">
        <v>0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393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394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395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396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397</v>
      </c>
      <c r="E83">
        <v>0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398</v>
      </c>
      <c r="E84">
        <v>0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399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400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401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402</v>
      </c>
      <c r="E88">
        <v>0</v>
      </c>
      <c r="F88">
        <v>251729.31</v>
      </c>
    </row>
    <row r="89" spans="1:6" x14ac:dyDescent="0.25">
      <c r="A89" t="s">
        <v>39</v>
      </c>
      <c r="B89" t="s">
        <v>78</v>
      </c>
      <c r="C89" t="s">
        <v>67</v>
      </c>
      <c r="D89" t="s">
        <v>403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404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405</v>
      </c>
      <c r="E91">
        <v>4435746.1500000004</v>
      </c>
      <c r="F91">
        <v>251729.31</v>
      </c>
    </row>
    <row r="92" spans="1:6" x14ac:dyDescent="0.25">
      <c r="A92" t="s">
        <v>39</v>
      </c>
      <c r="B92" t="s">
        <v>79</v>
      </c>
      <c r="C92" t="s">
        <v>67</v>
      </c>
      <c r="D92" t="s">
        <v>391</v>
      </c>
      <c r="E92">
        <v>0</v>
      </c>
      <c r="F92">
        <v>0</v>
      </c>
    </row>
    <row r="93" spans="1:6" x14ac:dyDescent="0.25">
      <c r="A93" t="s">
        <v>39</v>
      </c>
      <c r="B93" t="s">
        <v>79</v>
      </c>
      <c r="C93" t="s">
        <v>67</v>
      </c>
      <c r="D93" t="s">
        <v>392</v>
      </c>
      <c r="E93">
        <v>0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393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394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395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396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397</v>
      </c>
      <c r="E98">
        <v>0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398</v>
      </c>
      <c r="E99">
        <v>0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399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400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401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402</v>
      </c>
      <c r="E103">
        <v>0</v>
      </c>
      <c r="F103">
        <v>248501.23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403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404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405</v>
      </c>
      <c r="E106">
        <v>4435746.1500000004</v>
      </c>
      <c r="F106">
        <v>248501.23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391</v>
      </c>
      <c r="E107">
        <v>0</v>
      </c>
      <c r="F107">
        <v>0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392</v>
      </c>
      <c r="E108">
        <v>0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393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394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395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396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397</v>
      </c>
      <c r="E113">
        <v>0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398</v>
      </c>
      <c r="E114">
        <v>0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399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400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401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402</v>
      </c>
      <c r="E118">
        <v>0</v>
      </c>
      <c r="F118">
        <v>248150.15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403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404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405</v>
      </c>
      <c r="E121">
        <v>4435746.1500000004</v>
      </c>
      <c r="F121">
        <v>248150.15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391</v>
      </c>
      <c r="E122">
        <v>0</v>
      </c>
      <c r="F122">
        <v>0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392</v>
      </c>
      <c r="E123">
        <v>0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393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394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395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396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397</v>
      </c>
      <c r="E128">
        <v>0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398</v>
      </c>
      <c r="E129">
        <v>0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399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400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401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402</v>
      </c>
      <c r="E133">
        <v>0</v>
      </c>
      <c r="F133">
        <v>244729.7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403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404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405</v>
      </c>
      <c r="E136">
        <v>4435746.1500000004</v>
      </c>
      <c r="F136">
        <v>244729.7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391</v>
      </c>
      <c r="E137">
        <v>0</v>
      </c>
      <c r="F137">
        <v>0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392</v>
      </c>
      <c r="E138">
        <v>0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393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394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395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396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397</v>
      </c>
      <c r="E143">
        <v>0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398</v>
      </c>
      <c r="E144">
        <v>0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399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400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401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402</v>
      </c>
      <c r="E148">
        <v>0</v>
      </c>
      <c r="F148">
        <v>242728.28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403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404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405</v>
      </c>
      <c r="E151">
        <v>4435746.1500000004</v>
      </c>
      <c r="F151">
        <v>242728.28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391</v>
      </c>
      <c r="E152">
        <v>0</v>
      </c>
      <c r="F152">
        <v>0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392</v>
      </c>
      <c r="E153">
        <v>0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393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394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395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396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397</v>
      </c>
      <c r="E158">
        <v>0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398</v>
      </c>
      <c r="E159">
        <v>0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399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400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401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402</v>
      </c>
      <c r="E163">
        <v>0</v>
      </c>
      <c r="F163">
        <v>248135.01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403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404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405</v>
      </c>
      <c r="E166">
        <v>4435746.1500000004</v>
      </c>
      <c r="F166">
        <v>248135.01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391</v>
      </c>
      <c r="E167">
        <v>0</v>
      </c>
      <c r="F167">
        <v>0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392</v>
      </c>
      <c r="E168">
        <v>0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393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394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395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396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397</v>
      </c>
      <c r="E173">
        <v>0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398</v>
      </c>
      <c r="E174">
        <v>0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399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400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401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402</v>
      </c>
      <c r="E178">
        <v>0</v>
      </c>
      <c r="F178">
        <v>255118.07999999999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403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404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405</v>
      </c>
      <c r="E181">
        <v>4435746.1500000004</v>
      </c>
      <c r="F181">
        <v>255118.07999999999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391</v>
      </c>
      <c r="E182">
        <v>0</v>
      </c>
      <c r="F182">
        <v>0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392</v>
      </c>
      <c r="E183">
        <v>0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393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394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395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396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397</v>
      </c>
      <c r="E188">
        <v>0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398</v>
      </c>
      <c r="E189">
        <v>0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399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400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401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402</v>
      </c>
      <c r="E193">
        <v>0</v>
      </c>
      <c r="F193">
        <v>240937.53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403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404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405</v>
      </c>
      <c r="E196">
        <v>4435746.1500000004</v>
      </c>
      <c r="F196">
        <v>240937.53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391</v>
      </c>
      <c r="E197">
        <v>0</v>
      </c>
      <c r="F197">
        <v>0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392</v>
      </c>
      <c r="E198">
        <v>0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393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394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395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396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397</v>
      </c>
      <c r="E203">
        <v>0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398</v>
      </c>
      <c r="E204">
        <v>0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399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400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401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402</v>
      </c>
      <c r="E208">
        <v>0</v>
      </c>
      <c r="F208">
        <v>228725.23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403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404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405</v>
      </c>
      <c r="E211">
        <v>4435746.1500000004</v>
      </c>
      <c r="F211">
        <v>228725.23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391</v>
      </c>
      <c r="E212">
        <v>0</v>
      </c>
      <c r="F212">
        <v>0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392</v>
      </c>
      <c r="E213">
        <v>0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393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394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395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396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397</v>
      </c>
      <c r="E218">
        <v>0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398</v>
      </c>
      <c r="E219">
        <v>0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399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400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401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402</v>
      </c>
      <c r="E223">
        <v>0</v>
      </c>
      <c r="F223">
        <v>203174.93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403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404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405</v>
      </c>
      <c r="E226">
        <v>4435746.1500000004</v>
      </c>
      <c r="F226">
        <v>203174.93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391</v>
      </c>
      <c r="E227">
        <v>0</v>
      </c>
      <c r="F227">
        <v>0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392</v>
      </c>
      <c r="E228">
        <v>0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393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394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395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396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397</v>
      </c>
      <c r="E233">
        <v>0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398</v>
      </c>
      <c r="E234">
        <v>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399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400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401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402</v>
      </c>
      <c r="E238">
        <v>0</v>
      </c>
      <c r="F238">
        <v>269680.53999999998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403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404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405</v>
      </c>
      <c r="E241">
        <v>4435746.1500000004</v>
      </c>
      <c r="F241">
        <v>269680.53999999998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391</v>
      </c>
      <c r="E242">
        <v>0</v>
      </c>
      <c r="F242">
        <v>0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392</v>
      </c>
      <c r="E243">
        <v>0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393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394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395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396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397</v>
      </c>
      <c r="E248">
        <v>0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398</v>
      </c>
      <c r="E249">
        <v>0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399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400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401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402</v>
      </c>
      <c r="E253">
        <v>0</v>
      </c>
      <c r="F253">
        <v>298058.96000000002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403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404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405</v>
      </c>
      <c r="E256">
        <v>3484775.57</v>
      </c>
      <c r="F256">
        <v>298058.96000000002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391</v>
      </c>
      <c r="E257">
        <v>0</v>
      </c>
      <c r="F257">
        <v>0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392</v>
      </c>
      <c r="E258">
        <v>0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393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394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395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396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397</v>
      </c>
      <c r="E263">
        <v>0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398</v>
      </c>
      <c r="E264">
        <v>0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399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400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401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402</v>
      </c>
      <c r="E268">
        <v>0</v>
      </c>
      <c r="F268">
        <v>273997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403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404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405</v>
      </c>
      <c r="E271">
        <v>3484775.57</v>
      </c>
      <c r="F271">
        <v>273997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391</v>
      </c>
      <c r="E272">
        <v>0</v>
      </c>
      <c r="F272">
        <v>0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392</v>
      </c>
      <c r="E273">
        <v>0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393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394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395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396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397</v>
      </c>
      <c r="E278">
        <v>0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398</v>
      </c>
      <c r="E279">
        <v>0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399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400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401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402</v>
      </c>
      <c r="E283">
        <v>0</v>
      </c>
      <c r="F283">
        <v>273085.15000000002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403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404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405</v>
      </c>
      <c r="E286">
        <v>3484775.57</v>
      </c>
      <c r="F286">
        <v>273085.15000000002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391</v>
      </c>
      <c r="E287">
        <v>0</v>
      </c>
      <c r="F287">
        <v>0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392</v>
      </c>
      <c r="E288">
        <v>0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393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394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395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396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397</v>
      </c>
      <c r="E293">
        <v>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398</v>
      </c>
      <c r="E294">
        <v>0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399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400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401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402</v>
      </c>
      <c r="E298">
        <v>0</v>
      </c>
      <c r="F298">
        <v>263650.45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403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404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405</v>
      </c>
      <c r="E301">
        <v>3484775.57</v>
      </c>
      <c r="F301">
        <v>263650.45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391</v>
      </c>
      <c r="E302">
        <v>0</v>
      </c>
      <c r="F302">
        <v>0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392</v>
      </c>
      <c r="E303">
        <v>0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393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394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395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396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397</v>
      </c>
      <c r="E308">
        <v>0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398</v>
      </c>
      <c r="E309">
        <v>0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399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400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401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402</v>
      </c>
      <c r="E313">
        <v>0</v>
      </c>
      <c r="F313">
        <v>273055.48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403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404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405</v>
      </c>
      <c r="E316">
        <v>3484775.57</v>
      </c>
      <c r="F316">
        <v>273055.48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391</v>
      </c>
      <c r="E317">
        <v>0</v>
      </c>
      <c r="F317">
        <v>0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392</v>
      </c>
      <c r="E318">
        <v>0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393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394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395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396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397</v>
      </c>
      <c r="E323">
        <v>0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398</v>
      </c>
      <c r="E324">
        <v>0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399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400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401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402</v>
      </c>
      <c r="E328">
        <v>0</v>
      </c>
      <c r="F328">
        <v>251576.8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403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404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405</v>
      </c>
      <c r="E331">
        <v>3484775.57</v>
      </c>
      <c r="F331">
        <v>251576.8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391</v>
      </c>
      <c r="E332">
        <v>0</v>
      </c>
      <c r="F332">
        <v>0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392</v>
      </c>
      <c r="E333">
        <v>0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393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394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395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396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397</v>
      </c>
      <c r="E338">
        <v>0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398</v>
      </c>
      <c r="E339">
        <v>0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399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400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401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402</v>
      </c>
      <c r="E343">
        <v>0</v>
      </c>
      <c r="F343">
        <v>248314.26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403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404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405</v>
      </c>
      <c r="E346">
        <v>3484775.57</v>
      </c>
      <c r="F346">
        <v>248314.26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391</v>
      </c>
      <c r="E347">
        <v>0</v>
      </c>
      <c r="F347">
        <v>0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392</v>
      </c>
      <c r="E348">
        <v>0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393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394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395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396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397</v>
      </c>
      <c r="E353">
        <v>0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398</v>
      </c>
      <c r="E354">
        <v>0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399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400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401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402</v>
      </c>
      <c r="E358">
        <v>0</v>
      </c>
      <c r="F358">
        <v>247943.39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403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404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405</v>
      </c>
      <c r="E361">
        <v>3484775.57</v>
      </c>
      <c r="F361">
        <v>247943.39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391</v>
      </c>
      <c r="E362">
        <v>0</v>
      </c>
      <c r="F362">
        <v>0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392</v>
      </c>
      <c r="E363">
        <v>0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393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394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395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396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397</v>
      </c>
      <c r="E368">
        <v>0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398</v>
      </c>
      <c r="E369">
        <v>0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399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400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401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402</v>
      </c>
      <c r="E373">
        <v>0</v>
      </c>
      <c r="F373">
        <v>244582.59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403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404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405</v>
      </c>
      <c r="E376">
        <v>3484775.57</v>
      </c>
      <c r="F376">
        <v>244582.59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391</v>
      </c>
      <c r="E377">
        <v>0</v>
      </c>
      <c r="F377">
        <v>0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392</v>
      </c>
      <c r="E378">
        <v>0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393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394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395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396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397</v>
      </c>
      <c r="E383">
        <v>0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398</v>
      </c>
      <c r="E384">
        <v>0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399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400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401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402</v>
      </c>
      <c r="E388">
        <v>0</v>
      </c>
      <c r="F388">
        <v>242533.5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403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404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405</v>
      </c>
      <c r="E391">
        <v>3484775.57</v>
      </c>
      <c r="F391">
        <v>242533.5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391</v>
      </c>
      <c r="E392">
        <v>0</v>
      </c>
      <c r="F392">
        <v>0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392</v>
      </c>
      <c r="E393">
        <v>0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393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394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395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396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397</v>
      </c>
      <c r="E398">
        <v>0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398</v>
      </c>
      <c r="E399">
        <v>0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399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400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401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402</v>
      </c>
      <c r="E403">
        <v>0</v>
      </c>
      <c r="F403">
        <v>247915.27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403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404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405</v>
      </c>
      <c r="E406">
        <v>3484775.57</v>
      </c>
      <c r="F406">
        <v>247915.27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391</v>
      </c>
      <c r="E407">
        <v>0</v>
      </c>
      <c r="F407">
        <v>0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392</v>
      </c>
      <c r="E408">
        <v>0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393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394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395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396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397</v>
      </c>
      <c r="E413">
        <v>0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398</v>
      </c>
      <c r="E414">
        <v>0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399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400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401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402</v>
      </c>
      <c r="E418">
        <v>0</v>
      </c>
      <c r="F418">
        <v>254990.07999999999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403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404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405</v>
      </c>
      <c r="E421">
        <v>3484775.57</v>
      </c>
      <c r="F421">
        <v>254990.07999999999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391</v>
      </c>
      <c r="E422">
        <v>0</v>
      </c>
      <c r="F422">
        <v>0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392</v>
      </c>
      <c r="E423">
        <v>0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393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394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395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396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397</v>
      </c>
      <c r="E428">
        <v>0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398</v>
      </c>
      <c r="E429">
        <v>0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399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400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401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402</v>
      </c>
      <c r="E433">
        <v>0</v>
      </c>
      <c r="F433">
        <v>240824.99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403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404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405</v>
      </c>
      <c r="E436">
        <v>3484775.57</v>
      </c>
      <c r="F436">
        <v>240824.99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391</v>
      </c>
      <c r="E437">
        <v>0</v>
      </c>
      <c r="F437">
        <v>0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392</v>
      </c>
      <c r="E438">
        <v>0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393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394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395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396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397</v>
      </c>
      <c r="E443">
        <v>0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398</v>
      </c>
      <c r="E444">
        <v>0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399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400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401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402</v>
      </c>
      <c r="E448">
        <v>0</v>
      </c>
      <c r="F448">
        <v>228519.2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403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404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405</v>
      </c>
      <c r="E451">
        <v>3484775.57</v>
      </c>
      <c r="F451">
        <v>228519.2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391</v>
      </c>
      <c r="E452">
        <v>0</v>
      </c>
      <c r="F452">
        <v>0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392</v>
      </c>
      <c r="E453">
        <v>0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393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394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395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396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397</v>
      </c>
      <c r="E458">
        <v>0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398</v>
      </c>
      <c r="E459">
        <v>0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399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400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401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402</v>
      </c>
      <c r="E463">
        <v>0</v>
      </c>
      <c r="F463">
        <v>202863.18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403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404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405</v>
      </c>
      <c r="E466">
        <v>3484775.57</v>
      </c>
      <c r="F466">
        <v>202863.18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391</v>
      </c>
      <c r="E467">
        <v>0</v>
      </c>
      <c r="F467">
        <v>0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392</v>
      </c>
      <c r="E468">
        <v>0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393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394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395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396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397</v>
      </c>
      <c r="E473">
        <v>0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398</v>
      </c>
      <c r="E474">
        <v>0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399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400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401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402</v>
      </c>
      <c r="E478">
        <v>0</v>
      </c>
      <c r="F478">
        <v>269466.61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403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404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405</v>
      </c>
      <c r="E481">
        <v>3484775.57</v>
      </c>
      <c r="F481">
        <v>269466.61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391</v>
      </c>
      <c r="E482">
        <v>0</v>
      </c>
      <c r="F482">
        <v>0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392</v>
      </c>
      <c r="E483">
        <v>0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393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394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395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396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397</v>
      </c>
      <c r="E488">
        <v>0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398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399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400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401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402</v>
      </c>
      <c r="E493">
        <v>0</v>
      </c>
      <c r="F493">
        <v>298336.09000000003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403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404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405</v>
      </c>
      <c r="E496">
        <v>4435746.1500000004</v>
      </c>
      <c r="F496">
        <v>298336.09000000003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391</v>
      </c>
      <c r="E497">
        <v>0</v>
      </c>
      <c r="F497">
        <v>0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392</v>
      </c>
      <c r="E498">
        <v>0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393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394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395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396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397</v>
      </c>
      <c r="E503">
        <v>0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398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399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400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401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402</v>
      </c>
      <c r="E508">
        <v>0</v>
      </c>
      <c r="F508">
        <v>274204.42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403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404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405</v>
      </c>
      <c r="E511">
        <v>4435746.1500000004</v>
      </c>
      <c r="F511">
        <v>274204.42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391</v>
      </c>
      <c r="E512">
        <v>0</v>
      </c>
      <c r="F512">
        <v>0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392</v>
      </c>
      <c r="E513">
        <v>0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393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394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395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396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397</v>
      </c>
      <c r="E518">
        <v>0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398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399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400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401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402</v>
      </c>
      <c r="E523">
        <v>0</v>
      </c>
      <c r="F523">
        <v>273172.78000000003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403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404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405</v>
      </c>
      <c r="E526">
        <v>4435746.1500000004</v>
      </c>
      <c r="F526">
        <v>273172.78000000003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391</v>
      </c>
      <c r="E527">
        <v>0</v>
      </c>
      <c r="F527">
        <v>0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392</v>
      </c>
      <c r="E528">
        <v>0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393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394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395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396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397</v>
      </c>
      <c r="E533">
        <v>0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398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399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400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401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402</v>
      </c>
      <c r="E538">
        <v>0</v>
      </c>
      <c r="F538">
        <v>263808.09000000003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403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404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405</v>
      </c>
      <c r="E541">
        <v>4435746.1500000004</v>
      </c>
      <c r="F541">
        <v>263808.09000000003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391</v>
      </c>
      <c r="E542">
        <v>0</v>
      </c>
      <c r="F542">
        <v>0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392</v>
      </c>
      <c r="E543">
        <v>0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393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394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395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396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397</v>
      </c>
      <c r="E548">
        <v>0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398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399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400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401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402</v>
      </c>
      <c r="E553">
        <v>0</v>
      </c>
      <c r="F553">
        <v>273175.90000000002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403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404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405</v>
      </c>
      <c r="E556">
        <v>4435746.1500000004</v>
      </c>
      <c r="F556">
        <v>273175.90000000002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391</v>
      </c>
      <c r="E557">
        <v>0</v>
      </c>
      <c r="F557">
        <v>0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392</v>
      </c>
      <c r="E558">
        <v>0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393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394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395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396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397</v>
      </c>
      <c r="E563">
        <v>0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398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399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400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401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402</v>
      </c>
      <c r="E568">
        <v>0</v>
      </c>
      <c r="F568">
        <v>251729.31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403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404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405</v>
      </c>
      <c r="E571">
        <v>4435746.1500000004</v>
      </c>
      <c r="F571">
        <v>251729.31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391</v>
      </c>
      <c r="E572">
        <v>0</v>
      </c>
      <c r="F572">
        <v>0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392</v>
      </c>
      <c r="E573">
        <v>0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393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394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395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396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397</v>
      </c>
      <c r="E578">
        <v>0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398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399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400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401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402</v>
      </c>
      <c r="E583">
        <v>0</v>
      </c>
      <c r="F583">
        <v>248501.23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403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404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405</v>
      </c>
      <c r="E586">
        <v>4435746.1500000004</v>
      </c>
      <c r="F586">
        <v>248501.23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391</v>
      </c>
      <c r="E587">
        <v>0</v>
      </c>
      <c r="F587">
        <v>0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392</v>
      </c>
      <c r="E588">
        <v>0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393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394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395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396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397</v>
      </c>
      <c r="E593">
        <v>0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398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399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400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401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402</v>
      </c>
      <c r="E598">
        <v>0</v>
      </c>
      <c r="F598">
        <v>248150.15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403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404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405</v>
      </c>
      <c r="E601">
        <v>4435746.1500000004</v>
      </c>
      <c r="F601">
        <v>248150.15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391</v>
      </c>
      <c r="E602">
        <v>0</v>
      </c>
      <c r="F602">
        <v>0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392</v>
      </c>
      <c r="E603">
        <v>0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393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394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395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396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397</v>
      </c>
      <c r="E608">
        <v>0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398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399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400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401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402</v>
      </c>
      <c r="E613">
        <v>0</v>
      </c>
      <c r="F613">
        <v>244729.7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403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404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405</v>
      </c>
      <c r="E616">
        <v>4435746.1500000004</v>
      </c>
      <c r="F616">
        <v>244729.7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391</v>
      </c>
      <c r="E617">
        <v>0</v>
      </c>
      <c r="F617">
        <v>0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392</v>
      </c>
      <c r="E618">
        <v>0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393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394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395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396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397</v>
      </c>
      <c r="E623">
        <v>0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398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399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400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401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402</v>
      </c>
      <c r="E628">
        <v>0</v>
      </c>
      <c r="F628">
        <v>242728.28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403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404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405</v>
      </c>
      <c r="E631">
        <v>4435746.1500000004</v>
      </c>
      <c r="F631">
        <v>242728.28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391</v>
      </c>
      <c r="E632">
        <v>0</v>
      </c>
      <c r="F632">
        <v>0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392</v>
      </c>
      <c r="E633">
        <v>0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393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394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395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396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397</v>
      </c>
      <c r="E638">
        <v>0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398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399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400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401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402</v>
      </c>
      <c r="E643">
        <v>0</v>
      </c>
      <c r="F643">
        <v>248135.01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403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404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405</v>
      </c>
      <c r="E646">
        <v>4435746.1500000004</v>
      </c>
      <c r="F646">
        <v>248135.01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391</v>
      </c>
      <c r="E647">
        <v>0</v>
      </c>
      <c r="F647">
        <v>0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392</v>
      </c>
      <c r="E648">
        <v>0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393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394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395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396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397</v>
      </c>
      <c r="E653">
        <v>0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398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399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400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401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402</v>
      </c>
      <c r="E658">
        <v>0</v>
      </c>
      <c r="F658">
        <v>255118.07999999999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403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404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405</v>
      </c>
      <c r="E661">
        <v>4435746.1500000004</v>
      </c>
      <c r="F661">
        <v>255118.07999999999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391</v>
      </c>
      <c r="E662">
        <v>0</v>
      </c>
      <c r="F662">
        <v>0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392</v>
      </c>
      <c r="E663">
        <v>0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393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394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395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396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397</v>
      </c>
      <c r="E668">
        <v>0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398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399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400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401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402</v>
      </c>
      <c r="E673">
        <v>0</v>
      </c>
      <c r="F673">
        <v>240937.53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403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404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405</v>
      </c>
      <c r="E676">
        <v>4435746.1500000004</v>
      </c>
      <c r="F676">
        <v>240937.53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391</v>
      </c>
      <c r="E677">
        <v>0</v>
      </c>
      <c r="F677">
        <v>0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392</v>
      </c>
      <c r="E678">
        <v>0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393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394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395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396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397</v>
      </c>
      <c r="E683">
        <v>0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398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399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400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401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402</v>
      </c>
      <c r="E688">
        <v>0</v>
      </c>
      <c r="F688">
        <v>228725.23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403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404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405</v>
      </c>
      <c r="E691">
        <v>4435746.1500000004</v>
      </c>
      <c r="F691">
        <v>228725.23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391</v>
      </c>
      <c r="E692">
        <v>0</v>
      </c>
      <c r="F692">
        <v>0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392</v>
      </c>
      <c r="E693">
        <v>0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393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394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395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396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397</v>
      </c>
      <c r="E698">
        <v>0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398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399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400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401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402</v>
      </c>
      <c r="E703">
        <v>0</v>
      </c>
      <c r="F703">
        <v>203174.93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403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404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405</v>
      </c>
      <c r="E706">
        <v>4435746.1500000004</v>
      </c>
      <c r="F706">
        <v>203174.93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391</v>
      </c>
      <c r="E707">
        <v>0</v>
      </c>
      <c r="F707">
        <v>0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392</v>
      </c>
      <c r="E708">
        <v>0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393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394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395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396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397</v>
      </c>
      <c r="E713">
        <v>0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398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399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400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401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402</v>
      </c>
      <c r="E718">
        <v>0</v>
      </c>
      <c r="F718">
        <v>269680.53999999998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403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404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405</v>
      </c>
      <c r="E721">
        <v>4435746.1500000004</v>
      </c>
      <c r="F721">
        <v>269680.53999999998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391</v>
      </c>
      <c r="E722">
        <v>0</v>
      </c>
      <c r="F722">
        <v>0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392</v>
      </c>
      <c r="E723">
        <v>0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393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394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395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396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397</v>
      </c>
      <c r="E728">
        <v>0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398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399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400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401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402</v>
      </c>
      <c r="E733">
        <v>0</v>
      </c>
      <c r="F733">
        <v>298058.96000000002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403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404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405</v>
      </c>
      <c r="E736">
        <v>3484775.57</v>
      </c>
      <c r="F736">
        <v>298058.96000000002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391</v>
      </c>
      <c r="E737">
        <v>0</v>
      </c>
      <c r="F737">
        <v>0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392</v>
      </c>
      <c r="E738">
        <v>0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393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394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395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396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397</v>
      </c>
      <c r="E743">
        <v>0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398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399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400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401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402</v>
      </c>
      <c r="E748">
        <v>0</v>
      </c>
      <c r="F748">
        <v>273997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403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404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405</v>
      </c>
      <c r="E751">
        <v>3484775.57</v>
      </c>
      <c r="F751">
        <v>273997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391</v>
      </c>
      <c r="E752">
        <v>0</v>
      </c>
      <c r="F752">
        <v>0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392</v>
      </c>
      <c r="E753">
        <v>0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393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394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395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396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397</v>
      </c>
      <c r="E758">
        <v>0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398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399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400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401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402</v>
      </c>
      <c r="E763">
        <v>0</v>
      </c>
      <c r="F763">
        <v>273085.15000000002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403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404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405</v>
      </c>
      <c r="E766">
        <v>3484775.57</v>
      </c>
      <c r="F766">
        <v>273085.15000000002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391</v>
      </c>
      <c r="E767">
        <v>0</v>
      </c>
      <c r="F767">
        <v>0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392</v>
      </c>
      <c r="E768">
        <v>0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393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394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395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396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397</v>
      </c>
      <c r="E773">
        <v>0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398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399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400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401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402</v>
      </c>
      <c r="E778">
        <v>0</v>
      </c>
      <c r="F778">
        <v>263650.45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403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404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405</v>
      </c>
      <c r="E781">
        <v>3484775.57</v>
      </c>
      <c r="F781">
        <v>263650.45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391</v>
      </c>
      <c r="E782">
        <v>0</v>
      </c>
      <c r="F782">
        <v>0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392</v>
      </c>
      <c r="E783">
        <v>0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393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394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395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396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397</v>
      </c>
      <c r="E788">
        <v>0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398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399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400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401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402</v>
      </c>
      <c r="E793">
        <v>0</v>
      </c>
      <c r="F793">
        <v>273055.48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403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404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405</v>
      </c>
      <c r="E796">
        <v>3484775.57</v>
      </c>
      <c r="F796">
        <v>273055.48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391</v>
      </c>
      <c r="E797">
        <v>0</v>
      </c>
      <c r="F797">
        <v>0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392</v>
      </c>
      <c r="E798">
        <v>0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393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394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395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396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397</v>
      </c>
      <c r="E803">
        <v>0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398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399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400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401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402</v>
      </c>
      <c r="E808">
        <v>0</v>
      </c>
      <c r="F808">
        <v>251576.8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403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404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405</v>
      </c>
      <c r="E811">
        <v>3484775.57</v>
      </c>
      <c r="F811">
        <v>251576.8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391</v>
      </c>
      <c r="E812">
        <v>0</v>
      </c>
      <c r="F812">
        <v>0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392</v>
      </c>
      <c r="E813">
        <v>0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393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394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395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396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397</v>
      </c>
      <c r="E818">
        <v>0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398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399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400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401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402</v>
      </c>
      <c r="E823">
        <v>0</v>
      </c>
      <c r="F823">
        <v>248314.26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403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404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405</v>
      </c>
      <c r="E826">
        <v>3484775.57</v>
      </c>
      <c r="F826">
        <v>248314.26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391</v>
      </c>
      <c r="E827">
        <v>0</v>
      </c>
      <c r="F827">
        <v>0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392</v>
      </c>
      <c r="E828">
        <v>0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393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394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395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396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397</v>
      </c>
      <c r="E833">
        <v>0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398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399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400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401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402</v>
      </c>
      <c r="E838">
        <v>0</v>
      </c>
      <c r="F838">
        <v>247943.39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403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404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405</v>
      </c>
      <c r="E841">
        <v>3484775.57</v>
      </c>
      <c r="F841">
        <v>247943.39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391</v>
      </c>
      <c r="E842">
        <v>0</v>
      </c>
      <c r="F842">
        <v>0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392</v>
      </c>
      <c r="E843">
        <v>0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393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394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395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396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397</v>
      </c>
      <c r="E848">
        <v>0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398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399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400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401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402</v>
      </c>
      <c r="E853">
        <v>0</v>
      </c>
      <c r="F853">
        <v>244582.59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403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404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405</v>
      </c>
      <c r="E856">
        <v>3484775.57</v>
      </c>
      <c r="F856">
        <v>244582.59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391</v>
      </c>
      <c r="E857">
        <v>0</v>
      </c>
      <c r="F857">
        <v>0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392</v>
      </c>
      <c r="E858">
        <v>0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393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394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395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396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397</v>
      </c>
      <c r="E863">
        <v>0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398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399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400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401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402</v>
      </c>
      <c r="E868">
        <v>0</v>
      </c>
      <c r="F868">
        <v>242533.5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403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404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405</v>
      </c>
      <c r="E871">
        <v>3484775.57</v>
      </c>
      <c r="F871">
        <v>242533.5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391</v>
      </c>
      <c r="E872">
        <v>0</v>
      </c>
      <c r="F872">
        <v>0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392</v>
      </c>
      <c r="E873">
        <v>0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393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394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395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396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397</v>
      </c>
      <c r="E878">
        <v>0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398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399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400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401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402</v>
      </c>
      <c r="E883">
        <v>0</v>
      </c>
      <c r="F883">
        <v>247915.27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403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404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405</v>
      </c>
      <c r="E886">
        <v>3484775.57</v>
      </c>
      <c r="F886">
        <v>247915.27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391</v>
      </c>
      <c r="E887">
        <v>0</v>
      </c>
      <c r="F887">
        <v>0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392</v>
      </c>
      <c r="E888">
        <v>0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393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394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395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396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397</v>
      </c>
      <c r="E893">
        <v>0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398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399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400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401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402</v>
      </c>
      <c r="E898">
        <v>0</v>
      </c>
      <c r="F898">
        <v>254990.07999999999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403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404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405</v>
      </c>
      <c r="E901">
        <v>3484775.57</v>
      </c>
      <c r="F901">
        <v>254990.07999999999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391</v>
      </c>
      <c r="E902">
        <v>0</v>
      </c>
      <c r="F902">
        <v>0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392</v>
      </c>
      <c r="E903">
        <v>0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393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394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395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396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397</v>
      </c>
      <c r="E908">
        <v>0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398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399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400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401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402</v>
      </c>
      <c r="E913">
        <v>0</v>
      </c>
      <c r="F913">
        <v>240824.99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403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404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405</v>
      </c>
      <c r="E916">
        <v>3484775.57</v>
      </c>
      <c r="F916">
        <v>240824.99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391</v>
      </c>
      <c r="E917">
        <v>0</v>
      </c>
      <c r="F917">
        <v>0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392</v>
      </c>
      <c r="E918">
        <v>0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393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394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395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396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397</v>
      </c>
      <c r="E923">
        <v>0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398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399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400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401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402</v>
      </c>
      <c r="E928">
        <v>0</v>
      </c>
      <c r="F928">
        <v>228519.2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403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404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405</v>
      </c>
      <c r="E931">
        <v>3484775.57</v>
      </c>
      <c r="F931">
        <v>228519.2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391</v>
      </c>
      <c r="E932">
        <v>0</v>
      </c>
      <c r="F932">
        <v>0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392</v>
      </c>
      <c r="E933">
        <v>0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393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394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395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396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397</v>
      </c>
      <c r="E938">
        <v>0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398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399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400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401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402</v>
      </c>
      <c r="E943">
        <v>0</v>
      </c>
      <c r="F943">
        <v>202863.18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403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404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405</v>
      </c>
      <c r="E946">
        <v>3484775.57</v>
      </c>
      <c r="F946">
        <v>202863.18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391</v>
      </c>
      <c r="E947">
        <v>0</v>
      </c>
      <c r="F947">
        <v>0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392</v>
      </c>
      <c r="E948">
        <v>0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393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394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395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396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397</v>
      </c>
      <c r="E953">
        <v>0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398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399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400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401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402</v>
      </c>
      <c r="E958">
        <v>0</v>
      </c>
      <c r="F958">
        <v>269466.61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403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404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405</v>
      </c>
      <c r="E961">
        <v>3484775.57</v>
      </c>
      <c r="F961">
        <v>269466.61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391</v>
      </c>
      <c r="E962">
        <v>0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392</v>
      </c>
      <c r="E963">
        <v>0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393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394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395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396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397</v>
      </c>
      <c r="E968">
        <v>0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398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399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400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401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402</v>
      </c>
      <c r="E973">
        <v>0</v>
      </c>
      <c r="F973">
        <v>298336.09000000003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403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404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405</v>
      </c>
      <c r="E976">
        <v>4435746.1500000004</v>
      </c>
      <c r="F976">
        <v>298336.09000000003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391</v>
      </c>
      <c r="E977">
        <v>0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392</v>
      </c>
      <c r="E978">
        <v>0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393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394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395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396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397</v>
      </c>
      <c r="E983">
        <v>0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398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399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400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401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402</v>
      </c>
      <c r="E988">
        <v>0</v>
      </c>
      <c r="F988">
        <v>274204.42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403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404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405</v>
      </c>
      <c r="E991">
        <v>4435746.1500000004</v>
      </c>
      <c r="F991">
        <v>274204.42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391</v>
      </c>
      <c r="E992">
        <v>0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392</v>
      </c>
      <c r="E993">
        <v>0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393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394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395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396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397</v>
      </c>
      <c r="E998">
        <v>0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398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399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400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401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402</v>
      </c>
      <c r="E1003">
        <v>0</v>
      </c>
      <c r="F1003">
        <v>273172.78000000003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403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404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405</v>
      </c>
      <c r="E1006">
        <v>4435746.1500000004</v>
      </c>
      <c r="F1006">
        <v>273172.78000000003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391</v>
      </c>
      <c r="E1007">
        <v>0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392</v>
      </c>
      <c r="E1008">
        <v>0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393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394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395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396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397</v>
      </c>
      <c r="E1013">
        <v>0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398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399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400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401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402</v>
      </c>
      <c r="E1018">
        <v>0</v>
      </c>
      <c r="F1018">
        <v>263808.09000000003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403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404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405</v>
      </c>
      <c r="E1021">
        <v>4435746.1500000004</v>
      </c>
      <c r="F1021">
        <v>263808.09000000003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391</v>
      </c>
      <c r="E1022">
        <v>0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392</v>
      </c>
      <c r="E1023">
        <v>0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393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394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395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396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397</v>
      </c>
      <c r="E1028">
        <v>0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398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399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400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401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402</v>
      </c>
      <c r="E1033">
        <v>0</v>
      </c>
      <c r="F1033">
        <v>273175.90000000002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403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404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405</v>
      </c>
      <c r="E1036">
        <v>4435746.1500000004</v>
      </c>
      <c r="F1036">
        <v>273175.90000000002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391</v>
      </c>
      <c r="E1037">
        <v>0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392</v>
      </c>
      <c r="E1038">
        <v>0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393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394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395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396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397</v>
      </c>
      <c r="E1043">
        <v>0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398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399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400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401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402</v>
      </c>
      <c r="E1048">
        <v>0</v>
      </c>
      <c r="F1048">
        <v>251729.31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403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404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405</v>
      </c>
      <c r="E1051">
        <v>4435746.1500000004</v>
      </c>
      <c r="F1051">
        <v>251729.31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391</v>
      </c>
      <c r="E1052">
        <v>0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392</v>
      </c>
      <c r="E1053">
        <v>0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393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394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395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396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397</v>
      </c>
      <c r="E1058">
        <v>0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398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399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400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401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402</v>
      </c>
      <c r="E1063">
        <v>0</v>
      </c>
      <c r="F1063">
        <v>248501.23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403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404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405</v>
      </c>
      <c r="E1066">
        <v>4435746.1500000004</v>
      </c>
      <c r="F1066">
        <v>248501.23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391</v>
      </c>
      <c r="E1067">
        <v>0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392</v>
      </c>
      <c r="E1068">
        <v>0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393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394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395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396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397</v>
      </c>
      <c r="E1073">
        <v>0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398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399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400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401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402</v>
      </c>
      <c r="E1078">
        <v>0</v>
      </c>
      <c r="F1078">
        <v>248150.15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403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404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405</v>
      </c>
      <c r="E1081">
        <v>4435746.1500000004</v>
      </c>
      <c r="F1081">
        <v>248150.15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391</v>
      </c>
      <c r="E1082">
        <v>0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392</v>
      </c>
      <c r="E1083">
        <v>0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393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394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395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396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397</v>
      </c>
      <c r="E1088">
        <v>0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398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399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400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401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402</v>
      </c>
      <c r="E1093">
        <v>0</v>
      </c>
      <c r="F1093">
        <v>244729.7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403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404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405</v>
      </c>
      <c r="E1096">
        <v>4435746.1500000004</v>
      </c>
      <c r="F1096">
        <v>244729.7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391</v>
      </c>
      <c r="E1097">
        <v>0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392</v>
      </c>
      <c r="E1098">
        <v>0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393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394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395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396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397</v>
      </c>
      <c r="E1103">
        <v>0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398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399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400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401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402</v>
      </c>
      <c r="E1108">
        <v>0</v>
      </c>
      <c r="F1108">
        <v>242728.28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403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404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405</v>
      </c>
      <c r="E1111">
        <v>4435746.1500000004</v>
      </c>
      <c r="F1111">
        <v>242728.28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391</v>
      </c>
      <c r="E1112">
        <v>0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392</v>
      </c>
      <c r="E1113">
        <v>0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393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394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395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396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397</v>
      </c>
      <c r="E1118">
        <v>0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398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399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400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401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402</v>
      </c>
      <c r="E1123">
        <v>0</v>
      </c>
      <c r="F1123">
        <v>248135.01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403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404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405</v>
      </c>
      <c r="E1126">
        <v>4435746.1500000004</v>
      </c>
      <c r="F1126">
        <v>248135.01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391</v>
      </c>
      <c r="E1127">
        <v>0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392</v>
      </c>
      <c r="E1128">
        <v>0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393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394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395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396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397</v>
      </c>
      <c r="E1133">
        <v>0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398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399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400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401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402</v>
      </c>
      <c r="E1138">
        <v>0</v>
      </c>
      <c r="F1138">
        <v>255118.07999999999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403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404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405</v>
      </c>
      <c r="E1141">
        <v>4435746.1500000004</v>
      </c>
      <c r="F1141">
        <v>255118.07999999999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391</v>
      </c>
      <c r="E1142">
        <v>0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392</v>
      </c>
      <c r="E1143">
        <v>0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393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394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395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396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397</v>
      </c>
      <c r="E1148">
        <v>0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398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399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400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401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402</v>
      </c>
      <c r="E1153">
        <v>0</v>
      </c>
      <c r="F1153">
        <v>240937.53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403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404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405</v>
      </c>
      <c r="E1156">
        <v>4435746.1500000004</v>
      </c>
      <c r="F1156">
        <v>240937.53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391</v>
      </c>
      <c r="E1157">
        <v>0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392</v>
      </c>
      <c r="E1158">
        <v>0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393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394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395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396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397</v>
      </c>
      <c r="E1163">
        <v>0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398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399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400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401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402</v>
      </c>
      <c r="E1168">
        <v>0</v>
      </c>
      <c r="F1168">
        <v>228725.23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403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404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405</v>
      </c>
      <c r="E1171">
        <v>4435746.1500000004</v>
      </c>
      <c r="F1171">
        <v>228725.23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391</v>
      </c>
      <c r="E1172">
        <v>0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392</v>
      </c>
      <c r="E1173">
        <v>0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393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394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395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396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397</v>
      </c>
      <c r="E1178">
        <v>0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398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399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400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401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402</v>
      </c>
      <c r="E1183">
        <v>0</v>
      </c>
      <c r="F1183">
        <v>203174.93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403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404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405</v>
      </c>
      <c r="E1186">
        <v>4435746.1500000004</v>
      </c>
      <c r="F1186">
        <v>203174.93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391</v>
      </c>
      <c r="E1187">
        <v>0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392</v>
      </c>
      <c r="E1188">
        <v>0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393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394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395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396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397</v>
      </c>
      <c r="E1193">
        <v>0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398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399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400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401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402</v>
      </c>
      <c r="E1198">
        <v>0</v>
      </c>
      <c r="F1198">
        <v>269680.53999999998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403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404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405</v>
      </c>
      <c r="E1201">
        <v>4435746.1500000004</v>
      </c>
      <c r="F1201">
        <v>269680.53999999998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391</v>
      </c>
      <c r="E1202">
        <v>0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392</v>
      </c>
      <c r="E1203">
        <v>0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393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394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395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396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397</v>
      </c>
      <c r="E1208">
        <v>0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398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399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400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401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402</v>
      </c>
      <c r="E1213">
        <v>0</v>
      </c>
      <c r="F1213">
        <v>298058.96000000002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403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404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405</v>
      </c>
      <c r="E1216">
        <v>3484775.57</v>
      </c>
      <c r="F1216">
        <v>298058.96000000002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391</v>
      </c>
      <c r="E1217">
        <v>0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392</v>
      </c>
      <c r="E1218">
        <v>0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393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394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395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396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397</v>
      </c>
      <c r="E1223">
        <v>0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398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399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400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401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402</v>
      </c>
      <c r="E1228">
        <v>0</v>
      </c>
      <c r="F1228">
        <v>273997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403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404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405</v>
      </c>
      <c r="E1231">
        <v>3484775.57</v>
      </c>
      <c r="F1231">
        <v>273997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391</v>
      </c>
      <c r="E1232">
        <v>0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392</v>
      </c>
      <c r="E1233">
        <v>0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393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394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395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396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397</v>
      </c>
      <c r="E1238">
        <v>0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398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399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400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401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402</v>
      </c>
      <c r="E1243">
        <v>0</v>
      </c>
      <c r="F1243">
        <v>273085.15000000002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403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404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405</v>
      </c>
      <c r="E1246">
        <v>3484775.57</v>
      </c>
      <c r="F1246">
        <v>273085.15000000002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391</v>
      </c>
      <c r="E1247">
        <v>0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392</v>
      </c>
      <c r="E1248">
        <v>0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393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394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395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396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397</v>
      </c>
      <c r="E1253">
        <v>0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398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399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400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401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402</v>
      </c>
      <c r="E1258">
        <v>0</v>
      </c>
      <c r="F1258">
        <v>263650.45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403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404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405</v>
      </c>
      <c r="E1261">
        <v>3484775.57</v>
      </c>
      <c r="F1261">
        <v>263650.45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391</v>
      </c>
      <c r="E1262">
        <v>0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392</v>
      </c>
      <c r="E1263">
        <v>0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393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394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395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396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397</v>
      </c>
      <c r="E1268">
        <v>0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398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399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400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401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402</v>
      </c>
      <c r="E1273">
        <v>0</v>
      </c>
      <c r="F1273">
        <v>273055.48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403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404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405</v>
      </c>
      <c r="E1276">
        <v>3484775.57</v>
      </c>
      <c r="F1276">
        <v>273055.48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391</v>
      </c>
      <c r="E1277">
        <v>0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392</v>
      </c>
      <c r="E1278">
        <v>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393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394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395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396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397</v>
      </c>
      <c r="E1283">
        <v>0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398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399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400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401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402</v>
      </c>
      <c r="E1288">
        <v>0</v>
      </c>
      <c r="F1288">
        <v>251576.8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403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404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405</v>
      </c>
      <c r="E1291">
        <v>3484775.57</v>
      </c>
      <c r="F1291">
        <v>251576.8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391</v>
      </c>
      <c r="E1292">
        <v>0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392</v>
      </c>
      <c r="E1293">
        <v>0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393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394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395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396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397</v>
      </c>
      <c r="E1298">
        <v>0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398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399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400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401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402</v>
      </c>
      <c r="E1303">
        <v>0</v>
      </c>
      <c r="F1303">
        <v>248314.26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403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404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405</v>
      </c>
      <c r="E1306">
        <v>3484775.57</v>
      </c>
      <c r="F1306">
        <v>248314.26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391</v>
      </c>
      <c r="E1307">
        <v>0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392</v>
      </c>
      <c r="E1308">
        <v>0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393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394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395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396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397</v>
      </c>
      <c r="E1313">
        <v>0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398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399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400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401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402</v>
      </c>
      <c r="E1318">
        <v>0</v>
      </c>
      <c r="F1318">
        <v>247943.39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403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404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405</v>
      </c>
      <c r="E1321">
        <v>3484775.57</v>
      </c>
      <c r="F1321">
        <v>247943.39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391</v>
      </c>
      <c r="E1322">
        <v>0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392</v>
      </c>
      <c r="E1323">
        <v>0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393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394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395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396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397</v>
      </c>
      <c r="E1328">
        <v>0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398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399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400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401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402</v>
      </c>
      <c r="E1333">
        <v>0</v>
      </c>
      <c r="F1333">
        <v>244582.59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403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404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405</v>
      </c>
      <c r="E1336">
        <v>3484775.57</v>
      </c>
      <c r="F1336">
        <v>244582.59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391</v>
      </c>
      <c r="E1337">
        <v>0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392</v>
      </c>
      <c r="E1338">
        <v>0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393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394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395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396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397</v>
      </c>
      <c r="E1343">
        <v>0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398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399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400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401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402</v>
      </c>
      <c r="E1348">
        <v>0</v>
      </c>
      <c r="F1348">
        <v>242533.5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403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404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405</v>
      </c>
      <c r="E1351">
        <v>3484775.57</v>
      </c>
      <c r="F1351">
        <v>242533.5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391</v>
      </c>
      <c r="E1352">
        <v>0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392</v>
      </c>
      <c r="E1353">
        <v>0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393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394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395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396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397</v>
      </c>
      <c r="E1358">
        <v>0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398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399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400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401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402</v>
      </c>
      <c r="E1363">
        <v>0</v>
      </c>
      <c r="F1363">
        <v>247915.27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403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404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405</v>
      </c>
      <c r="E1366">
        <v>3484775.57</v>
      </c>
      <c r="F1366">
        <v>247915.27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391</v>
      </c>
      <c r="E1367">
        <v>0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392</v>
      </c>
      <c r="E1368">
        <v>0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393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394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395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396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397</v>
      </c>
      <c r="E1373">
        <v>0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398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399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400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401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402</v>
      </c>
      <c r="E1378">
        <v>0</v>
      </c>
      <c r="F1378">
        <v>254990.07999999999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403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404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405</v>
      </c>
      <c r="E1381">
        <v>3484775.57</v>
      </c>
      <c r="F1381">
        <v>254990.07999999999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391</v>
      </c>
      <c r="E1382">
        <v>0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392</v>
      </c>
      <c r="E1383">
        <v>0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393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394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395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396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397</v>
      </c>
      <c r="E1388">
        <v>0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398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399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400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401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402</v>
      </c>
      <c r="E1393">
        <v>0</v>
      </c>
      <c r="F1393">
        <v>240824.99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403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404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405</v>
      </c>
      <c r="E1396">
        <v>3484775.57</v>
      </c>
      <c r="F1396">
        <v>240824.99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391</v>
      </c>
      <c r="E1397">
        <v>0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392</v>
      </c>
      <c r="E1398">
        <v>0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393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394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395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396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397</v>
      </c>
      <c r="E1403">
        <v>0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398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399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400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401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402</v>
      </c>
      <c r="E1408">
        <v>0</v>
      </c>
      <c r="F1408">
        <v>228519.2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403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404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405</v>
      </c>
      <c r="E1411">
        <v>3484775.57</v>
      </c>
      <c r="F1411">
        <v>228519.2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391</v>
      </c>
      <c r="E1412">
        <v>0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392</v>
      </c>
      <c r="E1413">
        <v>0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393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394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395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396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397</v>
      </c>
      <c r="E1418">
        <v>0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398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399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400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401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402</v>
      </c>
      <c r="E1423">
        <v>0</v>
      </c>
      <c r="F1423">
        <v>202863.18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403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404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405</v>
      </c>
      <c r="E1426">
        <v>3484775.57</v>
      </c>
      <c r="F1426">
        <v>202863.18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391</v>
      </c>
      <c r="E1427">
        <v>0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392</v>
      </c>
      <c r="E1428">
        <v>0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393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394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395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396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397</v>
      </c>
      <c r="E1433">
        <v>0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398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399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400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401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402</v>
      </c>
      <c r="E1438">
        <v>0</v>
      </c>
      <c r="F1438">
        <v>269466.61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403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404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405</v>
      </c>
      <c r="E1441">
        <v>3484775.57</v>
      </c>
      <c r="F1441">
        <v>269466.61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391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392</v>
      </c>
      <c r="E1443">
        <v>0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393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394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395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396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397</v>
      </c>
      <c r="E1448">
        <v>0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398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399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400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401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402</v>
      </c>
      <c r="E1453">
        <v>0</v>
      </c>
      <c r="F1453">
        <v>298336.09000000003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403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404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405</v>
      </c>
      <c r="E1456">
        <v>4435746.1500000004</v>
      </c>
      <c r="F1456">
        <v>298336.09000000003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391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392</v>
      </c>
      <c r="E1458">
        <v>0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393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394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395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396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397</v>
      </c>
      <c r="E1463">
        <v>0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398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399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400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401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402</v>
      </c>
      <c r="E1468">
        <v>0</v>
      </c>
      <c r="F1468">
        <v>274204.42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403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404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405</v>
      </c>
      <c r="E1471">
        <v>4435746.1500000004</v>
      </c>
      <c r="F1471">
        <v>274204.42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391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392</v>
      </c>
      <c r="E1473">
        <v>0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393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394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395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396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397</v>
      </c>
      <c r="E1478">
        <v>0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398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399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400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401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402</v>
      </c>
      <c r="E1483">
        <v>0</v>
      </c>
      <c r="F1483">
        <v>273172.78000000003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403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404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405</v>
      </c>
      <c r="E1486">
        <v>4435746.1500000004</v>
      </c>
      <c r="F1486">
        <v>273172.78000000003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391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392</v>
      </c>
      <c r="E1488">
        <v>0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393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394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395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396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397</v>
      </c>
      <c r="E1493">
        <v>0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398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399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400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401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402</v>
      </c>
      <c r="E1498">
        <v>0</v>
      </c>
      <c r="F1498">
        <v>263808.09000000003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403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404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405</v>
      </c>
      <c r="E1501">
        <v>4435746.1500000004</v>
      </c>
      <c r="F1501">
        <v>263808.09000000003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391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392</v>
      </c>
      <c r="E1503">
        <v>0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393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394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395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396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397</v>
      </c>
      <c r="E1508">
        <v>0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398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399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400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401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402</v>
      </c>
      <c r="E1513">
        <v>0</v>
      </c>
      <c r="F1513">
        <v>273175.90000000002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403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404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405</v>
      </c>
      <c r="E1516">
        <v>4435746.1500000004</v>
      </c>
      <c r="F1516">
        <v>273175.90000000002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391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392</v>
      </c>
      <c r="E1518">
        <v>0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393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394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395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396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397</v>
      </c>
      <c r="E1523">
        <v>0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398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399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400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401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402</v>
      </c>
      <c r="E1528">
        <v>0</v>
      </c>
      <c r="F1528">
        <v>251729.31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403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404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405</v>
      </c>
      <c r="E1531">
        <v>4435746.1500000004</v>
      </c>
      <c r="F1531">
        <v>251729.31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391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392</v>
      </c>
      <c r="E1533">
        <v>0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393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394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395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396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397</v>
      </c>
      <c r="E1538">
        <v>0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398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399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400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401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402</v>
      </c>
      <c r="E1543">
        <v>0</v>
      </c>
      <c r="F1543">
        <v>248501.23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403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404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405</v>
      </c>
      <c r="E1546">
        <v>4435746.1500000004</v>
      </c>
      <c r="F1546">
        <v>248501.23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391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392</v>
      </c>
      <c r="E1548">
        <v>0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393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394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395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396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397</v>
      </c>
      <c r="E1553">
        <v>0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398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399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400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401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402</v>
      </c>
      <c r="E1558">
        <v>0</v>
      </c>
      <c r="F1558">
        <v>248150.15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403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404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405</v>
      </c>
      <c r="E1561">
        <v>4435746.1500000004</v>
      </c>
      <c r="F1561">
        <v>248150.15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391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392</v>
      </c>
      <c r="E1563">
        <v>0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393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394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395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396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397</v>
      </c>
      <c r="E1568">
        <v>0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398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399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400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401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402</v>
      </c>
      <c r="E1573">
        <v>0</v>
      </c>
      <c r="F1573">
        <v>244729.7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403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404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405</v>
      </c>
      <c r="E1576">
        <v>4435746.1500000004</v>
      </c>
      <c r="F1576">
        <v>244729.7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391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392</v>
      </c>
      <c r="E1578">
        <v>0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393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394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395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396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397</v>
      </c>
      <c r="E1583">
        <v>0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398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399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400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401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402</v>
      </c>
      <c r="E1588">
        <v>0</v>
      </c>
      <c r="F1588">
        <v>242728.28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403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404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405</v>
      </c>
      <c r="E1591">
        <v>4435746.1500000004</v>
      </c>
      <c r="F1591">
        <v>242728.28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391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392</v>
      </c>
      <c r="E1593">
        <v>0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393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394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395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396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397</v>
      </c>
      <c r="E1598">
        <v>0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398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399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400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401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402</v>
      </c>
      <c r="E1603">
        <v>0</v>
      </c>
      <c r="F1603">
        <v>248135.01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403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404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405</v>
      </c>
      <c r="E1606">
        <v>4435746.1500000004</v>
      </c>
      <c r="F1606">
        <v>248135.01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391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392</v>
      </c>
      <c r="E1608">
        <v>0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393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394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395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396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397</v>
      </c>
      <c r="E1613">
        <v>0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398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399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400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401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402</v>
      </c>
      <c r="E1618">
        <v>0</v>
      </c>
      <c r="F1618">
        <v>255118.07999999999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403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404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405</v>
      </c>
      <c r="E1621">
        <v>4435746.1500000004</v>
      </c>
      <c r="F1621">
        <v>255118.07999999999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391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392</v>
      </c>
      <c r="E1623">
        <v>0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393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394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395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396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397</v>
      </c>
      <c r="E1628">
        <v>0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398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399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400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401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402</v>
      </c>
      <c r="E1633">
        <v>0</v>
      </c>
      <c r="F1633">
        <v>240937.53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403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404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405</v>
      </c>
      <c r="E1636">
        <v>4435746.1500000004</v>
      </c>
      <c r="F1636">
        <v>240937.53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391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392</v>
      </c>
      <c r="E1638">
        <v>0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393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394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395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396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397</v>
      </c>
      <c r="E1643">
        <v>0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398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399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400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401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402</v>
      </c>
      <c r="E1648">
        <v>0</v>
      </c>
      <c r="F1648">
        <v>228725.23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403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404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405</v>
      </c>
      <c r="E1651">
        <v>4435746.1500000004</v>
      </c>
      <c r="F1651">
        <v>228725.23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391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392</v>
      </c>
      <c r="E1653">
        <v>0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393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394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395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396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397</v>
      </c>
      <c r="E1658">
        <v>0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398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399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400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401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402</v>
      </c>
      <c r="E1663">
        <v>0</v>
      </c>
      <c r="F1663">
        <v>203174.93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403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404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405</v>
      </c>
      <c r="E1666">
        <v>4435746.1500000004</v>
      </c>
      <c r="F1666">
        <v>203174.93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391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392</v>
      </c>
      <c r="E1668">
        <v>0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393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394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395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396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397</v>
      </c>
      <c r="E1673">
        <v>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398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399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400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401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402</v>
      </c>
      <c r="E1678">
        <v>0</v>
      </c>
      <c r="F1678">
        <v>269680.53999999998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403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404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405</v>
      </c>
      <c r="E1681">
        <v>4435746.1500000004</v>
      </c>
      <c r="F1681">
        <v>269680.53999999998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391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392</v>
      </c>
      <c r="E1683">
        <v>0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393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394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395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396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397</v>
      </c>
      <c r="E1688">
        <v>0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398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399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400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401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402</v>
      </c>
      <c r="E1693">
        <v>0</v>
      </c>
      <c r="F1693">
        <v>298058.96000000002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403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404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405</v>
      </c>
      <c r="E1696">
        <v>3484775.57</v>
      </c>
      <c r="F1696">
        <v>298058.96000000002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391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392</v>
      </c>
      <c r="E1698">
        <v>0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393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394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395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396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397</v>
      </c>
      <c r="E1703">
        <v>0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398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399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400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401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402</v>
      </c>
      <c r="E1708">
        <v>0</v>
      </c>
      <c r="F1708">
        <v>273997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403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404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405</v>
      </c>
      <c r="E1711">
        <v>3484775.57</v>
      </c>
      <c r="F1711">
        <v>273997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391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392</v>
      </c>
      <c r="E1713">
        <v>0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393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394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395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396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397</v>
      </c>
      <c r="E1718">
        <v>0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398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399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400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401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402</v>
      </c>
      <c r="E1723">
        <v>0</v>
      </c>
      <c r="F1723">
        <v>273085.15000000002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403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404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405</v>
      </c>
      <c r="E1726">
        <v>3484775.57</v>
      </c>
      <c r="F1726">
        <v>273085.15000000002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391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392</v>
      </c>
      <c r="E1728">
        <v>0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393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394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395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396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397</v>
      </c>
      <c r="E1733">
        <v>0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398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399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400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401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402</v>
      </c>
      <c r="E1738">
        <v>0</v>
      </c>
      <c r="F1738">
        <v>263650.45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403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404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405</v>
      </c>
      <c r="E1741">
        <v>3484775.57</v>
      </c>
      <c r="F1741">
        <v>263650.45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391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392</v>
      </c>
      <c r="E1743">
        <v>0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393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394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395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396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397</v>
      </c>
      <c r="E1748">
        <v>0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398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399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400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401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402</v>
      </c>
      <c r="E1753">
        <v>0</v>
      </c>
      <c r="F1753">
        <v>273055.48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403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404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405</v>
      </c>
      <c r="E1756">
        <v>3484775.57</v>
      </c>
      <c r="F1756">
        <v>273055.48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391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392</v>
      </c>
      <c r="E1758">
        <v>0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393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394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395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396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397</v>
      </c>
      <c r="E1763">
        <v>0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398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399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400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401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402</v>
      </c>
      <c r="E1768">
        <v>0</v>
      </c>
      <c r="F1768">
        <v>251576.8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403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404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405</v>
      </c>
      <c r="E1771">
        <v>3484775.57</v>
      </c>
      <c r="F1771">
        <v>251576.8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391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392</v>
      </c>
      <c r="E1773">
        <v>0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393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394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395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396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397</v>
      </c>
      <c r="E1778">
        <v>0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398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399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400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401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402</v>
      </c>
      <c r="E1783">
        <v>0</v>
      </c>
      <c r="F1783">
        <v>248314.26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403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404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405</v>
      </c>
      <c r="E1786">
        <v>3484775.57</v>
      </c>
      <c r="F1786">
        <v>248314.26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391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392</v>
      </c>
      <c r="E1788">
        <v>0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393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394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395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396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397</v>
      </c>
      <c r="E1793">
        <v>0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398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399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400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401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402</v>
      </c>
      <c r="E1798">
        <v>0</v>
      </c>
      <c r="F1798">
        <v>247943.39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403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404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405</v>
      </c>
      <c r="E1801">
        <v>3484775.57</v>
      </c>
      <c r="F1801">
        <v>247943.39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391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392</v>
      </c>
      <c r="E1803">
        <v>0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393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394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395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396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397</v>
      </c>
      <c r="E1808">
        <v>0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398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399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400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401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402</v>
      </c>
      <c r="E1813">
        <v>0</v>
      </c>
      <c r="F1813">
        <v>244582.59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403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404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405</v>
      </c>
      <c r="E1816">
        <v>3484775.57</v>
      </c>
      <c r="F1816">
        <v>244582.59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391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392</v>
      </c>
      <c r="E1818">
        <v>0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393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394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395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396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397</v>
      </c>
      <c r="E1823">
        <v>0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398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399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400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401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402</v>
      </c>
      <c r="E1828">
        <v>0</v>
      </c>
      <c r="F1828">
        <v>242533.5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403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404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405</v>
      </c>
      <c r="E1831">
        <v>3484775.57</v>
      </c>
      <c r="F1831">
        <v>242533.5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391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392</v>
      </c>
      <c r="E1833">
        <v>0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393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394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395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396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397</v>
      </c>
      <c r="E1838">
        <v>0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398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399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400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401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402</v>
      </c>
      <c r="E1843">
        <v>0</v>
      </c>
      <c r="F1843">
        <v>247915.27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403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404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405</v>
      </c>
      <c r="E1846">
        <v>3484775.57</v>
      </c>
      <c r="F1846">
        <v>247915.27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391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392</v>
      </c>
      <c r="E1848">
        <v>0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393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394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395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396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397</v>
      </c>
      <c r="E1853">
        <v>0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398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399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400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401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402</v>
      </c>
      <c r="E1858">
        <v>0</v>
      </c>
      <c r="F1858">
        <v>254990.07999999999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403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404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405</v>
      </c>
      <c r="E1861">
        <v>3484775.57</v>
      </c>
      <c r="F1861">
        <v>254990.07999999999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391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392</v>
      </c>
      <c r="E1863">
        <v>0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393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394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395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396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397</v>
      </c>
      <c r="E1868">
        <v>0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398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399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400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401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402</v>
      </c>
      <c r="E1873">
        <v>0</v>
      </c>
      <c r="F1873">
        <v>240824.99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403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404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405</v>
      </c>
      <c r="E1876">
        <v>3484775.57</v>
      </c>
      <c r="F1876">
        <v>240824.99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391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392</v>
      </c>
      <c r="E1878">
        <v>0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393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394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395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396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397</v>
      </c>
      <c r="E1883">
        <v>0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398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399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400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401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402</v>
      </c>
      <c r="E1888">
        <v>0</v>
      </c>
      <c r="F1888">
        <v>228519.2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403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404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405</v>
      </c>
      <c r="E1891">
        <v>3484775.57</v>
      </c>
      <c r="F1891">
        <v>228519.2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391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392</v>
      </c>
      <c r="E1893">
        <v>0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393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394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395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396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397</v>
      </c>
      <c r="E1898">
        <v>0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398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399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400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401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402</v>
      </c>
      <c r="E1903">
        <v>0</v>
      </c>
      <c r="F1903">
        <v>202863.18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403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404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405</v>
      </c>
      <c r="E1906">
        <v>3484775.57</v>
      </c>
      <c r="F1906">
        <v>202863.18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391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392</v>
      </c>
      <c r="E1908">
        <v>0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393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394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395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396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397</v>
      </c>
      <c r="E1913">
        <v>0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398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399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400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401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402</v>
      </c>
      <c r="E1918">
        <v>0</v>
      </c>
      <c r="F1918">
        <v>269466.61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403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404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405</v>
      </c>
      <c r="E1921">
        <v>3484775.57</v>
      </c>
      <c r="F1921">
        <v>269466.61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391</v>
      </c>
      <c r="E1922">
        <v>0</v>
      </c>
      <c r="F1922">
        <v>0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392</v>
      </c>
      <c r="E1923">
        <v>0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393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394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395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396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397</v>
      </c>
      <c r="E1928">
        <v>0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398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399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400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401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402</v>
      </c>
      <c r="E1933">
        <v>0</v>
      </c>
      <c r="F1933">
        <v>298336.09000000003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403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404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405</v>
      </c>
      <c r="E1936">
        <v>4435746.1500000004</v>
      </c>
      <c r="F1936">
        <v>298336.09000000003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391</v>
      </c>
      <c r="E1937">
        <v>0</v>
      </c>
      <c r="F1937">
        <v>0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392</v>
      </c>
      <c r="E1938">
        <v>0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393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394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395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396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397</v>
      </c>
      <c r="E1943">
        <v>0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398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399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400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401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402</v>
      </c>
      <c r="E1948">
        <v>0</v>
      </c>
      <c r="F1948">
        <v>274204.42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403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404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405</v>
      </c>
      <c r="E1951">
        <v>4435746.1500000004</v>
      </c>
      <c r="F1951">
        <v>274204.42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391</v>
      </c>
      <c r="E1952">
        <v>0</v>
      </c>
      <c r="F1952">
        <v>0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392</v>
      </c>
      <c r="E1953">
        <v>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393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394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395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396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397</v>
      </c>
      <c r="E1958">
        <v>0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398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399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400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401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402</v>
      </c>
      <c r="E1963">
        <v>0</v>
      </c>
      <c r="F1963">
        <v>273172.78000000003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403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404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405</v>
      </c>
      <c r="E1966">
        <v>4435746.1500000004</v>
      </c>
      <c r="F1966">
        <v>273172.78000000003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391</v>
      </c>
      <c r="E1967">
        <v>0</v>
      </c>
      <c r="F1967">
        <v>0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392</v>
      </c>
      <c r="E1968">
        <v>0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393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394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395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396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397</v>
      </c>
      <c r="E1973">
        <v>0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398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399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400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401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402</v>
      </c>
      <c r="E1978">
        <v>0</v>
      </c>
      <c r="F1978">
        <v>263808.09000000003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403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404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405</v>
      </c>
      <c r="E1981">
        <v>4435746.1500000004</v>
      </c>
      <c r="F1981">
        <v>263808.09000000003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391</v>
      </c>
      <c r="E1982">
        <v>0</v>
      </c>
      <c r="F1982">
        <v>0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392</v>
      </c>
      <c r="E1983">
        <v>0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393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394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395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396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397</v>
      </c>
      <c r="E1988">
        <v>0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398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399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400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401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402</v>
      </c>
      <c r="E1993">
        <v>0</v>
      </c>
      <c r="F1993">
        <v>273175.90000000002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403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404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405</v>
      </c>
      <c r="E1996">
        <v>4435746.1500000004</v>
      </c>
      <c r="F1996">
        <v>273175.90000000002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391</v>
      </c>
      <c r="E1997">
        <v>0</v>
      </c>
      <c r="F1997">
        <v>0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392</v>
      </c>
      <c r="E1998">
        <v>0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393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394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395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396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397</v>
      </c>
      <c r="E2003">
        <v>0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398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399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400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401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402</v>
      </c>
      <c r="E2008">
        <v>0</v>
      </c>
      <c r="F2008">
        <v>251729.31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403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404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405</v>
      </c>
      <c r="E2011">
        <v>4435746.1500000004</v>
      </c>
      <c r="F2011">
        <v>251729.31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391</v>
      </c>
      <c r="E2012">
        <v>0</v>
      </c>
      <c r="F2012">
        <v>0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392</v>
      </c>
      <c r="E2013">
        <v>0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393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394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395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396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397</v>
      </c>
      <c r="E2018">
        <v>0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398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399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400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401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402</v>
      </c>
      <c r="E2023">
        <v>0</v>
      </c>
      <c r="F2023">
        <v>248501.23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403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404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405</v>
      </c>
      <c r="E2026">
        <v>4435746.1500000004</v>
      </c>
      <c r="F2026">
        <v>248501.23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391</v>
      </c>
      <c r="E2027">
        <v>0</v>
      </c>
      <c r="F2027">
        <v>0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392</v>
      </c>
      <c r="E2028">
        <v>0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393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394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395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396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397</v>
      </c>
      <c r="E2033">
        <v>0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398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399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400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401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402</v>
      </c>
      <c r="E2038">
        <v>0</v>
      </c>
      <c r="F2038">
        <v>248150.15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403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404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405</v>
      </c>
      <c r="E2041">
        <v>4435746.1500000004</v>
      </c>
      <c r="F2041">
        <v>248150.15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391</v>
      </c>
      <c r="E2042">
        <v>0</v>
      </c>
      <c r="F2042">
        <v>0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392</v>
      </c>
      <c r="E2043">
        <v>0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393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394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395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396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397</v>
      </c>
      <c r="E2048">
        <v>0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398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399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400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401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402</v>
      </c>
      <c r="E2053">
        <v>0</v>
      </c>
      <c r="F2053">
        <v>244729.7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403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404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405</v>
      </c>
      <c r="E2056">
        <v>4435746.1500000004</v>
      </c>
      <c r="F2056">
        <v>244729.7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391</v>
      </c>
      <c r="E2057">
        <v>0</v>
      </c>
      <c r="F2057">
        <v>0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392</v>
      </c>
      <c r="E2058">
        <v>0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393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394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395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396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397</v>
      </c>
      <c r="E2063">
        <v>0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398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399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400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401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402</v>
      </c>
      <c r="E2068">
        <v>0</v>
      </c>
      <c r="F2068">
        <v>242728.28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403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404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405</v>
      </c>
      <c r="E2071">
        <v>4435746.1500000004</v>
      </c>
      <c r="F2071">
        <v>242728.28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391</v>
      </c>
      <c r="E2072">
        <v>0</v>
      </c>
      <c r="F2072">
        <v>0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392</v>
      </c>
      <c r="E2073">
        <v>0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393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394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395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396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397</v>
      </c>
      <c r="E2078">
        <v>0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398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399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400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401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402</v>
      </c>
      <c r="E2083">
        <v>0</v>
      </c>
      <c r="F2083">
        <v>248135.01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403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404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405</v>
      </c>
      <c r="E2086">
        <v>4435746.1500000004</v>
      </c>
      <c r="F2086">
        <v>248135.01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391</v>
      </c>
      <c r="E2087">
        <v>0</v>
      </c>
      <c r="F2087">
        <v>0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392</v>
      </c>
      <c r="E2088">
        <v>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393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394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395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396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397</v>
      </c>
      <c r="E2093">
        <v>0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398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399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400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401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402</v>
      </c>
      <c r="E2098">
        <v>0</v>
      </c>
      <c r="F2098">
        <v>255118.07999999999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403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404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405</v>
      </c>
      <c r="E2101">
        <v>4435746.1500000004</v>
      </c>
      <c r="F2101">
        <v>255118.07999999999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391</v>
      </c>
      <c r="E2102">
        <v>0</v>
      </c>
      <c r="F2102">
        <v>0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392</v>
      </c>
      <c r="E2103">
        <v>0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393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394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395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396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397</v>
      </c>
      <c r="E2108">
        <v>0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398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399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400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401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402</v>
      </c>
      <c r="E2113">
        <v>0</v>
      </c>
      <c r="F2113">
        <v>240937.53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403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404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405</v>
      </c>
      <c r="E2116">
        <v>4435746.1500000004</v>
      </c>
      <c r="F2116">
        <v>240937.53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391</v>
      </c>
      <c r="E2117">
        <v>0</v>
      </c>
      <c r="F2117">
        <v>0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392</v>
      </c>
      <c r="E2118">
        <v>0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393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394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395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396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397</v>
      </c>
      <c r="E2123">
        <v>0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398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399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400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401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402</v>
      </c>
      <c r="E2128">
        <v>0</v>
      </c>
      <c r="F2128">
        <v>228725.23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403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404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405</v>
      </c>
      <c r="E2131">
        <v>4435746.1500000004</v>
      </c>
      <c r="F2131">
        <v>228725.23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391</v>
      </c>
      <c r="E2132">
        <v>0</v>
      </c>
      <c r="F2132">
        <v>0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392</v>
      </c>
      <c r="E2133">
        <v>0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393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394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395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396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397</v>
      </c>
      <c r="E2138">
        <v>0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398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399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400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401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402</v>
      </c>
      <c r="E2143">
        <v>0</v>
      </c>
      <c r="F2143">
        <v>203174.93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403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404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405</v>
      </c>
      <c r="E2146">
        <v>4435746.1500000004</v>
      </c>
      <c r="F2146">
        <v>203174.93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391</v>
      </c>
      <c r="E2147">
        <v>0</v>
      </c>
      <c r="F2147">
        <v>0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392</v>
      </c>
      <c r="E2148">
        <v>0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393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394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395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396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397</v>
      </c>
      <c r="E2153">
        <v>0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398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399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400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401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402</v>
      </c>
      <c r="E2158">
        <v>0</v>
      </c>
      <c r="F2158">
        <v>269680.53999999998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403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404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405</v>
      </c>
      <c r="E2161">
        <v>4435746.1500000004</v>
      </c>
      <c r="F2161">
        <v>269680.53999999998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391</v>
      </c>
      <c r="E2162">
        <v>0</v>
      </c>
      <c r="F2162">
        <v>0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392</v>
      </c>
      <c r="E2163">
        <v>0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393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394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395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396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397</v>
      </c>
      <c r="E2168">
        <v>0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398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399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400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401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402</v>
      </c>
      <c r="E2173">
        <v>0</v>
      </c>
      <c r="F2173">
        <v>298058.96000000002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403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404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405</v>
      </c>
      <c r="E2176">
        <v>3484775.57</v>
      </c>
      <c r="F2176">
        <v>298058.96000000002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391</v>
      </c>
      <c r="E2177">
        <v>0</v>
      </c>
      <c r="F2177">
        <v>0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392</v>
      </c>
      <c r="E2178">
        <v>0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393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394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395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396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397</v>
      </c>
      <c r="E2183">
        <v>0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398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399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400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401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402</v>
      </c>
      <c r="E2188">
        <v>0</v>
      </c>
      <c r="F2188">
        <v>273997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403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404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405</v>
      </c>
      <c r="E2191">
        <v>3484775.57</v>
      </c>
      <c r="F2191">
        <v>273997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391</v>
      </c>
      <c r="E2192">
        <v>0</v>
      </c>
      <c r="F2192">
        <v>0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392</v>
      </c>
      <c r="E2193">
        <v>0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393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394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395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396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397</v>
      </c>
      <c r="E2198">
        <v>0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398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399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400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401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402</v>
      </c>
      <c r="E2203">
        <v>0</v>
      </c>
      <c r="F2203">
        <v>273085.15000000002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403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404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405</v>
      </c>
      <c r="E2206">
        <v>3484775.57</v>
      </c>
      <c r="F2206">
        <v>273085.15000000002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391</v>
      </c>
      <c r="E2207">
        <v>0</v>
      </c>
      <c r="F2207">
        <v>0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392</v>
      </c>
      <c r="E2208">
        <v>0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393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394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395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396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397</v>
      </c>
      <c r="E2213">
        <v>0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398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399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400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401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402</v>
      </c>
      <c r="E2218">
        <v>0</v>
      </c>
      <c r="F2218">
        <v>263650.45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403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404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405</v>
      </c>
      <c r="E2221">
        <v>3484775.57</v>
      </c>
      <c r="F2221">
        <v>263650.45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391</v>
      </c>
      <c r="E2222">
        <v>0</v>
      </c>
      <c r="F2222">
        <v>0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392</v>
      </c>
      <c r="E2223">
        <v>0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393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394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395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396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397</v>
      </c>
      <c r="E2228">
        <v>0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398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399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400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401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402</v>
      </c>
      <c r="E2233">
        <v>0</v>
      </c>
      <c r="F2233">
        <v>273055.48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403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404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405</v>
      </c>
      <c r="E2236">
        <v>3484775.57</v>
      </c>
      <c r="F2236">
        <v>273055.48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391</v>
      </c>
      <c r="E2237">
        <v>0</v>
      </c>
      <c r="F2237">
        <v>0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392</v>
      </c>
      <c r="E2238">
        <v>0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393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394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395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396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397</v>
      </c>
      <c r="E2243">
        <v>0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398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399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400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401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402</v>
      </c>
      <c r="E2248">
        <v>0</v>
      </c>
      <c r="F2248">
        <v>251576.8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403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404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405</v>
      </c>
      <c r="E2251">
        <v>3484775.57</v>
      </c>
      <c r="F2251">
        <v>251576.8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391</v>
      </c>
      <c r="E2252">
        <v>0</v>
      </c>
      <c r="F2252">
        <v>0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392</v>
      </c>
      <c r="E2253">
        <v>0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393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394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395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396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397</v>
      </c>
      <c r="E2258">
        <v>0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398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399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400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401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402</v>
      </c>
      <c r="E2263">
        <v>0</v>
      </c>
      <c r="F2263">
        <v>248314.26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403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404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405</v>
      </c>
      <c r="E2266">
        <v>3484775.57</v>
      </c>
      <c r="F2266">
        <v>248314.26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391</v>
      </c>
      <c r="E2267">
        <v>0</v>
      </c>
      <c r="F2267">
        <v>0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392</v>
      </c>
      <c r="E2268">
        <v>0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393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394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395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396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397</v>
      </c>
      <c r="E2273">
        <v>0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398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399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400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401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402</v>
      </c>
      <c r="E2278">
        <v>0</v>
      </c>
      <c r="F2278">
        <v>247943.39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403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404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405</v>
      </c>
      <c r="E2281">
        <v>3484775.57</v>
      </c>
      <c r="F2281">
        <v>247943.39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391</v>
      </c>
      <c r="E2282">
        <v>0</v>
      </c>
      <c r="F2282">
        <v>0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392</v>
      </c>
      <c r="E2283">
        <v>0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393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394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395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396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397</v>
      </c>
      <c r="E2288">
        <v>0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398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399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400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401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402</v>
      </c>
      <c r="E2293">
        <v>0</v>
      </c>
      <c r="F2293">
        <v>244582.59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403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404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405</v>
      </c>
      <c r="E2296">
        <v>3484775.57</v>
      </c>
      <c r="F2296">
        <v>244582.59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391</v>
      </c>
      <c r="E2297">
        <v>0</v>
      </c>
      <c r="F2297">
        <v>0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392</v>
      </c>
      <c r="E2298">
        <v>0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393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394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395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396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397</v>
      </c>
      <c r="E2303">
        <v>0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398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399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400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401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402</v>
      </c>
      <c r="E2308">
        <v>0</v>
      </c>
      <c r="F2308">
        <v>242533.5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403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404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405</v>
      </c>
      <c r="E2311">
        <v>3484775.57</v>
      </c>
      <c r="F2311">
        <v>242533.5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391</v>
      </c>
      <c r="E2312">
        <v>0</v>
      </c>
      <c r="F2312">
        <v>0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392</v>
      </c>
      <c r="E2313">
        <v>0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393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394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395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396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397</v>
      </c>
      <c r="E2318">
        <v>0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398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399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400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401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402</v>
      </c>
      <c r="E2323">
        <v>0</v>
      </c>
      <c r="F2323">
        <v>247915.27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403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404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405</v>
      </c>
      <c r="E2326">
        <v>3484775.57</v>
      </c>
      <c r="F2326">
        <v>247915.27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391</v>
      </c>
      <c r="E2327">
        <v>0</v>
      </c>
      <c r="F2327">
        <v>0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392</v>
      </c>
      <c r="E2328">
        <v>0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393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394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395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396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397</v>
      </c>
      <c r="E2333">
        <v>0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398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399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400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401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402</v>
      </c>
      <c r="E2338">
        <v>0</v>
      </c>
      <c r="F2338">
        <v>254990.07999999999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403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404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405</v>
      </c>
      <c r="E2341">
        <v>3484775.57</v>
      </c>
      <c r="F2341">
        <v>254990.07999999999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391</v>
      </c>
      <c r="E2342">
        <v>0</v>
      </c>
      <c r="F2342">
        <v>0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392</v>
      </c>
      <c r="E2343">
        <v>0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393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394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395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396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397</v>
      </c>
      <c r="E2348">
        <v>0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398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399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400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401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402</v>
      </c>
      <c r="E2353">
        <v>0</v>
      </c>
      <c r="F2353">
        <v>240824.99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403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404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405</v>
      </c>
      <c r="E2356">
        <v>3484775.57</v>
      </c>
      <c r="F2356">
        <v>240824.99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391</v>
      </c>
      <c r="E2357">
        <v>0</v>
      </c>
      <c r="F2357">
        <v>0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392</v>
      </c>
      <c r="E2358">
        <v>0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393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394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395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396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397</v>
      </c>
      <c r="E2363">
        <v>0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398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399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400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401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402</v>
      </c>
      <c r="E2368">
        <v>0</v>
      </c>
      <c r="F2368">
        <v>228519.2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403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404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405</v>
      </c>
      <c r="E2371">
        <v>3484775.57</v>
      </c>
      <c r="F2371">
        <v>228519.2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391</v>
      </c>
      <c r="E2372">
        <v>0</v>
      </c>
      <c r="F2372">
        <v>0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392</v>
      </c>
      <c r="E2373">
        <v>0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393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394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395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396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397</v>
      </c>
      <c r="E2378">
        <v>0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398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399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400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401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402</v>
      </c>
      <c r="E2383">
        <v>0</v>
      </c>
      <c r="F2383">
        <v>202863.18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403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404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405</v>
      </c>
      <c r="E2386">
        <v>3484775.57</v>
      </c>
      <c r="F2386">
        <v>202863.18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391</v>
      </c>
      <c r="E2387">
        <v>0</v>
      </c>
      <c r="F2387">
        <v>0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392</v>
      </c>
      <c r="E2388">
        <v>0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393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394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395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396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397</v>
      </c>
      <c r="E2393">
        <v>0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398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399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400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401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402</v>
      </c>
      <c r="E2398">
        <v>0</v>
      </c>
      <c r="F2398">
        <v>269466.61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403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404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405</v>
      </c>
      <c r="E2401">
        <v>3484775.57</v>
      </c>
      <c r="F2401">
        <v>269466.61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Storage - Unconditioned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Storage - Unconditioned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213</v>
      </c>
    </row>
    <row r="2" spans="1:4" x14ac:dyDescent="0.25">
      <c r="A2" t="s">
        <v>156</v>
      </c>
      <c r="B2" t="s">
        <v>347</v>
      </c>
      <c r="C2" t="s">
        <v>348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214</v>
      </c>
      <c r="B1" s="45" t="s">
        <v>215</v>
      </c>
      <c r="C1" s="45" t="s">
        <v>216</v>
      </c>
      <c r="D1" s="45" t="s">
        <v>217</v>
      </c>
    </row>
    <row r="2" spans="1:4" x14ac:dyDescent="0.25">
      <c r="A2" t="s">
        <v>349</v>
      </c>
      <c r="B2">
        <v>32.51</v>
      </c>
      <c r="C2">
        <v>5.22</v>
      </c>
      <c r="D2">
        <v>3</v>
      </c>
    </row>
    <row r="3" spans="1:4" x14ac:dyDescent="0.25">
      <c r="A3" t="s">
        <v>350</v>
      </c>
      <c r="B3">
        <v>65.03</v>
      </c>
      <c r="C3">
        <v>5.22</v>
      </c>
      <c r="D3">
        <v>3</v>
      </c>
    </row>
    <row r="4" spans="1:4" x14ac:dyDescent="0.25">
      <c r="A4" t="s">
        <v>351</v>
      </c>
      <c r="B4">
        <v>32.51</v>
      </c>
      <c r="C4">
        <v>5.22</v>
      </c>
      <c r="D4">
        <v>3</v>
      </c>
    </row>
    <row r="5" spans="1:4" x14ac:dyDescent="0.25">
      <c r="A5" t="s">
        <v>352</v>
      </c>
      <c r="B5">
        <v>32.51</v>
      </c>
      <c r="C5">
        <v>5.22</v>
      </c>
      <c r="D5">
        <v>3</v>
      </c>
    </row>
    <row r="6" spans="1:4" x14ac:dyDescent="0.25">
      <c r="A6" t="s">
        <v>353</v>
      </c>
      <c r="B6">
        <v>65.03</v>
      </c>
      <c r="C6">
        <v>5.22</v>
      </c>
      <c r="D6">
        <v>3</v>
      </c>
    </row>
    <row r="7" spans="1:4" x14ac:dyDescent="0.25">
      <c r="A7" t="s">
        <v>354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218</v>
      </c>
      <c r="B1" s="45" t="s">
        <v>215</v>
      </c>
      <c r="C1" s="45" t="s">
        <v>219</v>
      </c>
    </row>
    <row r="2" spans="1:3" x14ac:dyDescent="0.25">
      <c r="A2" t="s">
        <v>355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220</v>
      </c>
      <c r="E1" s="45" t="s">
        <v>378</v>
      </c>
      <c r="F1" s="45" t="s">
        <v>379</v>
      </c>
      <c r="G1" s="45" t="s">
        <v>221</v>
      </c>
      <c r="H1" s="45" t="s">
        <v>222</v>
      </c>
      <c r="I1" s="45" t="s">
        <v>223</v>
      </c>
      <c r="J1" s="45" t="s">
        <v>12</v>
      </c>
      <c r="K1" s="45" t="s">
        <v>224</v>
      </c>
      <c r="L1" s="45" t="s">
        <v>225</v>
      </c>
      <c r="M1" s="45" t="s">
        <v>226</v>
      </c>
      <c r="N1" s="45" t="s">
        <v>227</v>
      </c>
      <c r="O1" s="45" t="s">
        <v>228</v>
      </c>
      <c r="P1" s="45" t="s">
        <v>57</v>
      </c>
      <c r="Q1" s="45" t="s">
        <v>229</v>
      </c>
      <c r="R1" s="45" t="s">
        <v>321</v>
      </c>
      <c r="S1" s="45" t="s">
        <v>380</v>
      </c>
    </row>
    <row r="2" spans="1:19" x14ac:dyDescent="0.25">
      <c r="A2" t="s">
        <v>39</v>
      </c>
      <c r="B2" t="s">
        <v>381</v>
      </c>
      <c r="C2" t="s">
        <v>381</v>
      </c>
      <c r="D2" t="s">
        <v>382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 t="s">
        <v>91</v>
      </c>
      <c r="O2" t="s">
        <v>91</v>
      </c>
      <c r="P2" t="s">
        <v>383</v>
      </c>
      <c r="Q2" t="s">
        <v>91</v>
      </c>
      <c r="R2" t="s">
        <v>384</v>
      </c>
      <c r="S2">
        <v>48.002341456336168</v>
      </c>
    </row>
    <row r="3" spans="1:19" x14ac:dyDescent="0.25">
      <c r="A3" t="s">
        <v>39</v>
      </c>
      <c r="B3" t="s">
        <v>385</v>
      </c>
      <c r="C3" t="s">
        <v>385</v>
      </c>
      <c r="D3" t="s">
        <v>382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 t="s">
        <v>91</v>
      </c>
      <c r="O3" t="s">
        <v>91</v>
      </c>
      <c r="P3" t="s">
        <v>383</v>
      </c>
      <c r="Q3" t="s">
        <v>91</v>
      </c>
      <c r="R3" t="s">
        <v>384</v>
      </c>
      <c r="S3">
        <v>48.002341456336168</v>
      </c>
    </row>
    <row r="4" spans="1:19" x14ac:dyDescent="0.25">
      <c r="A4" t="s">
        <v>40</v>
      </c>
      <c r="B4" t="s">
        <v>381</v>
      </c>
      <c r="C4" t="s">
        <v>381</v>
      </c>
      <c r="D4" t="s">
        <v>382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 t="s">
        <v>91</v>
      </c>
      <c r="O4" t="s">
        <v>91</v>
      </c>
      <c r="P4" t="s">
        <v>383</v>
      </c>
      <c r="Q4" t="s">
        <v>91</v>
      </c>
      <c r="R4" t="s">
        <v>384</v>
      </c>
      <c r="S4">
        <v>48.002341456336168</v>
      </c>
    </row>
    <row r="5" spans="1:19" x14ac:dyDescent="0.25">
      <c r="A5" t="s">
        <v>40</v>
      </c>
      <c r="B5" t="s">
        <v>385</v>
      </c>
      <c r="C5" t="s">
        <v>385</v>
      </c>
      <c r="D5" t="s">
        <v>382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 t="s">
        <v>91</v>
      </c>
      <c r="O5" t="s">
        <v>91</v>
      </c>
      <c r="P5" t="s">
        <v>383</v>
      </c>
      <c r="Q5" t="s">
        <v>91</v>
      </c>
      <c r="R5" t="s">
        <v>384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2026-05-01T22:30:10Z</dcterms:modified>
</cp:coreProperties>
</file>