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974673C3-941C-4294-AB3E-1EB20CCC3F85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4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3" i="20" l="1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F6" i="20" a="1"/>
  <c r="F6" i="20" s="1"/>
  <c r="D6" i="20" a="1"/>
  <c r="D6" i="20" s="1"/>
  <c r="E6" i="20" a="1"/>
  <c r="E6" i="20" s="1"/>
  <c r="G6" i="20" a="1"/>
  <c r="G6" i="20" s="1"/>
  <c r="H6" i="20" a="1"/>
  <c r="H6" i="20" s="1"/>
  <c r="L6" i="20" a="1"/>
  <c r="L6" i="20" s="1"/>
  <c r="M6" i="20" a="1"/>
  <c r="M6" i="20" s="1"/>
  <c r="N6" i="20" a="1"/>
  <c r="N6" i="20" s="1"/>
  <c r="C6" i="20" a="1"/>
  <c r="C6" i="20" s="1"/>
  <c r="I6" i="20" a="1"/>
  <c r="I6" i="20" s="1"/>
  <c r="J6" i="20" a="1"/>
  <c r="J6" i="20" s="1"/>
  <c r="K6" i="20" a="1"/>
  <c r="K6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G5" i="20" a="1"/>
  <c r="G5" i="20" s="1"/>
  <c r="C5" i="20" a="1"/>
  <c r="C5" i="20" s="1"/>
  <c r="D5" i="20" a="1"/>
  <c r="D5" i="20" s="1"/>
  <c r="H5" i="20" a="1"/>
  <c r="H5" i="20" s="1"/>
  <c r="P5" i="20" a="1"/>
  <c r="P5" i="20" s="1"/>
  <c r="R5" i="20" a="1"/>
  <c r="R5" i="20" s="1"/>
  <c r="E5" i="20" a="1"/>
  <c r="E5" i="20" s="1"/>
  <c r="F5" i="20" a="1"/>
  <c r="F5" i="20" s="1"/>
  <c r="N5" i="20" a="1"/>
  <c r="N5" i="20" s="1"/>
  <c r="O5" i="20" a="1"/>
  <c r="O5" i="20" s="1"/>
  <c r="Q5" i="20" a="1"/>
  <c r="Q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P4" i="20" a="1"/>
  <c r="P4" i="20" s="1"/>
  <c r="Q4" i="20" a="1"/>
  <c r="Q4" i="20" s="1"/>
  <c r="R4" i="20" a="1"/>
  <c r="R4" i="20" s="1"/>
  <c r="M4" i="20" a="1"/>
  <c r="M4" i="20" s="1"/>
  <c r="O4" i="20" a="1"/>
  <c r="O4" i="20" s="1"/>
  <c r="N4" i="20" a="1"/>
  <c r="N4" i="20" s="1"/>
  <c r="N3" i="20" a="1"/>
  <c r="N3" i="20" s="1"/>
  <c r="O3" i="20" a="1"/>
  <c r="O3" i="20" s="1"/>
  <c r="D3" i="20" a="1"/>
  <c r="D3" i="20" s="1"/>
  <c r="K3" i="20" a="1"/>
  <c r="K3" i="20" s="1"/>
  <c r="L3" i="20" a="1"/>
  <c r="L3" i="20" s="1"/>
  <c r="M3" i="20" a="1"/>
  <c r="M3" i="20" s="1"/>
  <c r="C3" i="20" a="1"/>
  <c r="C3" i="20" s="1"/>
  <c r="I3" i="20" a="1"/>
  <c r="I3" i="20" s="1"/>
  <c r="H3" i="20" a="1"/>
  <c r="H3" i="20" s="1"/>
  <c r="J3" i="20" a="1"/>
  <c r="J3" i="20" s="1"/>
  <c r="P3" i="20" a="1"/>
  <c r="P3" i="20" s="1"/>
  <c r="R3" i="20" a="1"/>
  <c r="R3" i="20" s="1"/>
  <c r="E3" i="20" a="1"/>
  <c r="E3" i="20" s="1"/>
  <c r="F3" i="20" a="1"/>
  <c r="F3" i="20" s="1"/>
  <c r="G3" i="20" a="1"/>
  <c r="G3" i="20" s="1"/>
  <c r="Q3" i="20" a="1"/>
  <c r="Q3" i="20" s="1"/>
  <c r="B9" i="1"/>
  <c r="B10" i="1"/>
  <c r="A2" i="1"/>
  <c r="B15" i="1"/>
  <c r="B14" i="1"/>
  <c r="B7" i="1"/>
  <c r="C5" i="2"/>
  <c r="B3" i="5"/>
  <c r="C3" i="5"/>
  <c r="D3" i="5"/>
  <c r="A1" i="10" l="1"/>
  <c r="A6" i="9"/>
  <c r="A1" i="2"/>
  <c r="A36" i="4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<sst xmlns="http://schemas.openxmlformats.org/spreadsheetml/2006/main" count="12083" uniqueCount="444">
  <si>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</si>
  <si>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</si>
  <si>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</si>
  <si>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</si>
  <si>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</si>
  <si>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</si>
  <si>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</si>
  <si>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</si>
  <si>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</si>
  <si>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</si>
  <si>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</si>
  <si>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</si>
  <si>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</si>
  <si>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</si>
  <si>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</si>
  <si>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</si>
  <si>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</si>
  <si>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</si>
  <si>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</si>
  <si>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</si>
  <si>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</si>
  <si>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</si>
  <si>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</si>
  <si>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</si>
  <si>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</si>
  <si>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</si>
  <si>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</si>
  <si>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</si>
  <si>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</si>
  <si>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</si>
  <si>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</si>
  <si>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</si>
  <si>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</si>
  <si>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</si>
  <si>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</si>
  <si>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</si>
  <si>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</si>
  <si>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</si>
  <si>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</si>
  <si>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</si>
  <si>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</si>
  <si>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</si>
  <si>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</si>
  <si>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</si>
  <si>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</si>
  <si>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</si>
  <si>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</si>
  <si>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</si>
  <si>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</si>
  <si>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</si>
  <si>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</si>
  <si>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</si>
  <si>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</si>
  <si>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</si>
  <si>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</si>
  <si>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</si>
  <si>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</si>
  <si>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</si>
  <si>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</si>
  <si>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</si>
  <si>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</si>
  <si>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</si>
  <si>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</si>
  <si>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</si>
  <si>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</si>
  <si>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</si>
  <si>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</si>
  <si>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</si>
  <si>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</si>
  <si>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</si>
  <si>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</si>
  <si>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</si>
  <si>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</si>
  <si>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</si>
  <si>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</si>
  <si>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</si>
  <si>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</si>
  <si>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</si>
  <si>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</si>
  <si>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</si>
  <si>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</si>
  <si>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</si>
  <si>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</si>
  <si>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</si>
  <si>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</si>
  <si>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</si>
  <si>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</si>
  <si>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</si>
  <si>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</si>
  <si>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</si>
  <si>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</si>
  <si>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</si>
  <si>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</si>
  <si>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</si>
  <si>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</si>
  <si>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</si>
  <si>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</si>
  <si>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</si>
  <si>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</si>
  <si>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</si>
  <si>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</si>
  <si>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</si>
  <si>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</si>
  <si>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</si>
  <si>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</si>
  <si>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</si>
  <si>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</si>
  <si>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</si>
  <si>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</si>
  <si>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</si>
  <si>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</si>
  <si>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</si>
  <si>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</si>
  <si>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</si>
  <si>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</si>
  <si>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</si>
  <si>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</si>
  <si>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</si>
  <si>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</si>
  <si>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</si>
  <si>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</si>
  <si>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</si>
  <si>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</si>
  <si>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</si>
  <si>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</si>
  <si>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</si>
  <si>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</si>
  <si>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</si>
  <si>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</si>
  <si>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</si>
  <si>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</si>
  <si>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</si>
  <si>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</si>
  <si>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</si>
  <si>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</si>
  <si>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</si>
  <si>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</si>
  <si>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</si>
  <si>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</si>
  <si>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</si>
  <si>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</si>
  <si>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</si>
  <si>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</si>
  <si>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</si>
  <si>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</si>
  <si>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</si>
  <si>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</si>
  <si>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</si>
  <si>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</si>
  <si>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</si>
  <si>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</si>
  <si>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</si>
  <si>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</si>
  <si>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</si>
  <si>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</si>
  <si>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</si>
  <si>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</si>
  <si>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</si>
  <si>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</si>
  <si>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</si>
  <si>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</si>
  <si>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</si>
  <si>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</si>
  <si>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</si>
  <si>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</si>
  <si>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</si>
  <si>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</si>
  <si>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</si>
  <si>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</si>
  <si>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</si>
  <si>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</si>
  <si>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</si>
  <si>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</si>
  <si>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</si>
  <si>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</si>
  <si>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</si>
  <si>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</si>
  <si>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</si>
  <si>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</si>
  <si>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</si>
  <si>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</si>
  <si>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</si>
  <si>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</si>
  <si>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</si>
  <si>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</si>
  <si>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</si>
  <si>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</si>
  <si>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</si>
  <si>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</si>
  <si>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</si>
  <si>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</si>
  <si>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</si>
  <si>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</si>
  <si>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</si>
  <si>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</si>
  <si>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</si>
  <si>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</si>
  <si>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</si>
  <si>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</si>
  <si>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</si>
  <si>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</si>
  <si>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</si>
  <si>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</si>
  <si>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</si>
  <si>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</si>
  <si>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</si>
  <si>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</si>
  <si>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</si>
  <si>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</si>
  <si>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</si>
  <si>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</si>
  <si>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</si>
  <si>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</si>
  <si>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</si>
  <si>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</si>
  <si>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</si>
  <si>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</si>
  <si>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</si>
  <si>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</si>
  <si>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</si>
  <si>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</si>
  <si>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</si>
  <si>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</si>
  <si>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</si>
  <si>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</si>
  <si>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</si>
  <si>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</si>
  <si>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</si>
  <si>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</si>
  <si>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</si>
  <si>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</si>
  <si>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</si>
  <si>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</si>
  <si>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</si>
  <si>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</si>
  <si>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</si>
  <si>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</si>
  <si>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</si>
  <si>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</si>
  <si>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</si>
  <si>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</si>
  <si>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</si>
  <si>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</si>
  <si>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</si>
  <si>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</si>
  <si>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</si>
  <si>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</si>
  <si>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</si>
  <si>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</si>
  <si>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</si>
  <si>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</si>
  <si>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</si>
  <si>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</si>
  <si>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</si>
  <si>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</si>
  <si>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</si>
  <si>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</si>
  <si>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</si>
  <si>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</si>
  <si>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</si>
  <si>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</si>
  <si>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</si>
  <si>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</si>
  <si>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</si>
  <si>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</si>
  <si>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</si>
  <si>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</si>
  <si>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</si>
  <si>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</si>
  <si>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</si>
  <si>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</si>
  <si>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</si>
  <si>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</si>
  <si>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</si>
  <si>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</si>
  <si>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</si>
  <si>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</si>
  <si>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</si>
  <si>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</si>
  <si>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</si>
  <si>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</si>
  <si>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</si>
  <si>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</si>
  <si>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</si>
  <si>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</si>
  <si>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</si>
  <si>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</si>
  <si>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</si>
  <si>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</si>
  <si>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</si>
  <si>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</si>
  <si>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</si>
  <si>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</si>
  <si>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</si>
  <si>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</si>
  <si>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</si>
  <si>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</si>
  <si>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</si>
  <si>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</si>
  <si>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</si>
  <si>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</si>
  <si>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</si>
  <si>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</si>
  <si>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</si>
  <si>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</si>
  <si>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</si>
  <si>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</si>
  <si>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</si>
  <si>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</si>
  <si>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</si>
  <si>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</si>
  <si>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</si>
  <si>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</si>
  <si>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</si>
  <si>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</si>
  <si>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</si>
  <si>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</si>
  <si>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</si>
  <si>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</si>
  <si>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</si>
  <si>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</si>
  <si>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</si>
  <si>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</si>
  <si>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</si>
  <si>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</si>
  <si>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</si>
  <si>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</si>
  <si>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</si>
  <si>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</si>
  <si>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</si>
  <si>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</si>
  <si>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</si>
  <si>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</si>
  <si>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</si>
  <si>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</si>
  <si>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</si>
  <si>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</si>
  <si>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</si>
  <si>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</si>
  <si>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</si>
  <si>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</si>
  <si>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</si>
  <si>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</si>
  <si>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</si>
  <si>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</si>
  <si>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</si>
  <si>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</si>
  <si>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</si>
  <si>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</si>
  <si>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</si>
  <si>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</si>
  <si>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</si>
  <si>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</si>
  <si>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</si>
  <si>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</si>
  <si>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</si>
  <si>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</si>
  <si>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</si>
  <si>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</si>
  <si>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</si>
  <si>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</si>
  <si>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</si>
  <si>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</si>
  <si>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</si>
  <si>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</si>
  <si>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</si>
  <si>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</si>
  <si>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</si>
  <si>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</si>
  <si>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</si>
  <si>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</si>
  <si>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</si>
  <si>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</si>
  <si>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</si>
  <si>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</si>
  <si>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</si>
  <si>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</si>
  <si>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</si>
  <si>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</si>
  <si>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</si>
  <si>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</si>
  <si>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</si>
  <si>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</si>
  <si>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</si>
  <si>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</si>
  <si>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</si>
  <si>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</si>
  <si>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</si>
  <si>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</si>
  <si>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</si>
  <si>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</si>
  <si>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</si>
  <si>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</si>
  <si>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</si>
  <si>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</si>
  <si>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</si>
  <si>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</si>
  <si>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</si>
  <si>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</si>
  <si>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</si>
  <si>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</si>
  <si>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</si>
  <si>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</si>
  <si>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</si>
  <si>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</si>
  <si>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</si>
  <si>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</si>
  <si>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</si>
  <si>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</si>
  <si>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</si>
  <si>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</si>
  <si>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</si>
  <si>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</si>
  <si>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</si>
  <si>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</si>
  <si>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</si>
  <si>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General</t>
  </si>
  <si>
    <t>LT_system</t>
  </si>
  <si>
    <t>2600 W</t>
  </si>
  <si>
    <t>NH3</t>
  </si>
  <si>
    <t>AirCooled</t>
  </si>
  <si>
    <t>MT_system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</si>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</sst>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1-44B4-928D-95FF766B4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1189248"/>
        <c:axId val="591188288"/>
      </c:lineChart>
      <c:catAx>
        <c:axId val="591189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188288"/>
        <c:crosses val="autoZero"/>
        <c:auto val="1"/>
        <c:lblAlgn val="ctr"/>
        <c:lblOffset val="100"/>
        <c:noMultiLvlLbl val="0"/>
      </c:catAx>
      <c:valAx>
        <c:axId val="591188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189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00-4097-8146-F36C8EF95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1189728"/>
        <c:axId val="591185408"/>
      </c:lineChart>
      <c:catAx>
        <c:axId val="591189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185408"/>
        <c:crosses val="autoZero"/>
        <c:auto val="1"/>
        <c:lblAlgn val="ctr"/>
        <c:lblOffset val="100"/>
        <c:noMultiLvlLbl val="0"/>
      </c:catAx>
      <c:valAx>
        <c:axId val="591185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189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AB-40FC-BE2F-DB10FD5F9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1187808"/>
        <c:axId val="941331376"/>
      </c:lineChart>
      <c:catAx>
        <c:axId val="591187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31376"/>
        <c:crosses val="autoZero"/>
        <c:auto val="1"/>
        <c:lblAlgn val="ctr"/>
        <c:lblOffset val="100"/>
        <c:noMultiLvlLbl val="0"/>
      </c:catAx>
      <c:valAx>
        <c:axId val="941331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1187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41-42C9-8A81-287FB9ED8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332336"/>
        <c:axId val="941325616"/>
      </c:lineChart>
      <c:catAx>
        <c:axId val="941332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25616"/>
        <c:crosses val="autoZero"/>
        <c:auto val="1"/>
        <c:lblAlgn val="ctr"/>
        <c:lblOffset val="100"/>
        <c:noMultiLvlLbl val="0"/>
      </c:catAx>
      <c:valAx>
        <c:axId val="941325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32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18-48DF-8271-26F28CF54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319856"/>
        <c:axId val="941326576"/>
      </c:lineChart>
      <c:catAx>
        <c:axId val="941319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26576"/>
        <c:crosses val="autoZero"/>
        <c:auto val="1"/>
        <c:lblAlgn val="ctr"/>
        <c:lblOffset val="100"/>
        <c:noMultiLvlLbl val="0"/>
      </c:catAx>
      <c:valAx>
        <c:axId val="941326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19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EC-421F-841B-F24F8CF0EB0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EC-421F-841B-F24F8CF0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1327056"/>
        <c:axId val="941320816"/>
      </c:barChart>
      <c:catAx>
        <c:axId val="941327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20816"/>
        <c:crosses val="autoZero"/>
        <c:auto val="1"/>
        <c:lblAlgn val="ctr"/>
        <c:lblOffset val="100"/>
        <c:noMultiLvlLbl val="0"/>
      </c:catAx>
      <c:valAx>
        <c:axId val="941320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27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3-4801-929C-6F9F9451CFC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13-4801-929C-6F9F9451C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1322736"/>
        <c:axId val="941327536"/>
      </c:barChart>
      <c:catAx>
        <c:axId val="941322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27536"/>
        <c:crosses val="autoZero"/>
        <c:auto val="1"/>
        <c:lblAlgn val="ctr"/>
        <c:lblOffset val="100"/>
        <c:noMultiLvlLbl val="0"/>
      </c:catAx>
      <c:valAx>
        <c:axId val="941327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1322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9-49C6-8174-4ED8C79E1FF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9-49C6-8174-4ED8C79E1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566703"/>
        <c:axId val="902576303"/>
      </c:barChart>
      <c:catAx>
        <c:axId val="902566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76303"/>
        <c:crosses val="autoZero"/>
        <c:auto val="1"/>
        <c:lblAlgn val="ctr"/>
        <c:lblOffset val="100"/>
        <c:noMultiLvlLbl val="0"/>
      </c:catAx>
      <c:valAx>
        <c:axId val="902576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66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BE-4FC5-9523-D719DCCAC4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BE-4FC5-9523-D719DCCAC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574863"/>
        <c:axId val="902575823"/>
      </c:barChart>
      <c:catAx>
        <c:axId val="902574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75823"/>
        <c:crosses val="autoZero"/>
        <c:auto val="1"/>
        <c:lblAlgn val="ctr"/>
        <c:lblOffset val="100"/>
        <c:noMultiLvlLbl val="0"/>
      </c:catAx>
      <c:valAx>
        <c:axId val="902575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74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B0-4EB7-B465-40A78653EBB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B0-4EB7-B465-40A78653EB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571023"/>
        <c:axId val="902571503"/>
      </c:barChart>
      <c:catAx>
        <c:axId val="902571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71503"/>
        <c:crosses val="autoZero"/>
        <c:auto val="1"/>
        <c:lblAlgn val="ctr"/>
        <c:lblOffset val="100"/>
        <c:noMultiLvlLbl val="0"/>
      </c:catAx>
      <c:valAx>
        <c:axId val="902571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71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FC-4645-8192-B267FF67E36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FC-4645-8192-B267FF67E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563823"/>
        <c:axId val="902576783"/>
      </c:barChart>
      <c:catAx>
        <c:axId val="902563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76783"/>
        <c:crosses val="autoZero"/>
        <c:auto val="1"/>
        <c:lblAlgn val="ctr"/>
        <c:lblOffset val="100"/>
        <c:noMultiLvlLbl val="0"/>
      </c:catAx>
      <c:valAx>
        <c:axId val="902576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63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0F8-A835-AD3F28EE2BA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0F8-A835-AD3F28EE2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569103"/>
        <c:axId val="902569583"/>
      </c:barChart>
      <c:catAx>
        <c:axId val="902569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69583"/>
        <c:crosses val="autoZero"/>
        <c:auto val="1"/>
        <c:lblAlgn val="ctr"/>
        <c:lblOffset val="100"/>
        <c:noMultiLvlLbl val="0"/>
      </c:catAx>
      <c:valAx>
        <c:axId val="902569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2569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90-4487-8C46-434E8EF213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90-4487-8C46-434E8EF21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889375"/>
        <c:axId val="1567889855"/>
      </c:barChart>
      <c:catAx>
        <c:axId val="1567889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7889855"/>
        <c:crosses val="autoZero"/>
        <c:auto val="1"/>
        <c:lblAlgn val="ctr"/>
        <c:lblOffset val="100"/>
        <c:noMultiLvlLbl val="0"/>
      </c:catAx>
      <c:valAx>
        <c:axId val="1567889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7889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89-4B21-B8DE-333BBC6F8E7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89-4B21-B8DE-333BBC6F8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898015"/>
        <c:axId val="1567890815"/>
      </c:barChart>
      <c:catAx>
        <c:axId val="1567898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7890815"/>
        <c:crosses val="autoZero"/>
        <c:auto val="1"/>
        <c:lblAlgn val="ctr"/>
        <c:lblOffset val="100"/>
        <c:noMultiLvlLbl val="0"/>
      </c:catAx>
      <c:valAx>
        <c:axId val="1567890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7898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27-43CA-80B5-9E089BD6094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27-43CA-80B5-9E089BD60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7901855"/>
        <c:axId val="1567901375"/>
      </c:barChart>
      <c:catAx>
        <c:axId val="156790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7901375"/>
        <c:crosses val="autoZero"/>
        <c:auto val="1"/>
        <c:lblAlgn val="ctr"/>
        <c:lblOffset val="100"/>
        <c:noMultiLvlLbl val="0"/>
      </c:catAx>
      <c:valAx>
        <c:axId val="1567901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67901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C913D8-274A-35D6-E51D-3EDE28B95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E3B098-28B5-373A-7666-18908FE1A1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55E4A1-F39A-2645-E141-1BC6E9A3B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88B785-3782-D51E-1B94-816F227196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C64AA7-52FE-865F-9F43-DBAE46617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12A02D-A6F3-7DF7-1D79-AA531526C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3702A0-ECD1-BE8D-F43F-459509BB75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1F16F3-5AF1-0CF4-96BA-8DBA51F41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9BD130-501B-2C10-FD27-2821E17921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B5219B0-3F53-29C1-4805-2DFA0757CA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E9CD5D3-4412-44D5-79D9-22DDF1D118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DED371B-9E85-341B-3117-C34F8A7B3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267750A-DA32-A6FA-F097-A42A75D53B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4E7C90-0E7D-EE47-D96F-AE6C81314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F001337-0736-0921-E7C4-D9A525EEB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Warehouse - Refrigerated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Warehouse - Refrigerated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Warehouse - Refrigerated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Warehouse - Refrigerated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Warehouse - Refrigerated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Warehouse - Refrigerated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Warehouse - Refrigerated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Warehouse - Refrigerated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Warehouse - Refrigerated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Warehouse - Refrigerated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Warehouse - Refrigerated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Warehouse - Refrigerated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Warehouse - Refrigerated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Warehouse - Refrigerated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Warehouse - Refrigerated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390</v>
      </c>
      <c r="D2">
        <v>6.7000000000000004E-2</v>
      </c>
      <c r="E2" t="s">
        <v>391</v>
      </c>
      <c r="F2">
        <v>0.39300000000000002</v>
      </c>
      <c r="G2" t="s">
        <v>392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390</v>
      </c>
      <c r="D3">
        <v>6.6000000000000003E-2</v>
      </c>
      <c r="E3" t="s">
        <v>391</v>
      </c>
      <c r="F3">
        <v>0.60899999999999999</v>
      </c>
      <c r="G3" t="s">
        <v>392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390</v>
      </c>
      <c r="D4">
        <v>6.7000000000000004E-2</v>
      </c>
      <c r="E4" t="s">
        <v>391</v>
      </c>
      <c r="F4">
        <v>0.57699999999999996</v>
      </c>
      <c r="G4" t="s">
        <v>392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390</v>
      </c>
      <c r="D5">
        <v>6.5000000000000002E-2</v>
      </c>
      <c r="E5" t="s">
        <v>391</v>
      </c>
      <c r="F5">
        <v>0.629</v>
      </c>
      <c r="G5" t="s">
        <v>392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390</v>
      </c>
      <c r="D6">
        <v>6.7000000000000004E-2</v>
      </c>
      <c r="E6" t="s">
        <v>391</v>
      </c>
      <c r="F6">
        <v>0.61499999999999999</v>
      </c>
      <c r="G6" t="s">
        <v>392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390</v>
      </c>
      <c r="D7">
        <v>7.3999999999999996E-2</v>
      </c>
      <c r="E7" t="s">
        <v>391</v>
      </c>
      <c r="F7">
        <v>0.623</v>
      </c>
      <c r="G7" t="s">
        <v>392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390</v>
      </c>
      <c r="D8">
        <v>7.2999999999999995E-2</v>
      </c>
      <c r="E8" t="s">
        <v>391</v>
      </c>
      <c r="F8">
        <v>0.73</v>
      </c>
      <c r="G8" t="s">
        <v>392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390</v>
      </c>
      <c r="D9">
        <v>7.2999999999999995E-2</v>
      </c>
      <c r="E9" t="s">
        <v>391</v>
      </c>
      <c r="F9">
        <v>0.626</v>
      </c>
      <c r="G9" t="s">
        <v>392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390</v>
      </c>
      <c r="D10">
        <v>7.0000000000000007E-2</v>
      </c>
      <c r="E10" t="s">
        <v>391</v>
      </c>
      <c r="F10">
        <v>0.621</v>
      </c>
      <c r="G10" t="s">
        <v>392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390</v>
      </c>
      <c r="D11">
        <v>6.0999999999999999E-2</v>
      </c>
      <c r="E11" t="s">
        <v>391</v>
      </c>
      <c r="F11">
        <v>0.88400000000000001</v>
      </c>
      <c r="G11" t="s">
        <v>392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390</v>
      </c>
      <c r="D12">
        <v>6.3E-2</v>
      </c>
      <c r="E12" t="s">
        <v>391</v>
      </c>
      <c r="F12">
        <v>0.497</v>
      </c>
      <c r="G12" t="s">
        <v>392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390</v>
      </c>
      <c r="D13">
        <v>6.3E-2</v>
      </c>
      <c r="E13" t="s">
        <v>391</v>
      </c>
      <c r="F13">
        <v>0.53300000000000003</v>
      </c>
      <c r="G13" t="s">
        <v>392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390</v>
      </c>
      <c r="D14">
        <v>6.3E-2</v>
      </c>
      <c r="E14" t="s">
        <v>391</v>
      </c>
      <c r="F14">
        <v>0.50900000000000001</v>
      </c>
      <c r="G14" t="s">
        <v>392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390</v>
      </c>
      <c r="D15">
        <v>6.0999999999999999E-2</v>
      </c>
      <c r="E15" t="s">
        <v>391</v>
      </c>
      <c r="F15">
        <v>0.38400000000000001</v>
      </c>
      <c r="G15" t="s">
        <v>392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390</v>
      </c>
      <c r="D16">
        <v>5.8999999999999997E-2</v>
      </c>
      <c r="E16" t="s">
        <v>391</v>
      </c>
      <c r="F16">
        <v>0.378</v>
      </c>
      <c r="G16" t="s">
        <v>392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390</v>
      </c>
      <c r="D17">
        <v>6.0999999999999999E-2</v>
      </c>
      <c r="E17" t="s">
        <v>391</v>
      </c>
      <c r="F17">
        <v>0.35699999999999998</v>
      </c>
      <c r="G17" t="s">
        <v>392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390</v>
      </c>
      <c r="D18">
        <v>2.8000000000000001E-2</v>
      </c>
      <c r="E18" t="s">
        <v>391</v>
      </c>
      <c r="F18">
        <v>0.25700000000000001</v>
      </c>
      <c r="G18" t="s">
        <v>392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390</v>
      </c>
      <c r="D19">
        <v>2.8000000000000001E-2</v>
      </c>
      <c r="E19" t="s">
        <v>391</v>
      </c>
      <c r="F19">
        <v>1.452</v>
      </c>
      <c r="G19" t="s">
        <v>392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390</v>
      </c>
      <c r="D20">
        <v>2.8000000000000001E-2</v>
      </c>
      <c r="E20" t="s">
        <v>391</v>
      </c>
      <c r="F20">
        <v>1.452</v>
      </c>
      <c r="G20" t="s">
        <v>392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390</v>
      </c>
      <c r="D21">
        <v>2.8000000000000001E-2</v>
      </c>
      <c r="E21" t="s">
        <v>391</v>
      </c>
      <c r="F21">
        <v>1.452</v>
      </c>
      <c r="G21" t="s">
        <v>392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390</v>
      </c>
      <c r="D22">
        <v>2.8000000000000001E-2</v>
      </c>
      <c r="E22" t="s">
        <v>391</v>
      </c>
      <c r="F22">
        <v>1.452</v>
      </c>
      <c r="G22" t="s">
        <v>392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390</v>
      </c>
      <c r="D23">
        <v>4.8000000000000001E-2</v>
      </c>
      <c r="E23" t="s">
        <v>391</v>
      </c>
      <c r="F23">
        <v>1.5149999999999999</v>
      </c>
      <c r="G23" t="s">
        <v>392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390</v>
      </c>
      <c r="D24">
        <v>4.8000000000000001E-2</v>
      </c>
      <c r="E24" t="s">
        <v>391</v>
      </c>
      <c r="F24">
        <v>1.5149999999999999</v>
      </c>
      <c r="G24" t="s">
        <v>392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390</v>
      </c>
      <c r="D25">
        <v>4.8000000000000001E-2</v>
      </c>
      <c r="E25" t="s">
        <v>391</v>
      </c>
      <c r="F25">
        <v>1.5149999999999999</v>
      </c>
      <c r="G25" t="s">
        <v>392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390</v>
      </c>
      <c r="D26">
        <v>2.8000000000000001E-2</v>
      </c>
      <c r="E26" t="s">
        <v>391</v>
      </c>
      <c r="F26">
        <v>1.5149999999999999</v>
      </c>
      <c r="G26" t="s">
        <v>392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390</v>
      </c>
      <c r="D27">
        <v>2.8000000000000001E-2</v>
      </c>
      <c r="E27" t="s">
        <v>391</v>
      </c>
      <c r="F27">
        <v>1.452</v>
      </c>
      <c r="G27" t="s">
        <v>392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390</v>
      </c>
      <c r="D28">
        <v>2.8000000000000001E-2</v>
      </c>
      <c r="E28" t="s">
        <v>391</v>
      </c>
      <c r="F28">
        <v>0.185</v>
      </c>
      <c r="G28" t="s">
        <v>392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390</v>
      </c>
      <c r="D29">
        <v>2.8000000000000001E-2</v>
      </c>
      <c r="E29" t="s">
        <v>391</v>
      </c>
      <c r="F29">
        <v>0.25700000000000001</v>
      </c>
      <c r="G29" t="s">
        <v>392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390</v>
      </c>
      <c r="D30">
        <v>2.8000000000000001E-2</v>
      </c>
      <c r="E30" t="s">
        <v>391</v>
      </c>
      <c r="F30">
        <v>0.218</v>
      </c>
      <c r="G30" t="s">
        <v>392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390</v>
      </c>
      <c r="D31">
        <v>2.8000000000000001E-2</v>
      </c>
      <c r="E31" t="s">
        <v>391</v>
      </c>
      <c r="F31">
        <v>0.185</v>
      </c>
      <c r="G31" t="s">
        <v>392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390</v>
      </c>
      <c r="D32">
        <v>2.8000000000000001E-2</v>
      </c>
      <c r="E32" t="s">
        <v>391</v>
      </c>
      <c r="F32">
        <v>0.185</v>
      </c>
      <c r="G32" t="s">
        <v>392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390</v>
      </c>
      <c r="D33">
        <v>2.8000000000000001E-2</v>
      </c>
      <c r="E33" t="s">
        <v>391</v>
      </c>
      <c r="F33">
        <v>0.17599999999999999</v>
      </c>
      <c r="G33" t="s">
        <v>392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Warehouse - Refrigerated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8" t="str" cm="1">
        <f t="array" ref="A3">IFERROR(INDEX($Z:$Z, 2+INT((ROW()-3)/4)), "")</f>
        <v>Warehouse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3" s="111"/>
    </row>
    <row r="4" spans="1:26" x14ac:dyDescent="0.25">
      <c r="A4" s="108" t="str" cm="1">
        <f t="array" ref="A4">IFERROR(INDEX($Z:$Z, 2+INT((ROW()-3)/4)), "")</f>
        <v>Warehouse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4" s="112"/>
    </row>
    <row r="5" spans="1:26" x14ac:dyDescent="0.25">
      <c r="A5" s="108" t="str" cm="1">
        <f t="array" ref="A5">IFERROR(INDEX($Z:$Z, 2+INT((ROW()-3)/4)), "")</f>
        <v>Warehouse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5" s="112"/>
    </row>
    <row r="6" spans="1:26" x14ac:dyDescent="0.25">
      <c r="A6" s="108" t="str" cm="1">
        <f t="array" ref="A6">IFERROR(INDEX($Z:$Z, 2+INT((ROW()-3)/4)), "")</f>
        <v>Warehouse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388</v>
      </c>
    </row>
    <row r="3" spans="1:6" x14ac:dyDescent="0.25">
      <c r="A3" t="s">
        <v>74</v>
      </c>
      <c r="B3" t="s">
        <v>388</v>
      </c>
    </row>
    <row r="4" spans="1:6" x14ac:dyDescent="0.25">
      <c r="A4" t="s">
        <v>75</v>
      </c>
      <c r="B4" t="s">
        <v>388</v>
      </c>
    </row>
    <row r="5" spans="1:6" x14ac:dyDescent="0.25">
      <c r="A5" t="s">
        <v>76</v>
      </c>
      <c r="B5" t="s">
        <v>388</v>
      </c>
    </row>
    <row r="6" spans="1:6" x14ac:dyDescent="0.25">
      <c r="A6" t="s">
        <v>77</v>
      </c>
      <c r="B6" t="s">
        <v>388</v>
      </c>
    </row>
    <row r="7" spans="1:6" x14ac:dyDescent="0.25">
      <c r="A7" t="s">
        <v>78</v>
      </c>
      <c r="B7" t="s">
        <v>388</v>
      </c>
    </row>
    <row r="8" spans="1:6" x14ac:dyDescent="0.25">
      <c r="A8" t="s">
        <v>79</v>
      </c>
      <c r="B8" t="s">
        <v>388</v>
      </c>
    </row>
    <row r="9" spans="1:6" x14ac:dyDescent="0.25">
      <c r="A9" t="s">
        <v>80</v>
      </c>
      <c r="B9" t="s">
        <v>388</v>
      </c>
    </row>
    <row r="10" spans="1:6" x14ac:dyDescent="0.25">
      <c r="A10" t="s">
        <v>81</v>
      </c>
      <c r="B10" t="s">
        <v>388</v>
      </c>
    </row>
    <row r="11" spans="1:6" x14ac:dyDescent="0.25">
      <c r="A11" t="s">
        <v>20</v>
      </c>
      <c r="B11" t="s">
        <v>388</v>
      </c>
    </row>
    <row r="12" spans="1:6" x14ac:dyDescent="0.25">
      <c r="A12" t="s">
        <v>21</v>
      </c>
      <c r="B12" t="s">
        <v>388</v>
      </c>
    </row>
    <row r="13" spans="1:6" x14ac:dyDescent="0.25">
      <c r="A13" t="s">
        <v>22</v>
      </c>
      <c r="B13" t="s">
        <v>388</v>
      </c>
    </row>
    <row r="14" spans="1:6" x14ac:dyDescent="0.25">
      <c r="A14" t="s">
        <v>23</v>
      </c>
      <c r="B14" t="s">
        <v>388</v>
      </c>
    </row>
    <row r="15" spans="1:6" x14ac:dyDescent="0.25">
      <c r="A15" t="s">
        <v>24</v>
      </c>
      <c r="B15" t="s">
        <v>388</v>
      </c>
    </row>
    <row r="16" spans="1:6" x14ac:dyDescent="0.25">
      <c r="A16" t="s">
        <v>25</v>
      </c>
      <c r="B16" t="s">
        <v>388</v>
      </c>
    </row>
    <row r="17" spans="1:2" x14ac:dyDescent="0.25">
      <c r="A17" t="s">
        <v>26</v>
      </c>
      <c r="B17" t="s">
        <v>388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Warehouse - Refrigerated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Warehouse - Refrigerated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e">
        <f>_xlfn.TEXTBEFORE(Raw_fanoverview!C2," Fans")</f>
        <v>#N/A</v>
      </c>
      <c r="E38" s="68">
        <f>Raw_fanoverview!E2</f>
        <v>0</v>
      </c>
      <c r="F38" s="68">
        <f>Raw_fanoverview!F2</f>
        <v>0</v>
      </c>
      <c r="G38" s="68">
        <f>Raw_fanoverview!G2</f>
        <v>0</v>
      </c>
      <c r="H38" s="68">
        <f>Raw_fanoverview!H2</f>
        <v>7.0000000000000007E-2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e">
        <f>_xlfn.TEXTBEFORE(Raw_fanoverview!C3," Fans")</f>
        <v>#N/A</v>
      </c>
      <c r="E39" s="68">
        <f>Raw_fanoverview!E3</f>
        <v>0</v>
      </c>
      <c r="F39" s="68">
        <f>Raw_fanoverview!F3</f>
        <v>0</v>
      </c>
      <c r="G39" s="68">
        <f>Raw_fanoverview!G3</f>
        <v>0</v>
      </c>
      <c r="H39" s="68">
        <f>Raw_fanoverview!H3</f>
        <v>7.0000000000000007E-2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e">
        <f>_xlfn.TEXTBEFORE(Raw_fanoverview!C4," Fans")</f>
        <v>#N/A</v>
      </c>
      <c r="E40" s="68">
        <f>Raw_fanoverview!E4</f>
        <v>0</v>
      </c>
      <c r="F40" s="68">
        <f>Raw_fanoverview!F4</f>
        <v>0</v>
      </c>
      <c r="G40" s="68">
        <f>Raw_fanoverview!G4</f>
        <v>0</v>
      </c>
      <c r="H40" s="68">
        <f>Raw_fanoverview!H4</f>
        <v>7.0000000000000007E-2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e">
        <f>_xlfn.TEXTBEFORE(Raw_fanoverview!C5," Fans")</f>
        <v>#N/A</v>
      </c>
      <c r="E41" s="68">
        <f>Raw_fanoverview!E5</f>
        <v>0</v>
      </c>
      <c r="F41" s="68">
        <f>Raw_fanoverview!F5</f>
        <v>0</v>
      </c>
      <c r="G41" s="68">
        <f>Raw_fanoverview!G5</f>
        <v>0</v>
      </c>
      <c r="H41" s="68">
        <f>Raw_fanoverview!H5</f>
        <v>7.0000000000000007E-2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e">
        <f>_xlfn.TEXTBEFORE(Raw_fanoverview!C6," Fans")</f>
        <v>#N/A</v>
      </c>
      <c r="E42" s="68">
        <f>Raw_fanoverview!E6</f>
        <v>0</v>
      </c>
      <c r="F42" s="68">
        <f>Raw_fanoverview!F6</f>
        <v>0</v>
      </c>
      <c r="G42" s="68">
        <f>Raw_fanoverview!G6</f>
        <v>0</v>
      </c>
      <c r="H42" s="68">
        <f>Raw_fanoverview!H6</f>
        <v>7.0000000000000007E-2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e">
        <f>_xlfn.TEXTBEFORE(Raw_fanoverview!C7," Fans")</f>
        <v>#N/A</v>
      </c>
      <c r="E43" s="68">
        <f>Raw_fanoverview!E7</f>
        <v>0</v>
      </c>
      <c r="F43" s="68">
        <f>Raw_fanoverview!F7</f>
        <v>0</v>
      </c>
      <c r="G43" s="68">
        <f>Raw_fanoverview!G7</f>
        <v>0</v>
      </c>
      <c r="H43" s="68">
        <f>Raw_fanoverview!H7</f>
        <v>7.0000000000000007E-2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e">
        <f>_xlfn.TEXTBEFORE(Raw_fanoverview!C8," Fans")</f>
        <v>#N/A</v>
      </c>
      <c r="E44" s="68">
        <f>Raw_fanoverview!E8</f>
        <v>0</v>
      </c>
      <c r="F44" s="68">
        <f>Raw_fanoverview!F8</f>
        <v>0</v>
      </c>
      <c r="G44" s="68">
        <f>Raw_fanoverview!G8</f>
        <v>0</v>
      </c>
      <c r="H44" s="68">
        <f>Raw_fanoverview!H8</f>
        <v>7.0000000000000007E-2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e">
        <f>_xlfn.TEXTBEFORE(Raw_fanoverview!C9," Fans")</f>
        <v>#N/A</v>
      </c>
      <c r="E45" s="68">
        <f>Raw_fanoverview!E9</f>
        <v>0</v>
      </c>
      <c r="F45" s="68">
        <f>Raw_fanoverview!F9</f>
        <v>0</v>
      </c>
      <c r="G45" s="68">
        <f>Raw_fanoverview!G9</f>
        <v>0</v>
      </c>
      <c r="H45" s="68">
        <f>Raw_fanoverview!H9</f>
        <v>7.0000000000000007E-2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e">
        <f>_xlfn.TEXTBEFORE(Raw_fanoverview!C10," Fans")</f>
        <v>#N/A</v>
      </c>
      <c r="E46" s="68">
        <f>Raw_fanoverview!E10</f>
        <v>0</v>
      </c>
      <c r="F46" s="68">
        <f>Raw_fanoverview!F10</f>
        <v>0</v>
      </c>
      <c r="G46" s="68">
        <f>Raw_fanoverview!G10</f>
        <v>0</v>
      </c>
      <c r="H46" s="68">
        <f>Raw_fanoverview!H10</f>
        <v>7.0000000000000007E-2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e">
        <f>_xlfn.TEXTBEFORE(Raw_fanoverview!C11," Fans")</f>
        <v>#N/A</v>
      </c>
      <c r="E47" s="68">
        <f>Raw_fanoverview!E11</f>
        <v>0</v>
      </c>
      <c r="F47" s="68">
        <f>Raw_fanoverview!F11</f>
        <v>0</v>
      </c>
      <c r="G47" s="68">
        <f>Raw_fanoverview!G11</f>
        <v>0</v>
      </c>
      <c r="H47" s="68">
        <f>Raw_fanoverview!H11</f>
        <v>7.0000000000000007E-2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D2" t="s">
        <v>61</v>
      </c>
      <c r="H2">
        <v>7.0000000000000007E-2</v>
      </c>
    </row>
    <row r="3" spans="1:8" x14ac:dyDescent="0.25">
      <c r="A3" t="s">
        <v>40</v>
      </c>
      <c r="B3" t="s">
        <v>67</v>
      </c>
      <c r="C3" t="s">
        <v>416</v>
      </c>
      <c r="D3" t="s">
        <v>61</v>
      </c>
      <c r="H3">
        <v>7.0000000000000007E-2</v>
      </c>
    </row>
    <row r="4" spans="1:8" x14ac:dyDescent="0.25">
      <c r="A4" t="s">
        <v>39</v>
      </c>
      <c r="B4" t="s">
        <v>48</v>
      </c>
      <c r="C4" t="s">
        <v>416</v>
      </c>
      <c r="D4" t="s">
        <v>61</v>
      </c>
      <c r="H4">
        <v>7.0000000000000007E-2</v>
      </c>
    </row>
    <row r="5" spans="1:8" x14ac:dyDescent="0.25">
      <c r="A5" t="s">
        <v>40</v>
      </c>
      <c r="B5" t="s">
        <v>48</v>
      </c>
      <c r="C5" t="s">
        <v>416</v>
      </c>
      <c r="D5" t="s">
        <v>61</v>
      </c>
      <c r="H5">
        <v>7.0000000000000007E-2</v>
      </c>
    </row>
    <row r="6" spans="1:8" x14ac:dyDescent="0.25">
      <c r="A6" t="s">
        <v>39</v>
      </c>
      <c r="B6" t="s">
        <v>65</v>
      </c>
      <c r="C6" t="s">
        <v>416</v>
      </c>
      <c r="D6" t="s">
        <v>61</v>
      </c>
      <c r="H6">
        <v>7.0000000000000007E-2</v>
      </c>
    </row>
    <row r="7" spans="1:8" x14ac:dyDescent="0.25">
      <c r="A7" t="s">
        <v>40</v>
      </c>
      <c r="B7" t="s">
        <v>65</v>
      </c>
      <c r="C7" t="s">
        <v>416</v>
      </c>
      <c r="D7" t="s">
        <v>61</v>
      </c>
      <c r="H7">
        <v>7.0000000000000007E-2</v>
      </c>
    </row>
    <row r="8" spans="1:8" x14ac:dyDescent="0.25">
      <c r="A8" t="s">
        <v>39</v>
      </c>
      <c r="B8" t="s">
        <v>68</v>
      </c>
      <c r="C8" t="s">
        <v>416</v>
      </c>
      <c r="D8" t="s">
        <v>61</v>
      </c>
      <c r="H8">
        <v>7.0000000000000007E-2</v>
      </c>
    </row>
    <row r="9" spans="1:8" x14ac:dyDescent="0.25">
      <c r="A9" t="s">
        <v>40</v>
      </c>
      <c r="B9" t="s">
        <v>68</v>
      </c>
      <c r="C9" t="s">
        <v>416</v>
      </c>
      <c r="D9" t="s">
        <v>61</v>
      </c>
      <c r="H9">
        <v>7.0000000000000007E-2</v>
      </c>
    </row>
    <row r="10" spans="1:8" x14ac:dyDescent="0.25">
      <c r="A10" t="s">
        <v>39</v>
      </c>
      <c r="B10" t="s">
        <v>69</v>
      </c>
      <c r="C10" t="s">
        <v>416</v>
      </c>
      <c r="D10" t="s">
        <v>61</v>
      </c>
      <c r="H10">
        <v>7.0000000000000007E-2</v>
      </c>
    </row>
    <row r="11" spans="1:8" x14ac:dyDescent="0.25">
      <c r="A11" t="s">
        <v>40</v>
      </c>
      <c r="B11" t="s">
        <v>69</v>
      </c>
      <c r="C11" t="s">
        <v>416</v>
      </c>
      <c r="D11" t="s">
        <v>61</v>
      </c>
      <c r="H11">
        <v>7.0000000000000007E-2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Warehouse - Refrigerated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85" t="str">
        <f>"OA Controller - "&amp;Prototype!A2</f>
        <v>OA Controller - Warehouse - Refrigerated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0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0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6" t="str">
        <f>"Exhaust hood - "&amp;Prototype!A2</f>
        <v>Exhaust hood - Warehouse - Refrigerated</v>
      </c>
      <c r="B12" s="86"/>
      <c r="C12" s="86"/>
      <c r="D12" s="86"/>
      <c r="E12" s="86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Warehouse - Refrigerated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Warehouse - Refrigerated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393</v>
      </c>
      <c r="B2">
        <v>90.007059599999991</v>
      </c>
      <c r="C2" t="s">
        <v>385</v>
      </c>
    </row>
    <row r="3" spans="1:3" x14ac:dyDescent="0.25">
      <c r="A3" t="s">
        <v>394</v>
      </c>
      <c r="B3">
        <v>90.007059599999991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Warehouse - Refrigerated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Warehouse - Refrigerated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387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Warehouse - Refrigerated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9.9995849083999999E-2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7" t="str">
        <f>"Refrigeration - "&amp;Prototype!A2</f>
        <v>Refrigeration - Warehouse - Refrigerated</v>
      </c>
      <c r="B6" s="81"/>
      <c r="C6" s="81"/>
      <c r="D6" s="81"/>
    </row>
    <row r="7" spans="1:9" ht="30" x14ac:dyDescent="0.25">
      <c r="A7" s="51" t="s">
        <v>258</v>
      </c>
      <c r="B7" s="51" t="s">
        <v>259</v>
      </c>
      <c r="C7" s="52" t="s">
        <v>313</v>
      </c>
      <c r="D7" s="51" t="s">
        <v>261</v>
      </c>
    </row>
    <row r="8" spans="1:9" x14ac:dyDescent="0.25">
      <c r="A8" s="3" t="str">
        <f>IF(TRIM(Raw_refrigerationsystem!$A2)="Existing",Raw_refrigerationsystem!B2,"")</f>
        <v>LT_system</v>
      </c>
      <c r="B8" s="3" t="str">
        <f>IF(TRIM(Raw_refrigerationsystem!$A2)="Existing",Raw_refrigerationsystem!C2,"")</f>
        <v>2600 W</v>
      </c>
      <c r="C8" s="3" t="str">
        <f>IF(TRIM(Raw_refrigerationsystem!$A2)="Existing",Raw_refrigerationsystem!D2,"")</f>
        <v>NH3</v>
      </c>
      <c r="D8" s="3" t="str">
        <f>IF(TRIM(Raw_refrigerationsystem!$A2)="Existing",Raw_refrigerationsystem!E2,"")</f>
        <v>AirCooled</v>
      </c>
    </row>
    <row r="9" spans="1:9" x14ac:dyDescent="0.25">
      <c r="A9" s="3" t="str">
        <f>IF(TRIM(Raw_refrigerationsystem!$A3)="Existing",Raw_refrigerationsystem!B3,"")</f>
        <v>MT_system</v>
      </c>
      <c r="B9" s="3" t="str">
        <f>IF(TRIM(Raw_refrigerationsystem!$A3)="Existing",Raw_refrigerationsystem!C3,"")</f>
        <v>2600 W</v>
      </c>
      <c r="C9" s="3" t="str">
        <f>IF(TRIM(Raw_refrigerationsystem!$A3)="Existing",Raw_refrigerationsystem!D3,"")</f>
        <v>NH3</v>
      </c>
      <c r="D9" s="3" t="str">
        <f>IF(TRIM(Raw_refrigerationsystem!$A3)="Existing",Raw_refrigerationsystem!E3,"")</f>
        <v>AirCooled</v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7" t="str">
        <f>"Elevator - "&amp;Prototype!A2</f>
        <v>Elevator - Warehouse - Refrigerated</v>
      </c>
      <c r="B14" s="81"/>
      <c r="C14" s="81"/>
      <c r="D14" s="81"/>
      <c r="E14" s="81"/>
      <c r="F14" s="81"/>
      <c r="G14" s="81"/>
      <c r="H14" s="81"/>
      <c r="I14" s="81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500039.22</v>
      </c>
      <c r="D2">
        <v>9.9995849083999999E-2</v>
      </c>
    </row>
    <row r="3" spans="1:4" x14ac:dyDescent="0.25">
      <c r="A3" t="s">
        <v>40</v>
      </c>
      <c r="B3" t="s">
        <v>387</v>
      </c>
      <c r="C3">
        <v>500039.22</v>
      </c>
      <c r="D3">
        <v>9.9995849083999999E-2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430</v>
      </c>
      <c r="D2" t="s">
        <v>431</v>
      </c>
    </row>
    <row r="3" spans="1:4" x14ac:dyDescent="0.25">
      <c r="A3" t="s">
        <v>40</v>
      </c>
      <c r="B3" t="s">
        <v>430</v>
      </c>
      <c r="D3" t="s">
        <v>431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417</v>
      </c>
      <c r="C2" t="s">
        <v>418</v>
      </c>
      <c r="D2" t="s">
        <v>419</v>
      </c>
      <c r="E2" t="s">
        <v>420</v>
      </c>
    </row>
    <row r="3" spans="1:5" x14ac:dyDescent="0.25">
      <c r="A3" t="s">
        <v>39</v>
      </c>
      <c r="B3" t="s">
        <v>421</v>
      </c>
      <c r="C3" t="s">
        <v>418</v>
      </c>
      <c r="D3" t="s">
        <v>419</v>
      </c>
      <c r="E3" t="s">
        <v>420</v>
      </c>
    </row>
    <row r="4" spans="1:5" x14ac:dyDescent="0.25">
      <c r="A4" t="s">
        <v>40</v>
      </c>
      <c r="B4" t="s">
        <v>417</v>
      </c>
      <c r="C4" t="s">
        <v>418</v>
      </c>
      <c r="D4" t="s">
        <v>419</v>
      </c>
      <c r="E4" t="s">
        <v>420</v>
      </c>
    </row>
    <row r="5" spans="1:5" x14ac:dyDescent="0.25">
      <c r="A5" t="s">
        <v>40</v>
      </c>
      <c r="B5" t="s">
        <v>421</v>
      </c>
      <c r="C5" t="s">
        <v>418</v>
      </c>
      <c r="D5" t="s">
        <v>419</v>
      </c>
      <c r="E5" t="s">
        <v>420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Warehouse - Refrigerated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8" t="s">
        <v>347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99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B044-43CE-44FB-95B2-63DA593F5834}">
  <dimension ref="A1"/>
  <sheetViews>
    <sheetView workbookViewId="0"/>
  </sheetViews>
  <sheetFormatPr defaultRowHeight="15" x14ac:dyDescent="0.25"/>
  <sheetData>
    <row r="1" spans="1:1" x14ac:dyDescent="0.25">
      <c r="A1" t="s">
        <v>432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422</v>
      </c>
      <c r="C2" t="s">
        <v>423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388</v>
      </c>
      <c r="B3" t="s">
        <v>422</v>
      </c>
      <c r="C3" t="s">
        <v>424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388</v>
      </c>
      <c r="B4" t="s">
        <v>425</v>
      </c>
      <c r="C4" t="s">
        <v>423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388</v>
      </c>
      <c r="B5" t="s">
        <v>425</v>
      </c>
      <c r="C5" t="s">
        <v>424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388</v>
      </c>
      <c r="B6" t="s">
        <v>426</v>
      </c>
      <c r="C6" t="s">
        <v>427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388</v>
      </c>
      <c r="B7" t="s">
        <v>428</v>
      </c>
      <c r="C7" t="s">
        <v>423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388</v>
      </c>
      <c r="B8" t="s">
        <v>428</v>
      </c>
      <c r="C8" t="s">
        <v>424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388</v>
      </c>
      <c r="B9" t="s">
        <v>429</v>
      </c>
      <c r="C9" t="s">
        <v>423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388</v>
      </c>
      <c r="B10" t="s">
        <v>429</v>
      </c>
      <c r="C10" t="s">
        <v>424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Warehouse - Refrigerated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51.913856217118337</v>
      </c>
      <c r="F3" s="38">
        <f>SUMIFS(Raw_totalendusesannual!$E:$E,
        Raw_totalendusesannual!$B:$B,$A3,
        Raw_totalendusesannual!$C:$C,$B3,
        Raw_totalendusesannual!$A:$A,$C3) / $D3</f>
        <v>0.59670585439278145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36.391745951447575</v>
      </c>
      <c r="F4" s="38">
        <f>SUMIFS(Raw_totalendusesannual!$E:$E,
        Raw_totalendusesannual!$B:$B,$A4,
        Raw_totalendusesannual!$C:$C,$B4,
        Raw_totalendusesannual!$A:$A,$C4) / $D4</f>
        <v>0.59554870515956737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51.913856217118337</v>
      </c>
      <c r="F5" s="38">
        <f>SUMIFS(Raw_totalendusesannual!$E:$E,
        Raw_totalendusesannual!$B:$B,$A5,
        Raw_totalendusesannual!$C:$C,$B5,
        Raw_totalendusesannual!$A:$A,$C5) / $D5</f>
        <v>0.59670585439278145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36.391745951447575</v>
      </c>
      <c r="F6" s="38">
        <f>SUMIFS(Raw_totalendusesannual!$E:$E,
        Raw_totalendusesannual!$B:$B,$A6,
        Raw_totalendusesannual!$C:$C,$B6,
        Raw_totalendusesannual!$A:$A,$C6) / $D6</f>
        <v>0.59554870515956737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51.913856217118337</v>
      </c>
      <c r="F7" s="38">
        <f>SUMIFS(Raw_totalendusesannual!$E:$E,
        Raw_totalendusesannual!$B:$B,$A7,
        Raw_totalendusesannual!$C:$C,$B7,
        Raw_totalendusesannual!$A:$A,$C7) / $D7</f>
        <v>0.59670585439278145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36.391745951447575</v>
      </c>
      <c r="F8" s="38">
        <f>SUMIFS(Raw_totalendusesannual!$E:$E,
        Raw_totalendusesannual!$B:$B,$A8,
        Raw_totalendusesannual!$C:$C,$B8,
        Raw_totalendusesannual!$A:$A,$C8) / $D8</f>
        <v>0.59554870515956737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51.913856217118337</v>
      </c>
      <c r="F9" s="38">
        <f>SUMIFS(Raw_totalendusesannual!$E:$E,
        Raw_totalendusesannual!$B:$B,$A9,
        Raw_totalendusesannual!$C:$C,$B9,
        Raw_totalendusesannual!$A:$A,$C9) / $D9</f>
        <v>0.59670585439278145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36.391745951447575</v>
      </c>
      <c r="F10" s="38">
        <f>SUMIFS(Raw_totalendusesannual!$E:$E,
        Raw_totalendusesannual!$B:$B,$A10,
        Raw_totalendusesannual!$C:$C,$B10,
        Raw_totalendusesannual!$A:$A,$C10) / $D10</f>
        <v>0.59554870515956737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51.913856217118337</v>
      </c>
      <c r="F11" s="38">
        <f>SUMIFS(Raw_totalendusesannual!$E:$E,
        Raw_totalendusesannual!$B:$B,$A11,
        Raw_totalendusesannual!$C:$C,$B11,
        Raw_totalendusesannual!$A:$A,$C11) / $D11</f>
        <v>0.59670585439278145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36.391745951447575</v>
      </c>
      <c r="F12" s="38">
        <f>SUMIFS(Raw_totalendusesannual!$E:$E,
        Raw_totalendusesannual!$B:$B,$A12,
        Raw_totalendusesannual!$C:$C,$B12,
        Raw_totalendusesannual!$A:$A,$C12) / $D12</f>
        <v>0.59554870515956737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64.475831635766497</v>
      </c>
      <c r="F13" s="38">
        <f>SUMIFS(Raw_totalendusesannual!$E:$E,
        Raw_totalendusesannual!$B:$B,$A13,
        Raw_totalendusesannual!$C:$C,$B13,
        Raw_totalendusesannual!$A:$A,$C13) / $D13</f>
        <v>0.54844068031303628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65.26807343231998</v>
      </c>
      <c r="F14" s="38">
        <f>SUMIFS(Raw_totalendusesannual!$E:$E,
        Raw_totalendusesannual!$B:$B,$A14,
        Raw_totalendusesannual!$C:$C,$B14,
        Raw_totalendusesannual!$A:$A,$C14) / $D14</f>
        <v>0.54785294641488325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64.475831635766497</v>
      </c>
      <c r="F15" s="38">
        <f>SUMIFS(Raw_totalendusesannual!$E:$E,
        Raw_totalendusesannual!$B:$B,$A15,
        Raw_totalendusesannual!$C:$C,$B15,
        Raw_totalendusesannual!$A:$A,$C15) / $D15</f>
        <v>0.54844068031303628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65.26807343231998</v>
      </c>
      <c r="F16" s="38">
        <f>SUMIFS(Raw_totalendusesannual!$E:$E,
        Raw_totalendusesannual!$B:$B,$A16,
        Raw_totalendusesannual!$C:$C,$B16,
        Raw_totalendusesannual!$A:$A,$C16) / $D16</f>
        <v>0.54785294641488325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64.475831635766497</v>
      </c>
      <c r="F17" s="38">
        <f>SUMIFS(Raw_totalendusesannual!$E:$E,
        Raw_totalendusesannual!$B:$B,$A17,
        Raw_totalendusesannual!$C:$C,$B17,
        Raw_totalendusesannual!$A:$A,$C17) / $D17</f>
        <v>0.54844068031303628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65.26807343231998</v>
      </c>
      <c r="F18" s="38">
        <f>SUMIFS(Raw_totalendusesannual!$E:$E,
        Raw_totalendusesannual!$B:$B,$A18,
        Raw_totalendusesannual!$C:$C,$B18,
        Raw_totalendusesannual!$A:$A,$C18) / $D18</f>
        <v>0.54785294641488325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64.475831635766497</v>
      </c>
      <c r="F19" s="38">
        <f>SUMIFS(Raw_totalendusesannual!$E:$E,
        Raw_totalendusesannual!$B:$B,$A19,
        Raw_totalendusesannual!$C:$C,$B19,
        Raw_totalendusesannual!$A:$A,$C19) / $D19</f>
        <v>0.54844068031303628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65.26807343231998</v>
      </c>
      <c r="F20" s="38">
        <f>SUMIFS(Raw_totalendusesannual!$E:$E,
        Raw_totalendusesannual!$B:$B,$A20,
        Raw_totalendusesannual!$C:$C,$B20,
        Raw_totalendusesannual!$A:$A,$C20) / $D20</f>
        <v>0.54785294641488325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64.475831635766497</v>
      </c>
      <c r="F21" s="38">
        <f>SUMIFS(Raw_totalendusesannual!$E:$E,
        Raw_totalendusesannual!$B:$B,$A21,
        Raw_totalendusesannual!$C:$C,$B21,
        Raw_totalendusesannual!$A:$A,$C21) / $D21</f>
        <v>0.54844068031303628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65.26807343231998</v>
      </c>
      <c r="F22" s="38">
        <f>SUMIFS(Raw_totalendusesannual!$E:$E,
        Raw_totalendusesannual!$B:$B,$A22,
        Raw_totalendusesannual!$C:$C,$B22,
        Raw_totalendusesannual!$A:$A,$C22) / $D22</f>
        <v>0.54785294641488325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64.692418126722146</v>
      </c>
      <c r="F23" s="38">
        <f>SUMIFS(Raw_totalendusesannual!$E:$E,
        Raw_totalendusesannual!$B:$B,$A23,
        Raw_totalendusesannual!$C:$C,$B23,
        Raw_totalendusesannual!$A:$A,$C23) / $D23</f>
        <v>0.5463469845425325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66.107119877516809</v>
      </c>
      <c r="F24" s="38">
        <f>SUMIFS(Raw_totalendusesannual!$E:$E,
        Raw_totalendusesannual!$B:$B,$A24,
        Raw_totalendusesannual!$C:$C,$B24,
        Raw_totalendusesannual!$A:$A,$C24) / $D24</f>
        <v>0.54591339855301746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64.692418126722146</v>
      </c>
      <c r="F25" s="38">
        <f>SUMIFS(Raw_totalendusesannual!$E:$E,
        Raw_totalendusesannual!$B:$B,$A25,
        Raw_totalendusesannual!$C:$C,$B25,
        Raw_totalendusesannual!$A:$A,$C25) / $D25</f>
        <v>0.5463469845425325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66.107119877516809</v>
      </c>
      <c r="F26" s="38">
        <f>SUMIFS(Raw_totalendusesannual!$E:$E,
        Raw_totalendusesannual!$B:$B,$A26,
        Raw_totalendusesannual!$C:$C,$B26,
        Raw_totalendusesannual!$A:$A,$C26) / $D26</f>
        <v>0.54591339855301746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64.692418126722146</v>
      </c>
      <c r="F27" s="38">
        <f>SUMIFS(Raw_totalendusesannual!$E:$E,
        Raw_totalendusesannual!$B:$B,$A27,
        Raw_totalendusesannual!$C:$C,$B27,
        Raw_totalendusesannual!$A:$A,$C27) / $D27</f>
        <v>0.5463469845425325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66.107119877516809</v>
      </c>
      <c r="F28" s="38">
        <f>SUMIFS(Raw_totalendusesannual!$E:$E,
        Raw_totalendusesannual!$B:$B,$A28,
        Raw_totalendusesannual!$C:$C,$B28,
        Raw_totalendusesannual!$A:$A,$C28) / $D28</f>
        <v>0.54591339855301746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64.692418126722146</v>
      </c>
      <c r="F29" s="38">
        <f>SUMIFS(Raw_totalendusesannual!$E:$E,
        Raw_totalendusesannual!$B:$B,$A29,
        Raw_totalendusesannual!$C:$C,$B29,
        Raw_totalendusesannual!$A:$A,$C29) / $D29</f>
        <v>0.5463469845425325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66.107119877516809</v>
      </c>
      <c r="F30" s="38">
        <f>SUMIFS(Raw_totalendusesannual!$E:$E,
        Raw_totalendusesannual!$B:$B,$A30,
        Raw_totalendusesannual!$C:$C,$B30,
        Raw_totalendusesannual!$A:$A,$C30) / $D30</f>
        <v>0.54591339855301746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64.692418126722146</v>
      </c>
      <c r="F31" s="38">
        <f>SUMIFS(Raw_totalendusesannual!$E:$E,
        Raw_totalendusesannual!$B:$B,$A31,
        Raw_totalendusesannual!$C:$C,$B31,
        Raw_totalendusesannual!$A:$A,$C31) / $D31</f>
        <v>0.5463469845425325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66.107119877516809</v>
      </c>
      <c r="F32" s="38">
        <f>SUMIFS(Raw_totalendusesannual!$E:$E,
        Raw_totalendusesannual!$B:$B,$A32,
        Raw_totalendusesannual!$C:$C,$B32,
        Raw_totalendusesannual!$A:$A,$C32) / $D32</f>
        <v>0.54591339855301746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68.494221153292742</v>
      </c>
      <c r="F33" s="38">
        <f>SUMIFS(Raw_totalendusesannual!$E:$E,
        Raw_totalendusesannual!$B:$B,$A33,
        Raw_totalendusesannual!$C:$C,$B33,
        Raw_totalendusesannual!$A:$A,$C33) / $D33</f>
        <v>0.52765977036761247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69.013219423068449</v>
      </c>
      <c r="F34" s="38">
        <f>SUMIFS(Raw_totalendusesannual!$E:$E,
        Raw_totalendusesannual!$B:$B,$A34,
        Raw_totalendusesannual!$C:$C,$B34,
        Raw_totalendusesannual!$A:$A,$C34) / $D34</f>
        <v>0.52710743369290114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68.494221153292742</v>
      </c>
      <c r="F35" s="38">
        <f>SUMIFS(Raw_totalendusesannual!$E:$E,
        Raw_totalendusesannual!$B:$B,$A35,
        Raw_totalendusesannual!$C:$C,$B35,
        Raw_totalendusesannual!$A:$A,$C35) / $D35</f>
        <v>0.52765977036761247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69.013219423068449</v>
      </c>
      <c r="F36" s="38">
        <f>SUMIFS(Raw_totalendusesannual!$E:$E,
        Raw_totalendusesannual!$B:$B,$A36,
        Raw_totalendusesannual!$C:$C,$B36,
        Raw_totalendusesannual!$A:$A,$C36) / $D36</f>
        <v>0.52710743369290114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68.494221153292742</v>
      </c>
      <c r="F37" s="38">
        <f>SUMIFS(Raw_totalendusesannual!$E:$E,
        Raw_totalendusesannual!$B:$B,$A37,
        Raw_totalendusesannual!$C:$C,$B37,
        Raw_totalendusesannual!$A:$A,$C37) / $D37</f>
        <v>0.52765977036761247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69.013219423068449</v>
      </c>
      <c r="F38" s="38">
        <f>SUMIFS(Raw_totalendusesannual!$E:$E,
        Raw_totalendusesannual!$B:$B,$A38,
        Raw_totalendusesannual!$C:$C,$B38,
        Raw_totalendusesannual!$A:$A,$C38) / $D38</f>
        <v>0.52710743369290114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68.494221153292742</v>
      </c>
      <c r="F39" s="38">
        <f>SUMIFS(Raw_totalendusesannual!$E:$E,
        Raw_totalendusesannual!$B:$B,$A39,
        Raw_totalendusesannual!$C:$C,$B39,
        Raw_totalendusesannual!$A:$A,$C39) / $D39</f>
        <v>0.52765977036761247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69.013219423068449</v>
      </c>
      <c r="F40" s="38">
        <f>SUMIFS(Raw_totalendusesannual!$E:$E,
        Raw_totalendusesannual!$B:$B,$A40,
        Raw_totalendusesannual!$C:$C,$B40,
        Raw_totalendusesannual!$A:$A,$C40) / $D40</f>
        <v>0.52710743369290114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68.494221153292742</v>
      </c>
      <c r="F41" s="38">
        <f>SUMIFS(Raw_totalendusesannual!$E:$E,
        Raw_totalendusesannual!$B:$B,$A41,
        Raw_totalendusesannual!$C:$C,$B41,
        Raw_totalendusesannual!$A:$A,$C41) / $D41</f>
        <v>0.52765977036761247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69.013219423068449</v>
      </c>
      <c r="F42" s="38">
        <f>SUMIFS(Raw_totalendusesannual!$E:$E,
        Raw_totalendusesannual!$B:$B,$A42,
        Raw_totalendusesannual!$C:$C,$B42,
        Raw_totalendusesannual!$A:$A,$C42) / $D42</f>
        <v>0.52710743369290114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65.541866695976367</v>
      </c>
      <c r="F43" s="38">
        <f>SUMIFS(Raw_totalendusesannual!$E:$E,
        Raw_totalendusesannual!$B:$B,$A43,
        Raw_totalendusesannual!$C:$C,$B43,
        Raw_totalendusesannual!$A:$A,$C43) / $D43</f>
        <v>0.54636238333465126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66.009238715315178</v>
      </c>
      <c r="F44" s="38">
        <f>SUMIFS(Raw_totalendusesannual!$E:$E,
        Raw_totalendusesannual!$B:$B,$A44,
        Raw_totalendusesannual!$C:$C,$B44,
        Raw_totalendusesannual!$A:$A,$C44) / $D44</f>
        <v>0.54569305583670014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65.541866695976367</v>
      </c>
      <c r="F45" s="38">
        <f>SUMIFS(Raw_totalendusesannual!$E:$E,
        Raw_totalendusesannual!$B:$B,$A45,
        Raw_totalendusesannual!$C:$C,$B45,
        Raw_totalendusesannual!$A:$A,$C45) / $D45</f>
        <v>0.54636238333465126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66.009238715315178</v>
      </c>
      <c r="F46" s="38">
        <f>SUMIFS(Raw_totalendusesannual!$E:$E,
        Raw_totalendusesannual!$B:$B,$A46,
        Raw_totalendusesannual!$C:$C,$B46,
        Raw_totalendusesannual!$A:$A,$C46) / $D46</f>
        <v>0.54569305583670014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65.541866695976367</v>
      </c>
      <c r="F47" s="38">
        <f>SUMIFS(Raw_totalendusesannual!$E:$E,
        Raw_totalendusesannual!$B:$B,$A47,
        Raw_totalendusesannual!$C:$C,$B47,
        Raw_totalendusesannual!$A:$A,$C47) / $D47</f>
        <v>0.54636238333465126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66.009238715315178</v>
      </c>
      <c r="F48" s="38">
        <f>SUMIFS(Raw_totalendusesannual!$E:$E,
        Raw_totalendusesannual!$B:$B,$A48,
        Raw_totalendusesannual!$C:$C,$B48,
        Raw_totalendusesannual!$A:$A,$C48) / $D48</f>
        <v>0.54569305583670014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65.541866695976367</v>
      </c>
      <c r="F49" s="38">
        <f>SUMIFS(Raw_totalendusesannual!$E:$E,
        Raw_totalendusesannual!$B:$B,$A49,
        Raw_totalendusesannual!$C:$C,$B49,
        Raw_totalendusesannual!$A:$A,$C49) / $D49</f>
        <v>0.54636238333465126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66.009238715315178</v>
      </c>
      <c r="F50" s="38">
        <f>SUMIFS(Raw_totalendusesannual!$E:$E,
        Raw_totalendusesannual!$B:$B,$A50,
        Raw_totalendusesannual!$C:$C,$B50,
        Raw_totalendusesannual!$A:$A,$C50) / $D50</f>
        <v>0.54569305583670014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65.541866695976367</v>
      </c>
      <c r="F51" s="38">
        <f>SUMIFS(Raw_totalendusesannual!$E:$E,
        Raw_totalendusesannual!$B:$B,$A51,
        Raw_totalendusesannual!$C:$C,$B51,
        Raw_totalendusesannual!$A:$A,$C51) / $D51</f>
        <v>0.54636238333465126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66.009238715315178</v>
      </c>
      <c r="F52" s="38">
        <f>SUMIFS(Raw_totalendusesannual!$E:$E,
        Raw_totalendusesannual!$B:$B,$A52,
        Raw_totalendusesannual!$C:$C,$B52,
        Raw_totalendusesannual!$A:$A,$C52) / $D52</f>
        <v>0.54569305583670014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74.579769582873922</v>
      </c>
      <c r="F53" s="38">
        <f>SUMIFS(Raw_totalendusesannual!$E:$E,
        Raw_totalendusesannual!$B:$B,$A53,
        Raw_totalendusesannual!$C:$C,$B53,
        Raw_totalendusesannual!$A:$A,$C53) / $D53</f>
        <v>0.50346256839613501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79.518306584031549</v>
      </c>
      <c r="F54" s="38">
        <f>SUMIFS(Raw_totalendusesannual!$E:$E,
        Raw_totalendusesannual!$B:$B,$A54,
        Raw_totalendusesannual!$C:$C,$B54,
        Raw_totalendusesannual!$A:$A,$C54) / $D54</f>
        <v>0.50288495370423147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74.579769582873922</v>
      </c>
      <c r="F55" s="38">
        <f>SUMIFS(Raw_totalendusesannual!$E:$E,
        Raw_totalendusesannual!$B:$B,$A55,
        Raw_totalendusesannual!$C:$C,$B55,
        Raw_totalendusesannual!$A:$A,$C55) / $D55</f>
        <v>0.50346256839613501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79.518306584031549</v>
      </c>
      <c r="F56" s="38">
        <f>SUMIFS(Raw_totalendusesannual!$E:$E,
        Raw_totalendusesannual!$B:$B,$A56,
        Raw_totalendusesannual!$C:$C,$B56,
        Raw_totalendusesannual!$A:$A,$C56) / $D56</f>
        <v>0.50288495370423147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74.579769582873922</v>
      </c>
      <c r="F57" s="38">
        <f>SUMIFS(Raw_totalendusesannual!$E:$E,
        Raw_totalendusesannual!$B:$B,$A57,
        Raw_totalendusesannual!$C:$C,$B57,
        Raw_totalendusesannual!$A:$A,$C57) / $D57</f>
        <v>0.50346256839613501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79.518306584031549</v>
      </c>
      <c r="F58" s="38">
        <f>SUMIFS(Raw_totalendusesannual!$E:$E,
        Raw_totalendusesannual!$B:$B,$A58,
        Raw_totalendusesannual!$C:$C,$B58,
        Raw_totalendusesannual!$A:$A,$C58) / $D58</f>
        <v>0.50288495370423147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74.579769582873922</v>
      </c>
      <c r="F59" s="38">
        <f>SUMIFS(Raw_totalendusesannual!$E:$E,
        Raw_totalendusesannual!$B:$B,$A59,
        Raw_totalendusesannual!$C:$C,$B59,
        Raw_totalendusesannual!$A:$A,$C59) / $D59</f>
        <v>0.50346256839613501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79.518306584031549</v>
      </c>
      <c r="F60" s="38">
        <f>SUMIFS(Raw_totalendusesannual!$E:$E,
        Raw_totalendusesannual!$B:$B,$A60,
        Raw_totalendusesannual!$C:$C,$B60,
        Raw_totalendusesannual!$A:$A,$C60) / $D60</f>
        <v>0.50288495370423147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74.579769582873922</v>
      </c>
      <c r="F61" s="38">
        <f>SUMIFS(Raw_totalendusesannual!$E:$E,
        Raw_totalendusesannual!$B:$B,$A61,
        Raw_totalendusesannual!$C:$C,$B61,
        Raw_totalendusesannual!$A:$A,$C61) / $D61</f>
        <v>0.50346256839613501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79.518306584031549</v>
      </c>
      <c r="F62" s="38">
        <f>SUMIFS(Raw_totalendusesannual!$E:$E,
        Raw_totalendusesannual!$B:$B,$A62,
        Raw_totalendusesannual!$C:$C,$B62,
        Raw_totalendusesannual!$A:$A,$C62) / $D62</f>
        <v>0.50288495370423147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76.739378083183155</v>
      </c>
      <c r="F63" s="38">
        <f>SUMIFS(Raw_totalendusesannual!$E:$E,
        Raw_totalendusesannual!$B:$B,$A63,
        Raw_totalendusesannual!$C:$C,$B63,
        Raw_totalendusesannual!$A:$A,$C63) / $D63</f>
        <v>0.49702385344893552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79.108148576825627</v>
      </c>
      <c r="F64" s="38">
        <f>SUMIFS(Raw_totalendusesannual!$E:$E,
        Raw_totalendusesannual!$B:$B,$A64,
        Raw_totalendusesannual!$C:$C,$B64,
        Raw_totalendusesannual!$A:$A,$C64) / $D64</f>
        <v>0.4966991589179745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76.739378083183155</v>
      </c>
      <c r="F65" s="38">
        <f>SUMIFS(Raw_totalendusesannual!$E:$E,
        Raw_totalendusesannual!$B:$B,$A65,
        Raw_totalendusesannual!$C:$C,$B65,
        Raw_totalendusesannual!$A:$A,$C65) / $D65</f>
        <v>0.49702385344893552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79.108148576825627</v>
      </c>
      <c r="F66" s="38">
        <f>SUMIFS(Raw_totalendusesannual!$E:$E,
        Raw_totalendusesannual!$B:$B,$A66,
        Raw_totalendusesannual!$C:$C,$B66,
        Raw_totalendusesannual!$A:$A,$C66) / $D66</f>
        <v>0.4966991589179745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76.739378083183155</v>
      </c>
      <c r="F67" s="38">
        <f>SUMIFS(Raw_totalendusesannual!$E:$E,
        Raw_totalendusesannual!$B:$B,$A67,
        Raw_totalendusesannual!$C:$C,$B67,
        Raw_totalendusesannual!$A:$A,$C67) / $D67</f>
        <v>0.49702385344893552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79.108148576825627</v>
      </c>
      <c r="F68" s="38">
        <f>SUMIFS(Raw_totalendusesannual!$E:$E,
        Raw_totalendusesannual!$B:$B,$A68,
        Raw_totalendusesannual!$C:$C,$B68,
        Raw_totalendusesannual!$A:$A,$C68) / $D68</f>
        <v>0.4966991589179745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76.739378083183155</v>
      </c>
      <c r="F69" s="38">
        <f>SUMIFS(Raw_totalendusesannual!$E:$E,
        Raw_totalendusesannual!$B:$B,$A69,
        Raw_totalendusesannual!$C:$C,$B69,
        Raw_totalendusesannual!$A:$A,$C69) / $D69</f>
        <v>0.49702385344893552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79.108148576825627</v>
      </c>
      <c r="F70" s="38">
        <f>SUMIFS(Raw_totalendusesannual!$E:$E,
        Raw_totalendusesannual!$B:$B,$A70,
        Raw_totalendusesannual!$C:$C,$B70,
        Raw_totalendusesannual!$A:$A,$C70) / $D70</f>
        <v>0.4966991589179745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76.739378083183155</v>
      </c>
      <c r="F71" s="38">
        <f>SUMIFS(Raw_totalendusesannual!$E:$E,
        Raw_totalendusesannual!$B:$B,$A71,
        Raw_totalendusesannual!$C:$C,$B71,
        Raw_totalendusesannual!$A:$A,$C71) / $D71</f>
        <v>0.49702385344893552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79.108148576825627</v>
      </c>
      <c r="F72" s="38">
        <f>SUMIFS(Raw_totalendusesannual!$E:$E,
        Raw_totalendusesannual!$B:$B,$A72,
        Raw_totalendusesannual!$C:$C,$B72,
        Raw_totalendusesannual!$A:$A,$C72) / $D72</f>
        <v>0.4966991589179745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74.615427125896247</v>
      </c>
      <c r="F73" s="38">
        <f>SUMIFS(Raw_totalendusesannual!$E:$E,
        Raw_totalendusesannual!$B:$B,$A73,
        Raw_totalendusesannual!$C:$C,$B73,
        Raw_totalendusesannual!$A:$A,$C73) / $D73</f>
        <v>0.49631584898480569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79.400409311893583</v>
      </c>
      <c r="F74" s="38">
        <f>SUMIFS(Raw_totalendusesannual!$E:$E,
        Raw_totalendusesannual!$B:$B,$A74,
        Raw_totalendusesannual!$C:$C,$B74,
        Raw_totalendusesannual!$A:$A,$C74) / $D74</f>
        <v>0.49595243749080326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74.615427125896247</v>
      </c>
      <c r="F75" s="38">
        <f>SUMIFS(Raw_totalendusesannual!$E:$E,
        Raw_totalendusesannual!$B:$B,$A75,
        Raw_totalendusesannual!$C:$C,$B75,
        Raw_totalendusesannual!$A:$A,$C75) / $D75</f>
        <v>0.49631584898480569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79.400409311893583</v>
      </c>
      <c r="F76" s="38">
        <f>SUMIFS(Raw_totalendusesannual!$E:$E,
        Raw_totalendusesannual!$B:$B,$A76,
        Raw_totalendusesannual!$C:$C,$B76,
        Raw_totalendusesannual!$A:$A,$C76) / $D76</f>
        <v>0.49595243749080326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74.615427125896247</v>
      </c>
      <c r="F77" s="38">
        <f>SUMIFS(Raw_totalendusesannual!$E:$E,
        Raw_totalendusesannual!$B:$B,$A77,
        Raw_totalendusesannual!$C:$C,$B77,
        Raw_totalendusesannual!$A:$A,$C77) / $D77</f>
        <v>0.49631584898480569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79.400409311893583</v>
      </c>
      <c r="F78" s="38">
        <f>SUMIFS(Raw_totalendusesannual!$E:$E,
        Raw_totalendusesannual!$B:$B,$A78,
        Raw_totalendusesannual!$C:$C,$B78,
        Raw_totalendusesannual!$A:$A,$C78) / $D78</f>
        <v>0.49595243749080326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74.615427125896247</v>
      </c>
      <c r="F79" s="38">
        <f>SUMIFS(Raw_totalendusesannual!$E:$E,
        Raw_totalendusesannual!$B:$B,$A79,
        Raw_totalendusesannual!$C:$C,$B79,
        Raw_totalendusesannual!$A:$A,$C79) / $D79</f>
        <v>0.49631584898480569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79.400409311893583</v>
      </c>
      <c r="F80" s="38">
        <f>SUMIFS(Raw_totalendusesannual!$E:$E,
        Raw_totalendusesannual!$B:$B,$A80,
        Raw_totalendusesannual!$C:$C,$B80,
        Raw_totalendusesannual!$A:$A,$C80) / $D80</f>
        <v>0.49595243749080326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74.615427125896247</v>
      </c>
      <c r="F81" s="38">
        <f>SUMIFS(Raw_totalendusesannual!$E:$E,
        Raw_totalendusesannual!$B:$B,$A81,
        Raw_totalendusesannual!$C:$C,$B81,
        Raw_totalendusesannual!$A:$A,$C81) / $D81</f>
        <v>0.49631584898480569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79.400409311893583</v>
      </c>
      <c r="F82" s="38">
        <f>SUMIFS(Raw_totalendusesannual!$E:$E,
        Raw_totalendusesannual!$B:$B,$A82,
        Raw_totalendusesannual!$C:$C,$B82,
        Raw_totalendusesannual!$A:$A,$C82) / $D82</f>
        <v>0.49595243749080326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74.587165862709739</v>
      </c>
      <c r="F83" s="38">
        <f>SUMIFS(Raw_totalendusesannual!$E:$E,
        Raw_totalendusesannual!$B:$B,$A83,
        Raw_totalendusesannual!$C:$C,$B83,
        Raw_totalendusesannual!$A:$A,$C83) / $D83</f>
        <v>0.48948370489818777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74.549240657562819</v>
      </c>
      <c r="F84" s="38">
        <f>SUMIFS(Raw_totalendusesannual!$E:$E,
        Raw_totalendusesannual!$B:$B,$A84,
        Raw_totalendusesannual!$C:$C,$B84,
        Raw_totalendusesannual!$A:$A,$C84) / $D84</f>
        <v>0.48904763910318877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74.587165862709739</v>
      </c>
      <c r="F85" s="38">
        <f>SUMIFS(Raw_totalendusesannual!$E:$E,
        Raw_totalendusesannual!$B:$B,$A85,
        Raw_totalendusesannual!$C:$C,$B85,
        Raw_totalendusesannual!$A:$A,$C85) / $D85</f>
        <v>0.48948370489818777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74.549240657562819</v>
      </c>
      <c r="F86" s="38">
        <f>SUMIFS(Raw_totalendusesannual!$E:$E,
        Raw_totalendusesannual!$B:$B,$A86,
        Raw_totalendusesannual!$C:$C,$B86,
        Raw_totalendusesannual!$A:$A,$C86) / $D86</f>
        <v>0.48904763910318877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74.587165862709739</v>
      </c>
      <c r="F87" s="38">
        <f>SUMIFS(Raw_totalendusesannual!$E:$E,
        Raw_totalendusesannual!$B:$B,$A87,
        Raw_totalendusesannual!$C:$C,$B87,
        Raw_totalendusesannual!$A:$A,$C87) / $D87</f>
        <v>0.48948370489818777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74.549240657562819</v>
      </c>
      <c r="F88" s="38">
        <f>SUMIFS(Raw_totalendusesannual!$E:$E,
        Raw_totalendusesannual!$B:$B,$A88,
        Raw_totalendusesannual!$C:$C,$B88,
        Raw_totalendusesannual!$A:$A,$C88) / $D88</f>
        <v>0.48904763910318877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74.587165862709739</v>
      </c>
      <c r="F89" s="38">
        <f>SUMIFS(Raw_totalendusesannual!$E:$E,
        Raw_totalendusesannual!$B:$B,$A89,
        Raw_totalendusesannual!$C:$C,$B89,
        Raw_totalendusesannual!$A:$A,$C89) / $D89</f>
        <v>0.48948370489818777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74.549240657562819</v>
      </c>
      <c r="F90" s="38">
        <f>SUMIFS(Raw_totalendusesannual!$E:$E,
        Raw_totalendusesannual!$B:$B,$A90,
        Raw_totalendusesannual!$C:$C,$B90,
        Raw_totalendusesannual!$A:$A,$C90) / $D90</f>
        <v>0.48904763910318877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74.587165862709739</v>
      </c>
      <c r="F91" s="38">
        <f>SUMIFS(Raw_totalendusesannual!$E:$E,
        Raw_totalendusesannual!$B:$B,$A91,
        Raw_totalendusesannual!$C:$C,$B91,
        Raw_totalendusesannual!$A:$A,$C91) / $D91</f>
        <v>0.48948370489818777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74.549240657562819</v>
      </c>
      <c r="F92" s="38">
        <f>SUMIFS(Raw_totalendusesannual!$E:$E,
        Raw_totalendusesannual!$B:$B,$A92,
        Raw_totalendusesannual!$C:$C,$B92,
        Raw_totalendusesannual!$A:$A,$C92) / $D92</f>
        <v>0.48904763910318877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78.89205314735112</v>
      </c>
      <c r="F93" s="38">
        <f>SUMIFS(Raw_totalendusesannual!$E:$E,
        Raw_totalendusesannual!$B:$B,$A93,
        Raw_totalendusesannual!$C:$C,$B93,
        Raw_totalendusesannual!$A:$A,$C93) / $D93</f>
        <v>0.48557551145688133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75.130237544167045</v>
      </c>
      <c r="F94" s="38">
        <f>SUMIFS(Raw_totalendusesannual!$E:$E,
        Raw_totalendusesannual!$B:$B,$A94,
        Raw_totalendusesannual!$C:$C,$B94,
        Raw_totalendusesannual!$A:$A,$C94) / $D94</f>
        <v>0.48516312380456877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78.89205314735112</v>
      </c>
      <c r="F95" s="38">
        <f>SUMIFS(Raw_totalendusesannual!$E:$E,
        Raw_totalendusesannual!$B:$B,$A95,
        Raw_totalendusesannual!$C:$C,$B95,
        Raw_totalendusesannual!$A:$A,$C95) / $D95</f>
        <v>0.48557551145688133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75.130237544167045</v>
      </c>
      <c r="F96" s="38">
        <f>SUMIFS(Raw_totalendusesannual!$E:$E,
        Raw_totalendusesannual!$B:$B,$A96,
        Raw_totalendusesannual!$C:$C,$B96,
        Raw_totalendusesannual!$A:$A,$C96) / $D96</f>
        <v>0.48516312380456877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78.89205314735112</v>
      </c>
      <c r="F97" s="38">
        <f>SUMIFS(Raw_totalendusesannual!$E:$E,
        Raw_totalendusesannual!$B:$B,$A97,
        Raw_totalendusesannual!$C:$C,$B97,
        Raw_totalendusesannual!$A:$A,$C97) / $D97</f>
        <v>0.48557551145688133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75.130237544167045</v>
      </c>
      <c r="F98" s="38">
        <f>SUMIFS(Raw_totalendusesannual!$E:$E,
        Raw_totalendusesannual!$B:$B,$A98,
        Raw_totalendusesannual!$C:$C,$B98,
        Raw_totalendusesannual!$A:$A,$C98) / $D98</f>
        <v>0.48516312380456877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78.89205314735112</v>
      </c>
      <c r="F99" s="38">
        <f>SUMIFS(Raw_totalendusesannual!$E:$E,
        Raw_totalendusesannual!$B:$B,$A99,
        Raw_totalendusesannual!$C:$C,$B99,
        Raw_totalendusesannual!$A:$A,$C99) / $D99</f>
        <v>0.48557551145688133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75.130237544167045</v>
      </c>
      <c r="F100" s="38">
        <f>SUMIFS(Raw_totalendusesannual!$E:$E,
        Raw_totalendusesannual!$B:$B,$A100,
        Raw_totalendusesannual!$C:$C,$B100,
        Raw_totalendusesannual!$A:$A,$C100) / $D100</f>
        <v>0.48516312380456877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78.89205314735112</v>
      </c>
      <c r="F101" s="38">
        <f>SUMIFS(Raw_totalendusesannual!$E:$E,
        Raw_totalendusesannual!$B:$B,$A101,
        Raw_totalendusesannual!$C:$C,$B101,
        Raw_totalendusesannual!$A:$A,$C101) / $D101</f>
        <v>0.48557551145688133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75.130237544167045</v>
      </c>
      <c r="F102" s="38">
        <f>SUMIFS(Raw_totalendusesannual!$E:$E,
        Raw_totalendusesannual!$B:$B,$A102,
        Raw_totalendusesannual!$C:$C,$B102,
        Raw_totalendusesannual!$A:$A,$C102) / $D102</f>
        <v>0.48516312380456877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67.460381027712188</v>
      </c>
      <c r="F103" s="38">
        <f>SUMIFS(Raw_totalendusesannual!$E:$E,
        Raw_totalendusesannual!$B:$B,$A103,
        Raw_totalendusesannual!$C:$C,$B103,
        Raw_totalendusesannual!$A:$A,$C103) / $D103</f>
        <v>0.49625659363279551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40.772692929966574</v>
      </c>
      <c r="F104" s="38">
        <f>SUMIFS(Raw_totalendusesannual!$E:$E,
        Raw_totalendusesannual!$B:$B,$A104,
        Raw_totalendusesannual!$C:$C,$B104,
        Raw_totalendusesannual!$A:$A,$C104) / $D104</f>
        <v>0.4956844385126431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67.460381027712188</v>
      </c>
      <c r="F105" s="38">
        <f>SUMIFS(Raw_totalendusesannual!$E:$E,
        Raw_totalendusesannual!$B:$B,$A105,
        Raw_totalendusesannual!$C:$C,$B105,
        Raw_totalendusesannual!$A:$A,$C105) / $D105</f>
        <v>0.49625659363279551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40.772692929966574</v>
      </c>
      <c r="F106" s="38">
        <f>SUMIFS(Raw_totalendusesannual!$E:$E,
        Raw_totalendusesannual!$B:$B,$A106,
        Raw_totalendusesannual!$C:$C,$B106,
        Raw_totalendusesannual!$A:$A,$C106) / $D106</f>
        <v>0.4956844385126431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67.460381027712188</v>
      </c>
      <c r="F107" s="38">
        <f>SUMIFS(Raw_totalendusesannual!$E:$E,
        Raw_totalendusesannual!$B:$B,$A107,
        Raw_totalendusesannual!$C:$C,$B107,
        Raw_totalendusesannual!$A:$A,$C107) / $D107</f>
        <v>0.49625659363279551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40.772692929966574</v>
      </c>
      <c r="F108" s="38">
        <f>SUMIFS(Raw_totalendusesannual!$E:$E,
        Raw_totalendusesannual!$B:$B,$A108,
        Raw_totalendusesannual!$C:$C,$B108,
        Raw_totalendusesannual!$A:$A,$C108) / $D108</f>
        <v>0.4956844385126431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67.460381027712188</v>
      </c>
      <c r="F109" s="38">
        <f>SUMIFS(Raw_totalendusesannual!$E:$E,
        Raw_totalendusesannual!$B:$B,$A109,
        Raw_totalendusesannual!$C:$C,$B109,
        Raw_totalendusesannual!$A:$A,$C109) / $D109</f>
        <v>0.49625659363279551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40.772692929966574</v>
      </c>
      <c r="F110" s="38">
        <f>SUMIFS(Raw_totalendusesannual!$E:$E,
        Raw_totalendusesannual!$B:$B,$A110,
        Raw_totalendusesannual!$C:$C,$B110,
        Raw_totalendusesannual!$A:$A,$C110) / $D110</f>
        <v>0.4956844385126431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67.460381027712188</v>
      </c>
      <c r="F111" s="38">
        <f>SUMIFS(Raw_totalendusesannual!$E:$E,
        Raw_totalendusesannual!$B:$B,$A111,
        Raw_totalendusesannual!$C:$C,$B111,
        Raw_totalendusesannual!$A:$A,$C111) / $D111</f>
        <v>0.49625659363279551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40.772692929966574</v>
      </c>
      <c r="F112" s="38">
        <f>SUMIFS(Raw_totalendusesannual!$E:$E,
        Raw_totalendusesannual!$B:$B,$A112,
        Raw_totalendusesannual!$C:$C,$B112,
        Raw_totalendusesannual!$A:$A,$C112) / $D112</f>
        <v>0.4956844385126431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67.311480767448614</v>
      </c>
      <c r="F113" s="38">
        <f>SUMIFS(Raw_totalendusesannual!$E:$E,
        Raw_totalendusesannual!$B:$B,$A113,
        Raw_totalendusesannual!$C:$C,$B113,
        Raw_totalendusesannual!$A:$A,$C113) / $D113</f>
        <v>0.51024999599031462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43.889729809593739</v>
      </c>
      <c r="F114" s="38">
        <f>SUMIFS(Raw_totalendusesannual!$E:$E,
        Raw_totalendusesannual!$B:$B,$A114,
        Raw_totalendusesannual!$C:$C,$B114,
        Raw_totalendusesannual!$A:$A,$C114) / $D114</f>
        <v>0.50972099748495725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67.311480767448614</v>
      </c>
      <c r="F115" s="38">
        <f>SUMIFS(Raw_totalendusesannual!$E:$E,
        Raw_totalendusesannual!$B:$B,$A115,
        Raw_totalendusesannual!$C:$C,$B115,
        Raw_totalendusesannual!$A:$A,$C115) / $D115</f>
        <v>0.51024999599031462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43.889729809593739</v>
      </c>
      <c r="F116" s="38">
        <f>SUMIFS(Raw_totalendusesannual!$E:$E,
        Raw_totalendusesannual!$B:$B,$A116,
        Raw_totalendusesannual!$C:$C,$B116,
        Raw_totalendusesannual!$A:$A,$C116) / $D116</f>
        <v>0.50972099748495725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67.311480767448614</v>
      </c>
      <c r="F117" s="38">
        <f>SUMIFS(Raw_totalendusesannual!$E:$E,
        Raw_totalendusesannual!$B:$B,$A117,
        Raw_totalendusesannual!$C:$C,$B117,
        Raw_totalendusesannual!$A:$A,$C117) / $D117</f>
        <v>0.51024999599031462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43.889729809593739</v>
      </c>
      <c r="F118" s="38">
        <f>SUMIFS(Raw_totalendusesannual!$E:$E,
        Raw_totalendusesannual!$B:$B,$A118,
        Raw_totalendusesannual!$C:$C,$B118,
        Raw_totalendusesannual!$A:$A,$C118) / $D118</f>
        <v>0.50972099748495725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67.311480767448614</v>
      </c>
      <c r="F119" s="38">
        <f>SUMIFS(Raw_totalendusesannual!$E:$E,
        Raw_totalendusesannual!$B:$B,$A119,
        Raw_totalendusesannual!$C:$C,$B119,
        Raw_totalendusesannual!$A:$A,$C119) / $D119</f>
        <v>0.51024999599031462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43.889729809593739</v>
      </c>
      <c r="F120" s="38">
        <f>SUMIFS(Raw_totalendusesannual!$E:$E,
        Raw_totalendusesannual!$B:$B,$A120,
        Raw_totalendusesannual!$C:$C,$B120,
        Raw_totalendusesannual!$A:$A,$C120) / $D120</f>
        <v>0.50972099748495725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67.311480767448614</v>
      </c>
      <c r="F121" s="38">
        <f>SUMIFS(Raw_totalendusesannual!$E:$E,
        Raw_totalendusesannual!$B:$B,$A121,
        Raw_totalendusesannual!$C:$C,$B121,
        Raw_totalendusesannual!$A:$A,$C121) / $D121</f>
        <v>0.51024999599031462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43.889729809593739</v>
      </c>
      <c r="F122" s="38">
        <f>SUMIFS(Raw_totalendusesannual!$E:$E,
        Raw_totalendusesannual!$B:$B,$A122,
        Raw_totalendusesannual!$C:$C,$B122,
        Raw_totalendusesannual!$A:$A,$C122) / $D122</f>
        <v>0.50972099748495725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71.397550396146926</v>
      </c>
      <c r="F123" s="38">
        <f>SUMIFS(Raw_totalendusesannual!$E:$E,
        Raw_totalendusesannual!$B:$B,$A123,
        Raw_totalendusesannual!$C:$C,$B123,
        Raw_totalendusesannual!$A:$A,$C123) / $D123</f>
        <v>0.48188730076012837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44.58446123486074</v>
      </c>
      <c r="F124" s="38">
        <f>SUMIFS(Raw_totalendusesannual!$E:$E,
        Raw_totalendusesannual!$B:$B,$A124,
        Raw_totalendusesannual!$C:$C,$B124,
        Raw_totalendusesannual!$A:$A,$C124) / $D124</f>
        <v>0.48143515622634564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71.397550396146926</v>
      </c>
      <c r="F125" s="38">
        <f>SUMIFS(Raw_totalendusesannual!$E:$E,
        Raw_totalendusesannual!$B:$B,$A125,
        Raw_totalendusesannual!$C:$C,$B125,
        Raw_totalendusesannual!$A:$A,$C125) / $D125</f>
        <v>0.48188730076012837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44.58446123486074</v>
      </c>
      <c r="F126" s="38">
        <f>SUMIFS(Raw_totalendusesannual!$E:$E,
        Raw_totalendusesannual!$B:$B,$A126,
        Raw_totalendusesannual!$C:$C,$B126,
        Raw_totalendusesannual!$A:$A,$C126) / $D126</f>
        <v>0.48143515622634564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71.397550396146926</v>
      </c>
      <c r="F127" s="38">
        <f>SUMIFS(Raw_totalendusesannual!$E:$E,
        Raw_totalendusesannual!$B:$B,$A127,
        Raw_totalendusesannual!$C:$C,$B127,
        Raw_totalendusesannual!$A:$A,$C127) / $D127</f>
        <v>0.48188730076012837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44.58446123486074</v>
      </c>
      <c r="F128" s="38">
        <f>SUMIFS(Raw_totalendusesannual!$E:$E,
        Raw_totalendusesannual!$B:$B,$A128,
        Raw_totalendusesannual!$C:$C,$B128,
        Raw_totalendusesannual!$A:$A,$C128) / $D128</f>
        <v>0.48143515622634564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71.397550396146926</v>
      </c>
      <c r="F129" s="38">
        <f>SUMIFS(Raw_totalendusesannual!$E:$E,
        Raw_totalendusesannual!$B:$B,$A129,
        Raw_totalendusesannual!$C:$C,$B129,
        Raw_totalendusesannual!$A:$A,$C129) / $D129</f>
        <v>0.48188730076012837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44.58446123486074</v>
      </c>
      <c r="F130" s="38">
        <f>SUMIFS(Raw_totalendusesannual!$E:$E,
        Raw_totalendusesannual!$B:$B,$A130,
        Raw_totalendusesannual!$C:$C,$B130,
        Raw_totalendusesannual!$A:$A,$C130) / $D130</f>
        <v>0.48143515622634564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71.397550396146926</v>
      </c>
      <c r="F131" s="38">
        <f>SUMIFS(Raw_totalendusesannual!$E:$E,
        Raw_totalendusesannual!$B:$B,$A131,
        Raw_totalendusesannual!$C:$C,$B131,
        Raw_totalendusesannual!$A:$A,$C131) / $D131</f>
        <v>0.48188730076012837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44.58446123486074</v>
      </c>
      <c r="F132" s="38">
        <f>SUMIFS(Raw_totalendusesannual!$E:$E,
        Raw_totalendusesannual!$B:$B,$A132,
        Raw_totalendusesannual!$C:$C,$B132,
        Raw_totalendusesannual!$A:$A,$C132) / $D132</f>
        <v>0.48143515622634564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68.977452248645619</v>
      </c>
      <c r="F133" s="38">
        <f>SUMIFS(Raw_totalendusesannual!$E:$E,
        Raw_totalendusesannual!$B:$B,$A133,
        Raw_totalendusesannual!$C:$C,$B133,
        Raw_totalendusesannual!$A:$A,$C133) / $D133</f>
        <v>0.45751003291301834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44.251204035555453</v>
      </c>
      <c r="F134" s="38">
        <f>SUMIFS(Raw_totalendusesannual!$E:$E,
        Raw_totalendusesannual!$B:$B,$A134,
        Raw_totalendusesannual!$C:$C,$B134,
        Raw_totalendusesannual!$A:$A,$C134) / $D134</f>
        <v>0.45704432944279855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68.977452248645619</v>
      </c>
      <c r="F135" s="38">
        <f>SUMIFS(Raw_totalendusesannual!$E:$E,
        Raw_totalendusesannual!$B:$B,$A135,
        Raw_totalendusesannual!$C:$C,$B135,
        Raw_totalendusesannual!$A:$A,$C135) / $D135</f>
        <v>0.45751003291301834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44.251204035555453</v>
      </c>
      <c r="F136" s="38">
        <f>SUMIFS(Raw_totalendusesannual!$E:$E,
        Raw_totalendusesannual!$B:$B,$A136,
        Raw_totalendusesannual!$C:$C,$B136,
        Raw_totalendusesannual!$A:$A,$C136) / $D136</f>
        <v>0.45704432944279855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68.977452248645619</v>
      </c>
      <c r="F137" s="38">
        <f>SUMIFS(Raw_totalendusesannual!$E:$E,
        Raw_totalendusesannual!$B:$B,$A137,
        Raw_totalendusesannual!$C:$C,$B137,
        Raw_totalendusesannual!$A:$A,$C137) / $D137</f>
        <v>0.45751003291301834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44.251204035555453</v>
      </c>
      <c r="F138" s="38">
        <f>SUMIFS(Raw_totalendusesannual!$E:$E,
        Raw_totalendusesannual!$B:$B,$A138,
        Raw_totalendusesannual!$C:$C,$B138,
        Raw_totalendusesannual!$A:$A,$C138) / $D138</f>
        <v>0.45704432944279855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68.977452248645619</v>
      </c>
      <c r="F139" s="38">
        <f>SUMIFS(Raw_totalendusesannual!$E:$E,
        Raw_totalendusesannual!$B:$B,$A139,
        Raw_totalendusesannual!$C:$C,$B139,
        Raw_totalendusesannual!$A:$A,$C139) / $D139</f>
        <v>0.45751003291301834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44.251204035555453</v>
      </c>
      <c r="F140" s="38">
        <f>SUMIFS(Raw_totalendusesannual!$E:$E,
        Raw_totalendusesannual!$B:$B,$A140,
        Raw_totalendusesannual!$C:$C,$B140,
        Raw_totalendusesannual!$A:$A,$C140) / $D140</f>
        <v>0.45704432944279855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68.977452248645619</v>
      </c>
      <c r="F141" s="38">
        <f>SUMIFS(Raw_totalendusesannual!$E:$E,
        Raw_totalendusesannual!$B:$B,$A141,
        Raw_totalendusesannual!$C:$C,$B141,
        Raw_totalendusesannual!$A:$A,$C141) / $D141</f>
        <v>0.45751003291301834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44.251204035555453</v>
      </c>
      <c r="F142" s="38">
        <f>SUMIFS(Raw_totalendusesannual!$E:$E,
        Raw_totalendusesannual!$B:$B,$A142,
        Raw_totalendusesannual!$C:$C,$B142,
        Raw_totalendusesannual!$A:$A,$C142) / $D142</f>
        <v>0.45704432944279855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73.881783932868302</v>
      </c>
      <c r="F143" s="38">
        <f>SUMIFS(Raw_totalendusesannual!$E:$E,
        Raw_totalendusesannual!$B:$B,$A143,
        Raw_totalendusesannual!$C:$C,$B143,
        Raw_totalendusesannual!$A:$A,$C143) / $D143</f>
        <v>0.40638214338467293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47.508257012319959</v>
      </c>
      <c r="F144" s="38">
        <f>SUMIFS(Raw_totalendusesannual!$E:$E,
        Raw_totalendusesannual!$B:$B,$A144,
        Raw_totalendusesannual!$C:$C,$B144,
        Raw_totalendusesannual!$A:$A,$C144) / $D144</f>
        <v>0.40591026039917427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73.881783932868302</v>
      </c>
      <c r="F145" s="38">
        <f>SUMIFS(Raw_totalendusesannual!$E:$E,
        Raw_totalendusesannual!$B:$B,$A145,
        Raw_totalendusesannual!$C:$C,$B145,
        Raw_totalendusesannual!$A:$A,$C145) / $D145</f>
        <v>0.40638214338467293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47.508257012319959</v>
      </c>
      <c r="F146" s="38">
        <f>SUMIFS(Raw_totalendusesannual!$E:$E,
        Raw_totalendusesannual!$B:$B,$A146,
        Raw_totalendusesannual!$C:$C,$B146,
        Raw_totalendusesannual!$A:$A,$C146) / $D146</f>
        <v>0.40591026039917427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73.881783932868302</v>
      </c>
      <c r="F147" s="38">
        <f>SUMIFS(Raw_totalendusesannual!$E:$E,
        Raw_totalendusesannual!$B:$B,$A147,
        Raw_totalendusesannual!$C:$C,$B147,
        Raw_totalendusesannual!$A:$A,$C147) / $D147</f>
        <v>0.40638214338467293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47.508257012319959</v>
      </c>
      <c r="F148" s="38">
        <f>SUMIFS(Raw_totalendusesannual!$E:$E,
        Raw_totalendusesannual!$B:$B,$A148,
        Raw_totalendusesannual!$C:$C,$B148,
        Raw_totalendusesannual!$A:$A,$C148) / $D148</f>
        <v>0.40591026039917427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73.881783932868302</v>
      </c>
      <c r="F149" s="38">
        <f>SUMIFS(Raw_totalendusesannual!$E:$E,
        Raw_totalendusesannual!$B:$B,$A149,
        Raw_totalendusesannual!$C:$C,$B149,
        Raw_totalendusesannual!$A:$A,$C149) / $D149</f>
        <v>0.40638214338467293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47.508257012319959</v>
      </c>
      <c r="F150" s="38">
        <f>SUMIFS(Raw_totalendusesannual!$E:$E,
        Raw_totalendusesannual!$B:$B,$A150,
        Raw_totalendusesannual!$C:$C,$B150,
        Raw_totalendusesannual!$A:$A,$C150) / $D150</f>
        <v>0.40591026039917427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73.881783932868302</v>
      </c>
      <c r="F151" s="38">
        <f>SUMIFS(Raw_totalendusesannual!$E:$E,
        Raw_totalendusesannual!$B:$B,$A151,
        Raw_totalendusesannual!$C:$C,$B151,
        Raw_totalendusesannual!$A:$A,$C151) / $D151</f>
        <v>0.40638214338467293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47.508257012319959</v>
      </c>
      <c r="F152" s="38">
        <f>SUMIFS(Raw_totalendusesannual!$E:$E,
        Raw_totalendusesannual!$B:$B,$A152,
        Raw_totalendusesannual!$C:$C,$B152,
        Raw_totalendusesannual!$A:$A,$C152) / $D152</f>
        <v>0.40591026039917427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58.381362905893667</v>
      </c>
      <c r="F153" s="38">
        <f>SUMIFS(Raw_totalendusesannual!$E:$E,
        Raw_totalendusesannual!$B:$B,$A153,
        Raw_totalendusesannual!$C:$C,$B153,
        Raw_totalendusesannual!$A:$A,$C153) / $D153</f>
        <v>0.53940702891265213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38.139542234307143</v>
      </c>
      <c r="F154" s="38">
        <f>SUMIFS(Raw_totalendusesannual!$E:$E,
        Raw_totalendusesannual!$B:$B,$A154,
        Raw_totalendusesannual!$C:$C,$B154,
        Raw_totalendusesannual!$A:$A,$C154) / $D154</f>
        <v>0.5388257745062478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58.381362905893667</v>
      </c>
      <c r="F155" s="38">
        <f>SUMIFS(Raw_totalendusesannual!$E:$E,
        Raw_totalendusesannual!$B:$B,$A155,
        Raw_totalendusesannual!$C:$C,$B155,
        Raw_totalendusesannual!$A:$A,$C155) / $D155</f>
        <v>0.53940702891265213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38.139542234307143</v>
      </c>
      <c r="F156" s="38">
        <f>SUMIFS(Raw_totalendusesannual!$E:$E,
        Raw_totalendusesannual!$B:$B,$A156,
        Raw_totalendusesannual!$C:$C,$B156,
        Raw_totalendusesannual!$A:$A,$C156) / $D156</f>
        <v>0.5388257745062478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58.381362905893667</v>
      </c>
      <c r="F157" s="38">
        <f>SUMIFS(Raw_totalendusesannual!$E:$E,
        Raw_totalendusesannual!$B:$B,$A157,
        Raw_totalendusesannual!$C:$C,$B157,
        Raw_totalendusesannual!$A:$A,$C157) / $D157</f>
        <v>0.53940702891265213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38.139542234307143</v>
      </c>
      <c r="F158" s="38">
        <f>SUMIFS(Raw_totalendusesannual!$E:$E,
        Raw_totalendusesannual!$B:$B,$A158,
        Raw_totalendusesannual!$C:$C,$B158,
        Raw_totalendusesannual!$A:$A,$C158) / $D158</f>
        <v>0.5388257745062478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58.381362905893667</v>
      </c>
      <c r="F159" s="38">
        <f>SUMIFS(Raw_totalendusesannual!$E:$E,
        Raw_totalendusesannual!$B:$B,$A159,
        Raw_totalendusesannual!$C:$C,$B159,
        Raw_totalendusesannual!$A:$A,$C159) / $D159</f>
        <v>0.53940702891265213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38.139542234307143</v>
      </c>
      <c r="F160" s="38">
        <f>SUMIFS(Raw_totalendusesannual!$E:$E,
        Raw_totalendusesannual!$B:$B,$A160,
        Raw_totalendusesannual!$C:$C,$B160,
        Raw_totalendusesannual!$A:$A,$C160) / $D160</f>
        <v>0.5388257745062478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58.381362905893667</v>
      </c>
      <c r="F161" s="38">
        <f>SUMIFS(Raw_totalendusesannual!$E:$E,
        Raw_totalendusesannual!$B:$B,$A161,
        Raw_totalendusesannual!$C:$C,$B161,
        Raw_totalendusesannual!$A:$A,$C161) / $D161</f>
        <v>0.53940702891265213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38.139542234307143</v>
      </c>
      <c r="F162" s="38">
        <f>SUMIFS(Raw_totalendusesannual!$E:$E,
        Raw_totalendusesannual!$B:$B,$A162,
        Raw_totalendusesannual!$C:$C,$B162,
        Raw_totalendusesannual!$A:$A,$C162) / $D162</f>
        <v>0.5388257745062478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11E07-8EE9-4CB9-B927-072587C6AED6}">
  <dimension ref="A1:H140"/>
  <sheetViews>
    <sheetView workbookViewId="0"/>
  </sheetViews>
  <sheetFormatPr defaultRowHeight="15" x14ac:dyDescent="0.25"/>
  <sheetData>
    <row r="1" spans="1:8" x14ac:dyDescent="0.25">
      <c r="A1" t="s">
        <v>433</v>
      </c>
    </row>
    <row r="3" spans="1:8" x14ac:dyDescent="0.25">
      <c r="A3" s="113" t="s">
        <v>434</v>
      </c>
      <c r="B3" s="113"/>
      <c r="C3" s="113"/>
      <c r="F3" s="113" t="s">
        <v>435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51.913856217118337</v>
      </c>
      <c r="C5" s="113">
        <v>36.391745951447575</v>
      </c>
      <c r="F5" s="113" t="s">
        <v>73</v>
      </c>
      <c r="G5" s="113">
        <v>0.59670585439278145</v>
      </c>
      <c r="H5" s="113">
        <v>0.59554870515956737</v>
      </c>
    </row>
    <row r="6" spans="1:8" x14ac:dyDescent="0.25">
      <c r="A6" s="113" t="s">
        <v>74</v>
      </c>
      <c r="B6" s="113">
        <v>64.475831635766497</v>
      </c>
      <c r="C6" s="113">
        <v>65.26807343231998</v>
      </c>
      <c r="F6" s="113" t="s">
        <v>74</v>
      </c>
      <c r="G6" s="113">
        <v>0.54844068031303628</v>
      </c>
      <c r="H6" s="113">
        <v>0.54785294641488325</v>
      </c>
    </row>
    <row r="7" spans="1:8" x14ac:dyDescent="0.25">
      <c r="A7" s="113" t="s">
        <v>75</v>
      </c>
      <c r="B7" s="113">
        <v>64.692418126722146</v>
      </c>
      <c r="C7" s="113">
        <v>66.107119877516809</v>
      </c>
      <c r="F7" s="113" t="s">
        <v>75</v>
      </c>
      <c r="G7" s="113">
        <v>0.5463469845425325</v>
      </c>
      <c r="H7" s="113">
        <v>0.54591339855301746</v>
      </c>
    </row>
    <row r="8" spans="1:8" x14ac:dyDescent="0.25">
      <c r="A8" s="113" t="s">
        <v>76</v>
      </c>
      <c r="B8" s="113">
        <v>68.494221153292742</v>
      </c>
      <c r="C8" s="113">
        <v>69.013219423068449</v>
      </c>
      <c r="F8" s="113" t="s">
        <v>76</v>
      </c>
      <c r="G8" s="113">
        <v>0.52765977036761247</v>
      </c>
      <c r="H8" s="113">
        <v>0.52710743369290114</v>
      </c>
    </row>
    <row r="9" spans="1:8" x14ac:dyDescent="0.25">
      <c r="A9" s="113" t="s">
        <v>77</v>
      </c>
      <c r="B9" s="113">
        <v>65.541866695976367</v>
      </c>
      <c r="C9" s="113">
        <v>66.009238715315178</v>
      </c>
      <c r="F9" s="113" t="s">
        <v>77</v>
      </c>
      <c r="G9" s="113">
        <v>0.54636238333465126</v>
      </c>
      <c r="H9" s="113">
        <v>0.54569305583670014</v>
      </c>
    </row>
    <row r="10" spans="1:8" x14ac:dyDescent="0.25">
      <c r="A10" s="113" t="s">
        <v>78</v>
      </c>
      <c r="B10" s="113">
        <v>74.579769582873922</v>
      </c>
      <c r="C10" s="113">
        <v>79.518306584031549</v>
      </c>
      <c r="F10" s="113" t="s">
        <v>78</v>
      </c>
      <c r="G10" s="113">
        <v>0.50346256839613501</v>
      </c>
      <c r="H10" s="113">
        <v>0.50288495370423147</v>
      </c>
    </row>
    <row r="11" spans="1:8" x14ac:dyDescent="0.25">
      <c r="A11" s="113" t="s">
        <v>79</v>
      </c>
      <c r="B11" s="113">
        <v>76.739378083183155</v>
      </c>
      <c r="C11" s="113">
        <v>79.108148576825627</v>
      </c>
      <c r="F11" s="113" t="s">
        <v>79</v>
      </c>
      <c r="G11" s="113">
        <v>0.49702385344893552</v>
      </c>
      <c r="H11" s="113">
        <v>0.4966991589179745</v>
      </c>
    </row>
    <row r="12" spans="1:8" x14ac:dyDescent="0.25">
      <c r="A12" s="113" t="s">
        <v>80</v>
      </c>
      <c r="B12" s="113">
        <v>74.615427125896247</v>
      </c>
      <c r="C12" s="113">
        <v>79.400409311893583</v>
      </c>
      <c r="F12" s="113" t="s">
        <v>80</v>
      </c>
      <c r="G12" s="113">
        <v>0.49631584898480569</v>
      </c>
      <c r="H12" s="113">
        <v>0.49595243749080326</v>
      </c>
    </row>
    <row r="13" spans="1:8" x14ac:dyDescent="0.25">
      <c r="A13" s="113" t="s">
        <v>81</v>
      </c>
      <c r="B13" s="113">
        <v>74.587165862709739</v>
      </c>
      <c r="C13" s="113">
        <v>74.549240657562819</v>
      </c>
      <c r="F13" s="113" t="s">
        <v>81</v>
      </c>
      <c r="G13" s="113">
        <v>0.48948370489818777</v>
      </c>
      <c r="H13" s="113">
        <v>0.48904763910318877</v>
      </c>
    </row>
    <row r="14" spans="1:8" x14ac:dyDescent="0.25">
      <c r="A14" s="113" t="s">
        <v>20</v>
      </c>
      <c r="B14" s="113">
        <v>78.89205314735112</v>
      </c>
      <c r="C14" s="113">
        <v>75.130237544167045</v>
      </c>
      <c r="F14" s="113" t="s">
        <v>20</v>
      </c>
      <c r="G14" s="113">
        <v>0.48557551145688133</v>
      </c>
      <c r="H14" s="113">
        <v>0.48516312380456877</v>
      </c>
    </row>
    <row r="15" spans="1:8" x14ac:dyDescent="0.25">
      <c r="A15" s="113" t="s">
        <v>21</v>
      </c>
      <c r="B15" s="113">
        <v>67.460381027712188</v>
      </c>
      <c r="C15" s="113">
        <v>40.772692929966574</v>
      </c>
      <c r="F15" s="113" t="s">
        <v>21</v>
      </c>
      <c r="G15" s="113">
        <v>0.49625659363279551</v>
      </c>
      <c r="H15" s="113">
        <v>0.4956844385126431</v>
      </c>
    </row>
    <row r="16" spans="1:8" x14ac:dyDescent="0.25">
      <c r="A16" s="113" t="s">
        <v>22</v>
      </c>
      <c r="B16" s="113">
        <v>67.311480767448614</v>
      </c>
      <c r="C16" s="113">
        <v>43.889729809593739</v>
      </c>
      <c r="F16" s="113" t="s">
        <v>22</v>
      </c>
      <c r="G16" s="113">
        <v>0.51024999599031462</v>
      </c>
      <c r="H16" s="113">
        <v>0.50972099748495725</v>
      </c>
    </row>
    <row r="17" spans="1:8" x14ac:dyDescent="0.25">
      <c r="A17" s="113" t="s">
        <v>23</v>
      </c>
      <c r="B17" s="113">
        <v>71.397550396146926</v>
      </c>
      <c r="C17" s="113">
        <v>44.58446123486074</v>
      </c>
      <c r="F17" s="113" t="s">
        <v>23</v>
      </c>
      <c r="G17" s="113">
        <v>0.48188730076012837</v>
      </c>
      <c r="H17" s="113">
        <v>0.48143515622634564</v>
      </c>
    </row>
    <row r="18" spans="1:8" x14ac:dyDescent="0.25">
      <c r="A18" s="113" t="s">
        <v>24</v>
      </c>
      <c r="B18" s="113">
        <v>68.977452248645619</v>
      </c>
      <c r="C18" s="113">
        <v>44.251204035555453</v>
      </c>
      <c r="F18" s="113" t="s">
        <v>24</v>
      </c>
      <c r="G18" s="113">
        <v>0.45751003291301834</v>
      </c>
      <c r="H18" s="113">
        <v>0.45704432944279855</v>
      </c>
    </row>
    <row r="19" spans="1:8" x14ac:dyDescent="0.25">
      <c r="A19" s="113" t="s">
        <v>25</v>
      </c>
      <c r="B19" s="113">
        <v>73.881783932868302</v>
      </c>
      <c r="C19" s="113">
        <v>47.508257012319959</v>
      </c>
      <c r="F19" s="113" t="s">
        <v>25</v>
      </c>
      <c r="G19" s="113">
        <v>0.40638214338467293</v>
      </c>
      <c r="H19" s="113">
        <v>0.40591026039917427</v>
      </c>
    </row>
    <row r="20" spans="1:8" x14ac:dyDescent="0.25">
      <c r="A20" s="113" t="s">
        <v>26</v>
      </c>
      <c r="B20" s="113">
        <v>58.381362905893667</v>
      </c>
      <c r="C20" s="113">
        <v>38.139542234307143</v>
      </c>
      <c r="F20" s="113" t="s">
        <v>26</v>
      </c>
      <c r="G20" s="113">
        <v>0.53940702891265213</v>
      </c>
      <c r="H20" s="113">
        <v>0.5388257745062478</v>
      </c>
    </row>
    <row r="33" spans="1:8" x14ac:dyDescent="0.25">
      <c r="A33" s="113" t="s">
        <v>436</v>
      </c>
      <c r="B33" s="113"/>
      <c r="C33" s="113"/>
      <c r="F33" s="113" t="s">
        <v>437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51.913856217118337</v>
      </c>
      <c r="C35" s="113">
        <v>36.391745951447575</v>
      </c>
      <c r="F35" s="113" t="s">
        <v>73</v>
      </c>
      <c r="G35" s="113">
        <v>0.59670585439278145</v>
      </c>
      <c r="H35" s="113">
        <v>0.59554870515956737</v>
      </c>
    </row>
    <row r="36" spans="1:8" x14ac:dyDescent="0.25">
      <c r="A36" s="113" t="s">
        <v>74</v>
      </c>
      <c r="B36" s="113">
        <v>64.475831635766497</v>
      </c>
      <c r="C36" s="113">
        <v>65.26807343231998</v>
      </c>
      <c r="F36" s="113" t="s">
        <v>74</v>
      </c>
      <c r="G36" s="113">
        <v>0.54844068031303628</v>
      </c>
      <c r="H36" s="113">
        <v>0.54785294641488325</v>
      </c>
    </row>
    <row r="37" spans="1:8" x14ac:dyDescent="0.25">
      <c r="A37" s="113" t="s">
        <v>75</v>
      </c>
      <c r="B37" s="113">
        <v>64.692418126722146</v>
      </c>
      <c r="C37" s="113">
        <v>66.107119877516809</v>
      </c>
      <c r="F37" s="113" t="s">
        <v>75</v>
      </c>
      <c r="G37" s="113">
        <v>0.5463469845425325</v>
      </c>
      <c r="H37" s="113">
        <v>0.54591339855301746</v>
      </c>
    </row>
    <row r="38" spans="1:8" x14ac:dyDescent="0.25">
      <c r="A38" s="113" t="s">
        <v>76</v>
      </c>
      <c r="B38" s="113">
        <v>68.494221153292742</v>
      </c>
      <c r="C38" s="113">
        <v>69.013219423068449</v>
      </c>
      <c r="F38" s="113" t="s">
        <v>76</v>
      </c>
      <c r="G38" s="113">
        <v>0.52765977036761247</v>
      </c>
      <c r="H38" s="113">
        <v>0.52710743369290114</v>
      </c>
    </row>
    <row r="39" spans="1:8" x14ac:dyDescent="0.25">
      <c r="A39" s="113" t="s">
        <v>77</v>
      </c>
      <c r="B39" s="113">
        <v>65.541866695976367</v>
      </c>
      <c r="C39" s="113">
        <v>66.009238715315178</v>
      </c>
      <c r="F39" s="113" t="s">
        <v>77</v>
      </c>
      <c r="G39" s="113">
        <v>0.54636238333465126</v>
      </c>
      <c r="H39" s="113">
        <v>0.54569305583670014</v>
      </c>
    </row>
    <row r="40" spans="1:8" x14ac:dyDescent="0.25">
      <c r="A40" s="113" t="s">
        <v>78</v>
      </c>
      <c r="B40" s="113">
        <v>74.579769582873922</v>
      </c>
      <c r="C40" s="113">
        <v>79.518306584031549</v>
      </c>
      <c r="F40" s="113" t="s">
        <v>78</v>
      </c>
      <c r="G40" s="113">
        <v>0.50346256839613501</v>
      </c>
      <c r="H40" s="113">
        <v>0.50288495370423147</v>
      </c>
    </row>
    <row r="41" spans="1:8" x14ac:dyDescent="0.25">
      <c r="A41" s="113" t="s">
        <v>79</v>
      </c>
      <c r="B41" s="113">
        <v>76.739378083183155</v>
      </c>
      <c r="C41" s="113">
        <v>79.108148576825627</v>
      </c>
      <c r="F41" s="113" t="s">
        <v>79</v>
      </c>
      <c r="G41" s="113">
        <v>0.49702385344893552</v>
      </c>
      <c r="H41" s="113">
        <v>0.4966991589179745</v>
      </c>
    </row>
    <row r="42" spans="1:8" x14ac:dyDescent="0.25">
      <c r="A42" s="113" t="s">
        <v>80</v>
      </c>
      <c r="B42" s="113">
        <v>74.615427125896247</v>
      </c>
      <c r="C42" s="113">
        <v>79.400409311893583</v>
      </c>
      <c r="F42" s="113" t="s">
        <v>80</v>
      </c>
      <c r="G42" s="113">
        <v>0.49631584898480569</v>
      </c>
      <c r="H42" s="113">
        <v>0.49595243749080326</v>
      </c>
    </row>
    <row r="43" spans="1:8" x14ac:dyDescent="0.25">
      <c r="A43" s="113" t="s">
        <v>81</v>
      </c>
      <c r="B43" s="113">
        <v>74.587165862709739</v>
      </c>
      <c r="C43" s="113">
        <v>74.549240657562819</v>
      </c>
      <c r="F43" s="113" t="s">
        <v>81</v>
      </c>
      <c r="G43" s="113">
        <v>0.48948370489818777</v>
      </c>
      <c r="H43" s="113">
        <v>0.48904763910318877</v>
      </c>
    </row>
    <row r="44" spans="1:8" x14ac:dyDescent="0.25">
      <c r="A44" s="113" t="s">
        <v>20</v>
      </c>
      <c r="B44" s="113">
        <v>78.89205314735112</v>
      </c>
      <c r="C44" s="113">
        <v>75.130237544167045</v>
      </c>
      <c r="F44" s="113" t="s">
        <v>20</v>
      </c>
      <c r="G44" s="113">
        <v>0.48557551145688133</v>
      </c>
      <c r="H44" s="113">
        <v>0.48516312380456877</v>
      </c>
    </row>
    <row r="45" spans="1:8" x14ac:dyDescent="0.25">
      <c r="A45" s="113" t="s">
        <v>21</v>
      </c>
      <c r="B45" s="113">
        <v>67.460381027712188</v>
      </c>
      <c r="C45" s="113">
        <v>40.772692929966574</v>
      </c>
      <c r="F45" s="113" t="s">
        <v>21</v>
      </c>
      <c r="G45" s="113">
        <v>0.49625659363279551</v>
      </c>
      <c r="H45" s="113">
        <v>0.4956844385126431</v>
      </c>
    </row>
    <row r="46" spans="1:8" x14ac:dyDescent="0.25">
      <c r="A46" s="113" t="s">
        <v>22</v>
      </c>
      <c r="B46" s="113">
        <v>67.311480767448614</v>
      </c>
      <c r="C46" s="113">
        <v>43.889729809593739</v>
      </c>
      <c r="F46" s="113" t="s">
        <v>22</v>
      </c>
      <c r="G46" s="113">
        <v>0.51024999599031462</v>
      </c>
      <c r="H46" s="113">
        <v>0.50972099748495725</v>
      </c>
    </row>
    <row r="47" spans="1:8" x14ac:dyDescent="0.25">
      <c r="A47" s="113" t="s">
        <v>23</v>
      </c>
      <c r="B47" s="113">
        <v>71.397550396146926</v>
      </c>
      <c r="C47" s="113">
        <v>44.58446123486074</v>
      </c>
      <c r="F47" s="113" t="s">
        <v>23</v>
      </c>
      <c r="G47" s="113">
        <v>0.48188730076012837</v>
      </c>
      <c r="H47" s="113">
        <v>0.48143515622634564</v>
      </c>
    </row>
    <row r="48" spans="1:8" x14ac:dyDescent="0.25">
      <c r="A48" s="113" t="s">
        <v>24</v>
      </c>
      <c r="B48" s="113">
        <v>68.977452248645619</v>
      </c>
      <c r="C48" s="113">
        <v>44.251204035555453</v>
      </c>
      <c r="F48" s="113" t="s">
        <v>24</v>
      </c>
      <c r="G48" s="113">
        <v>0.45751003291301834</v>
      </c>
      <c r="H48" s="113">
        <v>0.45704432944279855</v>
      </c>
    </row>
    <row r="49" spans="1:8" x14ac:dyDescent="0.25">
      <c r="A49" s="113" t="s">
        <v>25</v>
      </c>
      <c r="B49" s="113">
        <v>73.881783932868302</v>
      </c>
      <c r="C49" s="113">
        <v>47.508257012319959</v>
      </c>
      <c r="F49" s="113" t="s">
        <v>25</v>
      </c>
      <c r="G49" s="113">
        <v>0.40638214338467293</v>
      </c>
      <c r="H49" s="113">
        <v>0.40591026039917427</v>
      </c>
    </row>
    <row r="50" spans="1:8" x14ac:dyDescent="0.25">
      <c r="A50" s="113" t="s">
        <v>26</v>
      </c>
      <c r="B50" s="113">
        <v>58.381362905893667</v>
      </c>
      <c r="C50" s="113">
        <v>38.139542234307143</v>
      </c>
      <c r="F50" s="113" t="s">
        <v>26</v>
      </c>
      <c r="G50" s="113">
        <v>0.53940702891265213</v>
      </c>
      <c r="H50" s="113">
        <v>0.5388257745062478</v>
      </c>
    </row>
    <row r="63" spans="1:8" x14ac:dyDescent="0.25">
      <c r="A63" s="113" t="s">
        <v>438</v>
      </c>
      <c r="B63" s="113"/>
      <c r="C63" s="113"/>
      <c r="F63" s="113" t="s">
        <v>439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51.913856217118337</v>
      </c>
      <c r="C65" s="113">
        <v>36.391745951447575</v>
      </c>
      <c r="F65" s="113" t="s">
        <v>73</v>
      </c>
      <c r="G65" s="113">
        <v>0.59670585439278145</v>
      </c>
      <c r="H65" s="113">
        <v>0.59554870515956737</v>
      </c>
    </row>
    <row r="66" spans="1:8" x14ac:dyDescent="0.25">
      <c r="A66" s="113" t="s">
        <v>74</v>
      </c>
      <c r="B66" s="113">
        <v>64.475831635766497</v>
      </c>
      <c r="C66" s="113">
        <v>65.26807343231998</v>
      </c>
      <c r="F66" s="113" t="s">
        <v>74</v>
      </c>
      <c r="G66" s="113">
        <v>0.54844068031303628</v>
      </c>
      <c r="H66" s="113">
        <v>0.54785294641488325</v>
      </c>
    </row>
    <row r="67" spans="1:8" x14ac:dyDescent="0.25">
      <c r="A67" s="113" t="s">
        <v>75</v>
      </c>
      <c r="B67" s="113">
        <v>64.692418126722146</v>
      </c>
      <c r="C67" s="113">
        <v>66.107119877516809</v>
      </c>
      <c r="F67" s="113" t="s">
        <v>75</v>
      </c>
      <c r="G67" s="113">
        <v>0.5463469845425325</v>
      </c>
      <c r="H67" s="113">
        <v>0.54591339855301746</v>
      </c>
    </row>
    <row r="68" spans="1:8" x14ac:dyDescent="0.25">
      <c r="A68" s="113" t="s">
        <v>76</v>
      </c>
      <c r="B68" s="113">
        <v>68.494221153292742</v>
      </c>
      <c r="C68" s="113">
        <v>69.013219423068449</v>
      </c>
      <c r="F68" s="113" t="s">
        <v>76</v>
      </c>
      <c r="G68" s="113">
        <v>0.52765977036761247</v>
      </c>
      <c r="H68" s="113">
        <v>0.52710743369290114</v>
      </c>
    </row>
    <row r="69" spans="1:8" x14ac:dyDescent="0.25">
      <c r="A69" s="113" t="s">
        <v>77</v>
      </c>
      <c r="B69" s="113">
        <v>65.541866695976367</v>
      </c>
      <c r="C69" s="113">
        <v>66.009238715315178</v>
      </c>
      <c r="F69" s="113" t="s">
        <v>77</v>
      </c>
      <c r="G69" s="113">
        <v>0.54636238333465126</v>
      </c>
      <c r="H69" s="113">
        <v>0.54569305583670014</v>
      </c>
    </row>
    <row r="70" spans="1:8" x14ac:dyDescent="0.25">
      <c r="A70" s="113" t="s">
        <v>78</v>
      </c>
      <c r="B70" s="113">
        <v>74.579769582873922</v>
      </c>
      <c r="C70" s="113">
        <v>79.518306584031549</v>
      </c>
      <c r="F70" s="113" t="s">
        <v>78</v>
      </c>
      <c r="G70" s="113">
        <v>0.50346256839613501</v>
      </c>
      <c r="H70" s="113">
        <v>0.50288495370423147</v>
      </c>
    </row>
    <row r="71" spans="1:8" x14ac:dyDescent="0.25">
      <c r="A71" s="113" t="s">
        <v>79</v>
      </c>
      <c r="B71" s="113">
        <v>76.739378083183155</v>
      </c>
      <c r="C71" s="113">
        <v>79.108148576825627</v>
      </c>
      <c r="F71" s="113" t="s">
        <v>79</v>
      </c>
      <c r="G71" s="113">
        <v>0.49702385344893552</v>
      </c>
      <c r="H71" s="113">
        <v>0.4966991589179745</v>
      </c>
    </row>
    <row r="72" spans="1:8" x14ac:dyDescent="0.25">
      <c r="A72" s="113" t="s">
        <v>80</v>
      </c>
      <c r="B72" s="113">
        <v>74.615427125896247</v>
      </c>
      <c r="C72" s="113">
        <v>79.400409311893583</v>
      </c>
      <c r="F72" s="113" t="s">
        <v>80</v>
      </c>
      <c r="G72" s="113">
        <v>0.49631584898480569</v>
      </c>
      <c r="H72" s="113">
        <v>0.49595243749080326</v>
      </c>
    </row>
    <row r="73" spans="1:8" x14ac:dyDescent="0.25">
      <c r="A73" s="113" t="s">
        <v>81</v>
      </c>
      <c r="B73" s="113">
        <v>74.587165862709739</v>
      </c>
      <c r="C73" s="113">
        <v>74.549240657562819</v>
      </c>
      <c r="F73" s="113" t="s">
        <v>81</v>
      </c>
      <c r="G73" s="113">
        <v>0.48948370489818777</v>
      </c>
      <c r="H73" s="113">
        <v>0.48904763910318877</v>
      </c>
    </row>
    <row r="74" spans="1:8" x14ac:dyDescent="0.25">
      <c r="A74" s="113" t="s">
        <v>20</v>
      </c>
      <c r="B74" s="113">
        <v>78.89205314735112</v>
      </c>
      <c r="C74" s="113">
        <v>75.130237544167045</v>
      </c>
      <c r="F74" s="113" t="s">
        <v>20</v>
      </c>
      <c r="G74" s="113">
        <v>0.48557551145688133</v>
      </c>
      <c r="H74" s="113">
        <v>0.48516312380456877</v>
      </c>
    </row>
    <row r="75" spans="1:8" x14ac:dyDescent="0.25">
      <c r="A75" s="113" t="s">
        <v>21</v>
      </c>
      <c r="B75" s="113">
        <v>67.460381027712188</v>
      </c>
      <c r="C75" s="113">
        <v>40.772692929966574</v>
      </c>
      <c r="F75" s="113" t="s">
        <v>21</v>
      </c>
      <c r="G75" s="113">
        <v>0.49625659363279551</v>
      </c>
      <c r="H75" s="113">
        <v>0.4956844385126431</v>
      </c>
    </row>
    <row r="76" spans="1:8" x14ac:dyDescent="0.25">
      <c r="A76" s="113" t="s">
        <v>22</v>
      </c>
      <c r="B76" s="113">
        <v>67.311480767448614</v>
      </c>
      <c r="C76" s="113">
        <v>43.889729809593739</v>
      </c>
      <c r="F76" s="113" t="s">
        <v>22</v>
      </c>
      <c r="G76" s="113">
        <v>0.51024999599031462</v>
      </c>
      <c r="H76" s="113">
        <v>0.50972099748495725</v>
      </c>
    </row>
    <row r="77" spans="1:8" x14ac:dyDescent="0.25">
      <c r="A77" s="113" t="s">
        <v>23</v>
      </c>
      <c r="B77" s="113">
        <v>71.397550396146926</v>
      </c>
      <c r="C77" s="113">
        <v>44.58446123486074</v>
      </c>
      <c r="F77" s="113" t="s">
        <v>23</v>
      </c>
      <c r="G77" s="113">
        <v>0.48188730076012837</v>
      </c>
      <c r="H77" s="113">
        <v>0.48143515622634564</v>
      </c>
    </row>
    <row r="78" spans="1:8" x14ac:dyDescent="0.25">
      <c r="A78" s="113" t="s">
        <v>24</v>
      </c>
      <c r="B78" s="113">
        <v>68.977452248645619</v>
      </c>
      <c r="C78" s="113">
        <v>44.251204035555453</v>
      </c>
      <c r="F78" s="113" t="s">
        <v>24</v>
      </c>
      <c r="G78" s="113">
        <v>0.45751003291301834</v>
      </c>
      <c r="H78" s="113">
        <v>0.45704432944279855</v>
      </c>
    </row>
    <row r="79" spans="1:8" x14ac:dyDescent="0.25">
      <c r="A79" s="113" t="s">
        <v>25</v>
      </c>
      <c r="B79" s="113">
        <v>73.881783932868302</v>
      </c>
      <c r="C79" s="113">
        <v>47.508257012319959</v>
      </c>
      <c r="F79" s="113" t="s">
        <v>25</v>
      </c>
      <c r="G79" s="113">
        <v>0.40638214338467293</v>
      </c>
      <c r="H79" s="113">
        <v>0.40591026039917427</v>
      </c>
    </row>
    <row r="80" spans="1:8" x14ac:dyDescent="0.25">
      <c r="A80" s="113" t="s">
        <v>26</v>
      </c>
      <c r="B80" s="113">
        <v>58.381362905893667</v>
      </c>
      <c r="C80" s="113">
        <v>38.139542234307143</v>
      </c>
      <c r="F80" s="113" t="s">
        <v>26</v>
      </c>
      <c r="G80" s="113">
        <v>0.53940702891265213</v>
      </c>
      <c r="H80" s="113">
        <v>0.5388257745062478</v>
      </c>
    </row>
    <row r="93" spans="1:8" x14ac:dyDescent="0.25">
      <c r="A93" s="113" t="s">
        <v>440</v>
      </c>
      <c r="B93" s="113"/>
      <c r="C93" s="113"/>
      <c r="F93" s="113" t="s">
        <v>441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51.913856217118337</v>
      </c>
      <c r="C95" s="113">
        <v>36.391745951447575</v>
      </c>
      <c r="F95" s="113" t="s">
        <v>73</v>
      </c>
      <c r="G95" s="113">
        <v>0.59670585439278145</v>
      </c>
      <c r="H95" s="113">
        <v>0.59554870515956737</v>
      </c>
    </row>
    <row r="96" spans="1:8" x14ac:dyDescent="0.25">
      <c r="A96" s="113" t="s">
        <v>74</v>
      </c>
      <c r="B96" s="113">
        <v>64.475831635766497</v>
      </c>
      <c r="C96" s="113">
        <v>65.26807343231998</v>
      </c>
      <c r="F96" s="113" t="s">
        <v>74</v>
      </c>
      <c r="G96" s="113">
        <v>0.54844068031303628</v>
      </c>
      <c r="H96" s="113">
        <v>0.54785294641488325</v>
      </c>
    </row>
    <row r="97" spans="1:8" x14ac:dyDescent="0.25">
      <c r="A97" s="113" t="s">
        <v>75</v>
      </c>
      <c r="B97" s="113">
        <v>64.692418126722146</v>
      </c>
      <c r="C97" s="113">
        <v>66.107119877516809</v>
      </c>
      <c r="F97" s="113" t="s">
        <v>75</v>
      </c>
      <c r="G97" s="113">
        <v>0.5463469845425325</v>
      </c>
      <c r="H97" s="113">
        <v>0.54591339855301746</v>
      </c>
    </row>
    <row r="98" spans="1:8" x14ac:dyDescent="0.25">
      <c r="A98" s="113" t="s">
        <v>76</v>
      </c>
      <c r="B98" s="113">
        <v>68.494221153292742</v>
      </c>
      <c r="C98" s="113">
        <v>69.013219423068449</v>
      </c>
      <c r="F98" s="113" t="s">
        <v>76</v>
      </c>
      <c r="G98" s="113">
        <v>0.52765977036761247</v>
      </c>
      <c r="H98" s="113">
        <v>0.52710743369290114</v>
      </c>
    </row>
    <row r="99" spans="1:8" x14ac:dyDescent="0.25">
      <c r="A99" s="113" t="s">
        <v>77</v>
      </c>
      <c r="B99" s="113">
        <v>65.541866695976367</v>
      </c>
      <c r="C99" s="113">
        <v>66.009238715315178</v>
      </c>
      <c r="F99" s="113" t="s">
        <v>77</v>
      </c>
      <c r="G99" s="113">
        <v>0.54636238333465126</v>
      </c>
      <c r="H99" s="113">
        <v>0.54569305583670014</v>
      </c>
    </row>
    <row r="100" spans="1:8" x14ac:dyDescent="0.25">
      <c r="A100" s="113" t="s">
        <v>78</v>
      </c>
      <c r="B100" s="113">
        <v>74.579769582873922</v>
      </c>
      <c r="C100" s="113">
        <v>79.518306584031549</v>
      </c>
      <c r="F100" s="113" t="s">
        <v>78</v>
      </c>
      <c r="G100" s="113">
        <v>0.50346256839613501</v>
      </c>
      <c r="H100" s="113">
        <v>0.50288495370423147</v>
      </c>
    </row>
    <row r="101" spans="1:8" x14ac:dyDescent="0.25">
      <c r="A101" s="113" t="s">
        <v>79</v>
      </c>
      <c r="B101" s="113">
        <v>76.739378083183155</v>
      </c>
      <c r="C101" s="113">
        <v>79.108148576825627</v>
      </c>
      <c r="F101" s="113" t="s">
        <v>79</v>
      </c>
      <c r="G101" s="113">
        <v>0.49702385344893552</v>
      </c>
      <c r="H101" s="113">
        <v>0.4966991589179745</v>
      </c>
    </row>
    <row r="102" spans="1:8" x14ac:dyDescent="0.25">
      <c r="A102" s="113" t="s">
        <v>80</v>
      </c>
      <c r="B102" s="113">
        <v>74.615427125896247</v>
      </c>
      <c r="C102" s="113">
        <v>79.400409311893583</v>
      </c>
      <c r="F102" s="113" t="s">
        <v>80</v>
      </c>
      <c r="G102" s="113">
        <v>0.49631584898480569</v>
      </c>
      <c r="H102" s="113">
        <v>0.49595243749080326</v>
      </c>
    </row>
    <row r="103" spans="1:8" x14ac:dyDescent="0.25">
      <c r="A103" s="113" t="s">
        <v>81</v>
      </c>
      <c r="B103" s="113">
        <v>74.587165862709739</v>
      </c>
      <c r="C103" s="113">
        <v>74.549240657562819</v>
      </c>
      <c r="F103" s="113" t="s">
        <v>81</v>
      </c>
      <c r="G103" s="113">
        <v>0.48948370489818777</v>
      </c>
      <c r="H103" s="113">
        <v>0.48904763910318877</v>
      </c>
    </row>
    <row r="104" spans="1:8" x14ac:dyDescent="0.25">
      <c r="A104" s="113" t="s">
        <v>20</v>
      </c>
      <c r="B104" s="113">
        <v>78.89205314735112</v>
      </c>
      <c r="C104" s="113">
        <v>75.130237544167045</v>
      </c>
      <c r="F104" s="113" t="s">
        <v>20</v>
      </c>
      <c r="G104" s="113">
        <v>0.48557551145688133</v>
      </c>
      <c r="H104" s="113">
        <v>0.48516312380456877</v>
      </c>
    </row>
    <row r="105" spans="1:8" x14ac:dyDescent="0.25">
      <c r="A105" s="113" t="s">
        <v>21</v>
      </c>
      <c r="B105" s="113">
        <v>67.460381027712188</v>
      </c>
      <c r="C105" s="113">
        <v>40.772692929966574</v>
      </c>
      <c r="F105" s="113" t="s">
        <v>21</v>
      </c>
      <c r="G105" s="113">
        <v>0.49625659363279551</v>
      </c>
      <c r="H105" s="113">
        <v>0.4956844385126431</v>
      </c>
    </row>
    <row r="106" spans="1:8" x14ac:dyDescent="0.25">
      <c r="A106" s="113" t="s">
        <v>22</v>
      </c>
      <c r="B106" s="113">
        <v>67.311480767448614</v>
      </c>
      <c r="C106" s="113">
        <v>43.889729809593739</v>
      </c>
      <c r="F106" s="113" t="s">
        <v>22</v>
      </c>
      <c r="G106" s="113">
        <v>0.51024999599031462</v>
      </c>
      <c r="H106" s="113">
        <v>0.50972099748495725</v>
      </c>
    </row>
    <row r="107" spans="1:8" x14ac:dyDescent="0.25">
      <c r="A107" s="113" t="s">
        <v>23</v>
      </c>
      <c r="B107" s="113">
        <v>71.397550396146926</v>
      </c>
      <c r="C107" s="113">
        <v>44.58446123486074</v>
      </c>
      <c r="F107" s="113" t="s">
        <v>23</v>
      </c>
      <c r="G107" s="113">
        <v>0.48188730076012837</v>
      </c>
      <c r="H107" s="113">
        <v>0.48143515622634564</v>
      </c>
    </row>
    <row r="108" spans="1:8" x14ac:dyDescent="0.25">
      <c r="A108" s="113" t="s">
        <v>24</v>
      </c>
      <c r="B108" s="113">
        <v>68.977452248645619</v>
      </c>
      <c r="C108" s="113">
        <v>44.251204035555453</v>
      </c>
      <c r="F108" s="113" t="s">
        <v>24</v>
      </c>
      <c r="G108" s="113">
        <v>0.45751003291301834</v>
      </c>
      <c r="H108" s="113">
        <v>0.45704432944279855</v>
      </c>
    </row>
    <row r="109" spans="1:8" x14ac:dyDescent="0.25">
      <c r="A109" s="113" t="s">
        <v>25</v>
      </c>
      <c r="B109" s="113">
        <v>73.881783932868302</v>
      </c>
      <c r="C109" s="113">
        <v>47.508257012319959</v>
      </c>
      <c r="F109" s="113" t="s">
        <v>25</v>
      </c>
      <c r="G109" s="113">
        <v>0.40638214338467293</v>
      </c>
      <c r="H109" s="113">
        <v>0.40591026039917427</v>
      </c>
    </row>
    <row r="110" spans="1:8" x14ac:dyDescent="0.25">
      <c r="A110" s="113" t="s">
        <v>26</v>
      </c>
      <c r="B110" s="113">
        <v>58.381362905893667</v>
      </c>
      <c r="C110" s="113">
        <v>38.139542234307143</v>
      </c>
      <c r="F110" s="113" t="s">
        <v>26</v>
      </c>
      <c r="G110" s="113">
        <v>0.53940702891265213</v>
      </c>
      <c r="H110" s="113">
        <v>0.5388257745062478</v>
      </c>
    </row>
    <row r="123" spans="1:8" x14ac:dyDescent="0.25">
      <c r="A123" s="113" t="s">
        <v>442</v>
      </c>
      <c r="B123" s="113"/>
      <c r="C123" s="113"/>
      <c r="F123" s="113" t="s">
        <v>443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51.913856217118337</v>
      </c>
      <c r="C125" s="113">
        <v>36.391745951447575</v>
      </c>
      <c r="F125" s="113" t="s">
        <v>73</v>
      </c>
      <c r="G125" s="113">
        <v>0.59670585439278145</v>
      </c>
      <c r="H125" s="113">
        <v>0.59554870515956737</v>
      </c>
    </row>
    <row r="126" spans="1:8" x14ac:dyDescent="0.25">
      <c r="A126" s="113" t="s">
        <v>74</v>
      </c>
      <c r="B126" s="113">
        <v>64.475831635766497</v>
      </c>
      <c r="C126" s="113">
        <v>65.26807343231998</v>
      </c>
      <c r="F126" s="113" t="s">
        <v>74</v>
      </c>
      <c r="G126" s="113">
        <v>0.54844068031303628</v>
      </c>
      <c r="H126" s="113">
        <v>0.54785294641488325</v>
      </c>
    </row>
    <row r="127" spans="1:8" x14ac:dyDescent="0.25">
      <c r="A127" s="113" t="s">
        <v>75</v>
      </c>
      <c r="B127" s="113">
        <v>64.692418126722146</v>
      </c>
      <c r="C127" s="113">
        <v>66.107119877516809</v>
      </c>
      <c r="F127" s="113" t="s">
        <v>75</v>
      </c>
      <c r="G127" s="113">
        <v>0.5463469845425325</v>
      </c>
      <c r="H127" s="113">
        <v>0.54591339855301746</v>
      </c>
    </row>
    <row r="128" spans="1:8" x14ac:dyDescent="0.25">
      <c r="A128" s="113" t="s">
        <v>76</v>
      </c>
      <c r="B128" s="113">
        <v>68.494221153292742</v>
      </c>
      <c r="C128" s="113">
        <v>69.013219423068449</v>
      </c>
      <c r="F128" s="113" t="s">
        <v>76</v>
      </c>
      <c r="G128" s="113">
        <v>0.52765977036761247</v>
      </c>
      <c r="H128" s="113">
        <v>0.52710743369290114</v>
      </c>
    </row>
    <row r="129" spans="1:8" x14ac:dyDescent="0.25">
      <c r="A129" s="113" t="s">
        <v>77</v>
      </c>
      <c r="B129" s="113">
        <v>65.541866695976367</v>
      </c>
      <c r="C129" s="113">
        <v>66.009238715315178</v>
      </c>
      <c r="F129" s="113" t="s">
        <v>77</v>
      </c>
      <c r="G129" s="113">
        <v>0.54636238333465126</v>
      </c>
      <c r="H129" s="113">
        <v>0.54569305583670014</v>
      </c>
    </row>
    <row r="130" spans="1:8" x14ac:dyDescent="0.25">
      <c r="A130" s="113" t="s">
        <v>78</v>
      </c>
      <c r="B130" s="113">
        <v>74.579769582873922</v>
      </c>
      <c r="C130" s="113">
        <v>79.518306584031549</v>
      </c>
      <c r="F130" s="113" t="s">
        <v>78</v>
      </c>
      <c r="G130" s="113">
        <v>0.50346256839613501</v>
      </c>
      <c r="H130" s="113">
        <v>0.50288495370423147</v>
      </c>
    </row>
    <row r="131" spans="1:8" x14ac:dyDescent="0.25">
      <c r="A131" s="113" t="s">
        <v>79</v>
      </c>
      <c r="B131" s="113">
        <v>76.739378083183155</v>
      </c>
      <c r="C131" s="113">
        <v>79.108148576825627</v>
      </c>
      <c r="F131" s="113" t="s">
        <v>79</v>
      </c>
      <c r="G131" s="113">
        <v>0.49702385344893552</v>
      </c>
      <c r="H131" s="113">
        <v>0.4966991589179745</v>
      </c>
    </row>
    <row r="132" spans="1:8" x14ac:dyDescent="0.25">
      <c r="A132" s="113" t="s">
        <v>80</v>
      </c>
      <c r="B132" s="113">
        <v>74.615427125896247</v>
      </c>
      <c r="C132" s="113">
        <v>79.400409311893583</v>
      </c>
      <c r="F132" s="113" t="s">
        <v>80</v>
      </c>
      <c r="G132" s="113">
        <v>0.49631584898480569</v>
      </c>
      <c r="H132" s="113">
        <v>0.49595243749080326</v>
      </c>
    </row>
    <row r="133" spans="1:8" x14ac:dyDescent="0.25">
      <c r="A133" s="113" t="s">
        <v>81</v>
      </c>
      <c r="B133" s="113">
        <v>74.587165862709739</v>
      </c>
      <c r="C133" s="113">
        <v>74.549240657562819</v>
      </c>
      <c r="F133" s="113" t="s">
        <v>81</v>
      </c>
      <c r="G133" s="113">
        <v>0.48948370489818777</v>
      </c>
      <c r="H133" s="113">
        <v>0.48904763910318877</v>
      </c>
    </row>
    <row r="134" spans="1:8" x14ac:dyDescent="0.25">
      <c r="A134" s="113" t="s">
        <v>20</v>
      </c>
      <c r="B134" s="113">
        <v>78.89205314735112</v>
      </c>
      <c r="C134" s="113">
        <v>75.130237544167045</v>
      </c>
      <c r="F134" s="113" t="s">
        <v>20</v>
      </c>
      <c r="G134" s="113">
        <v>0.48557551145688133</v>
      </c>
      <c r="H134" s="113">
        <v>0.48516312380456877</v>
      </c>
    </row>
    <row r="135" spans="1:8" x14ac:dyDescent="0.25">
      <c r="A135" s="113" t="s">
        <v>21</v>
      </c>
      <c r="B135" s="113">
        <v>67.460381027712188</v>
      </c>
      <c r="C135" s="113">
        <v>40.772692929966574</v>
      </c>
      <c r="F135" s="113" t="s">
        <v>21</v>
      </c>
      <c r="G135" s="113">
        <v>0.49625659363279551</v>
      </c>
      <c r="H135" s="113">
        <v>0.4956844385126431</v>
      </c>
    </row>
    <row r="136" spans="1:8" x14ac:dyDescent="0.25">
      <c r="A136" s="113" t="s">
        <v>22</v>
      </c>
      <c r="B136" s="113">
        <v>67.311480767448614</v>
      </c>
      <c r="C136" s="113">
        <v>43.889729809593739</v>
      </c>
      <c r="F136" s="113" t="s">
        <v>22</v>
      </c>
      <c r="G136" s="113">
        <v>0.51024999599031462</v>
      </c>
      <c r="H136" s="113">
        <v>0.50972099748495725</v>
      </c>
    </row>
    <row r="137" spans="1:8" x14ac:dyDescent="0.25">
      <c r="A137" s="113" t="s">
        <v>23</v>
      </c>
      <c r="B137" s="113">
        <v>71.397550396146926</v>
      </c>
      <c r="C137" s="113">
        <v>44.58446123486074</v>
      </c>
      <c r="F137" s="113" t="s">
        <v>23</v>
      </c>
      <c r="G137" s="113">
        <v>0.48188730076012837</v>
      </c>
      <c r="H137" s="113">
        <v>0.48143515622634564</v>
      </c>
    </row>
    <row r="138" spans="1:8" x14ac:dyDescent="0.25">
      <c r="A138" s="113" t="s">
        <v>24</v>
      </c>
      <c r="B138" s="113">
        <v>68.977452248645619</v>
      </c>
      <c r="C138" s="113">
        <v>44.251204035555453</v>
      </c>
      <c r="F138" s="113" t="s">
        <v>24</v>
      </c>
      <c r="G138" s="113">
        <v>0.45751003291301834</v>
      </c>
      <c r="H138" s="113">
        <v>0.45704432944279855</v>
      </c>
    </row>
    <row r="139" spans="1:8" x14ac:dyDescent="0.25">
      <c r="A139" s="113" t="s">
        <v>25</v>
      </c>
      <c r="B139" s="113">
        <v>73.881783932868302</v>
      </c>
      <c r="C139" s="113">
        <v>47.508257012319959</v>
      </c>
      <c r="F139" s="113" t="s">
        <v>25</v>
      </c>
      <c r="G139" s="113">
        <v>0.40638214338467293</v>
      </c>
      <c r="H139" s="113">
        <v>0.40591026039917427</v>
      </c>
    </row>
    <row r="140" spans="1:8" x14ac:dyDescent="0.25">
      <c r="A140" s="113" t="s">
        <v>26</v>
      </c>
      <c r="B140" s="113">
        <v>58.381362905893667</v>
      </c>
      <c r="C140" s="113">
        <v>38.139542234307143</v>
      </c>
      <c r="F140" s="113" t="s">
        <v>26</v>
      </c>
      <c r="G140" s="113">
        <v>0.53940702891265213</v>
      </c>
      <c r="H140" s="113">
        <v>0.5388257745062478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25958964.170000002</v>
      </c>
      <c r="E2">
        <v>298376.33</v>
      </c>
    </row>
    <row r="3" spans="1:5" x14ac:dyDescent="0.25">
      <c r="A3" t="s">
        <v>39</v>
      </c>
      <c r="B3" t="s">
        <v>74</v>
      </c>
      <c r="C3" t="s">
        <v>67</v>
      </c>
      <c r="D3">
        <v>32240444.559999999</v>
      </c>
      <c r="E3">
        <v>274241.84999999998</v>
      </c>
    </row>
    <row r="4" spans="1:5" x14ac:dyDescent="0.25">
      <c r="A4" t="s">
        <v>39</v>
      </c>
      <c r="B4" t="s">
        <v>75</v>
      </c>
      <c r="C4" t="s">
        <v>67</v>
      </c>
      <c r="D4">
        <v>32348746.300000001</v>
      </c>
      <c r="E4">
        <v>273194.92</v>
      </c>
    </row>
    <row r="5" spans="1:5" x14ac:dyDescent="0.25">
      <c r="A5" t="s">
        <v>39</v>
      </c>
      <c r="B5" t="s">
        <v>76</v>
      </c>
      <c r="C5" t="s">
        <v>67</v>
      </c>
      <c r="D5">
        <v>34249796.920000002</v>
      </c>
      <c r="E5">
        <v>263850.58</v>
      </c>
    </row>
    <row r="6" spans="1:5" x14ac:dyDescent="0.25">
      <c r="A6" t="s">
        <v>39</v>
      </c>
      <c r="B6" t="s">
        <v>77</v>
      </c>
      <c r="C6" t="s">
        <v>67</v>
      </c>
      <c r="D6">
        <v>32773503.899999999</v>
      </c>
      <c r="E6">
        <v>273202.62</v>
      </c>
    </row>
    <row r="7" spans="1:5" x14ac:dyDescent="0.25">
      <c r="A7" t="s">
        <v>39</v>
      </c>
      <c r="B7" t="s">
        <v>78</v>
      </c>
      <c r="C7" t="s">
        <v>67</v>
      </c>
      <c r="D7">
        <v>37292809.810000002</v>
      </c>
      <c r="E7">
        <v>251751.03</v>
      </c>
    </row>
    <row r="8" spans="1:5" x14ac:dyDescent="0.25">
      <c r="A8" t="s">
        <v>39</v>
      </c>
      <c r="B8" t="s">
        <v>79</v>
      </c>
      <c r="C8" t="s">
        <v>67</v>
      </c>
      <c r="D8">
        <v>38372698.759999998</v>
      </c>
      <c r="E8">
        <v>248531.42</v>
      </c>
    </row>
    <row r="9" spans="1:5" x14ac:dyDescent="0.25">
      <c r="A9" t="s">
        <v>39</v>
      </c>
      <c r="B9" t="s">
        <v>80</v>
      </c>
      <c r="C9" t="s">
        <v>67</v>
      </c>
      <c r="D9">
        <v>37310639.979999997</v>
      </c>
      <c r="E9">
        <v>248177.39</v>
      </c>
    </row>
    <row r="10" spans="1:5" x14ac:dyDescent="0.25">
      <c r="A10" t="s">
        <v>39</v>
      </c>
      <c r="B10" t="s">
        <v>81</v>
      </c>
      <c r="C10" t="s">
        <v>67</v>
      </c>
      <c r="D10">
        <v>37296508.240000002</v>
      </c>
      <c r="E10">
        <v>244761.05</v>
      </c>
    </row>
    <row r="11" spans="1:5" x14ac:dyDescent="0.25">
      <c r="A11" t="s">
        <v>39</v>
      </c>
      <c r="B11" t="s">
        <v>20</v>
      </c>
      <c r="C11" t="s">
        <v>67</v>
      </c>
      <c r="D11">
        <v>39449120.719999999</v>
      </c>
      <c r="E11">
        <v>242806.8</v>
      </c>
    </row>
    <row r="12" spans="1:5" x14ac:dyDescent="0.25">
      <c r="A12" t="s">
        <v>39</v>
      </c>
      <c r="B12" t="s">
        <v>21</v>
      </c>
      <c r="C12" t="s">
        <v>67</v>
      </c>
      <c r="D12">
        <v>33732836.310000002</v>
      </c>
      <c r="E12">
        <v>248147.76</v>
      </c>
    </row>
    <row r="13" spans="1:5" x14ac:dyDescent="0.25">
      <c r="A13" t="s">
        <v>39</v>
      </c>
      <c r="B13" t="s">
        <v>22</v>
      </c>
      <c r="C13" t="s">
        <v>67</v>
      </c>
      <c r="D13">
        <v>33658380.340000004</v>
      </c>
      <c r="E13">
        <v>255145.01</v>
      </c>
    </row>
    <row r="14" spans="1:5" x14ac:dyDescent="0.25">
      <c r="A14" t="s">
        <v>39</v>
      </c>
      <c r="B14" t="s">
        <v>23</v>
      </c>
      <c r="C14" t="s">
        <v>67</v>
      </c>
      <c r="D14">
        <v>35701575.409999996</v>
      </c>
      <c r="E14">
        <v>240962.55</v>
      </c>
    </row>
    <row r="15" spans="1:5" x14ac:dyDescent="0.25">
      <c r="A15" t="s">
        <v>39</v>
      </c>
      <c r="B15" t="s">
        <v>24</v>
      </c>
      <c r="C15" t="s">
        <v>67</v>
      </c>
      <c r="D15">
        <v>34491431.420000002</v>
      </c>
      <c r="E15">
        <v>228772.96</v>
      </c>
    </row>
    <row r="16" spans="1:5" x14ac:dyDescent="0.25">
      <c r="A16" t="s">
        <v>39</v>
      </c>
      <c r="B16" t="s">
        <v>25</v>
      </c>
      <c r="C16" t="s">
        <v>67</v>
      </c>
      <c r="D16">
        <v>36943789.609999999</v>
      </c>
      <c r="E16">
        <v>203207.01</v>
      </c>
    </row>
    <row r="17" spans="1:5" x14ac:dyDescent="0.25">
      <c r="A17" t="s">
        <v>39</v>
      </c>
      <c r="B17" t="s">
        <v>26</v>
      </c>
      <c r="C17" t="s">
        <v>67</v>
      </c>
      <c r="D17">
        <v>29192971.170000002</v>
      </c>
      <c r="E17">
        <v>269724.67</v>
      </c>
    </row>
    <row r="18" spans="1:5" x14ac:dyDescent="0.25">
      <c r="A18" t="s">
        <v>40</v>
      </c>
      <c r="B18" t="s">
        <v>73</v>
      </c>
      <c r="C18" t="s">
        <v>67</v>
      </c>
      <c r="D18">
        <v>18197300.260000002</v>
      </c>
      <c r="E18">
        <v>297797.71000000002</v>
      </c>
    </row>
    <row r="19" spans="1:5" x14ac:dyDescent="0.25">
      <c r="A19" t="s">
        <v>40</v>
      </c>
      <c r="B19" t="s">
        <v>74</v>
      </c>
      <c r="C19" t="s">
        <v>67</v>
      </c>
      <c r="D19">
        <v>32636596.530000001</v>
      </c>
      <c r="E19">
        <v>273947.96000000002</v>
      </c>
    </row>
    <row r="20" spans="1:5" x14ac:dyDescent="0.25">
      <c r="A20" t="s">
        <v>40</v>
      </c>
      <c r="B20" t="s">
        <v>75</v>
      </c>
      <c r="C20" t="s">
        <v>67</v>
      </c>
      <c r="D20">
        <v>33056152.66</v>
      </c>
      <c r="E20">
        <v>272978.11</v>
      </c>
    </row>
    <row r="21" spans="1:5" x14ac:dyDescent="0.25">
      <c r="A21" t="s">
        <v>40</v>
      </c>
      <c r="B21" t="s">
        <v>76</v>
      </c>
      <c r="C21" t="s">
        <v>67</v>
      </c>
      <c r="D21">
        <v>34509316.409999996</v>
      </c>
      <c r="E21">
        <v>263574.39</v>
      </c>
    </row>
    <row r="22" spans="1:5" x14ac:dyDescent="0.25">
      <c r="A22" t="s">
        <v>40</v>
      </c>
      <c r="B22" t="s">
        <v>77</v>
      </c>
      <c r="C22" t="s">
        <v>67</v>
      </c>
      <c r="D22">
        <v>33007208.239999998</v>
      </c>
      <c r="E22">
        <v>272867.93</v>
      </c>
    </row>
    <row r="23" spans="1:5" x14ac:dyDescent="0.25">
      <c r="A23" t="s">
        <v>40</v>
      </c>
      <c r="B23" t="s">
        <v>78</v>
      </c>
      <c r="C23" t="s">
        <v>67</v>
      </c>
      <c r="D23">
        <v>39762272</v>
      </c>
      <c r="E23">
        <v>251462.2</v>
      </c>
    </row>
    <row r="24" spans="1:5" x14ac:dyDescent="0.25">
      <c r="A24" t="s">
        <v>40</v>
      </c>
      <c r="B24" t="s">
        <v>79</v>
      </c>
      <c r="C24" t="s">
        <v>67</v>
      </c>
      <c r="D24">
        <v>39557176.909999996</v>
      </c>
      <c r="E24">
        <v>248369.06</v>
      </c>
    </row>
    <row r="25" spans="1:5" x14ac:dyDescent="0.25">
      <c r="A25" t="s">
        <v>40</v>
      </c>
      <c r="B25" t="s">
        <v>80</v>
      </c>
      <c r="C25" t="s">
        <v>67</v>
      </c>
      <c r="D25">
        <v>39703318.740000002</v>
      </c>
      <c r="E25">
        <v>247995.67</v>
      </c>
    </row>
    <row r="26" spans="1:5" x14ac:dyDescent="0.25">
      <c r="A26" t="s">
        <v>40</v>
      </c>
      <c r="B26" t="s">
        <v>81</v>
      </c>
      <c r="C26" t="s">
        <v>67</v>
      </c>
      <c r="D26">
        <v>37277544.149999999</v>
      </c>
      <c r="E26">
        <v>244543</v>
      </c>
    </row>
    <row r="27" spans="1:5" x14ac:dyDescent="0.25">
      <c r="A27" t="s">
        <v>40</v>
      </c>
      <c r="B27" t="s">
        <v>20</v>
      </c>
      <c r="C27" t="s">
        <v>67</v>
      </c>
      <c r="D27">
        <v>37568065.380000003</v>
      </c>
      <c r="E27">
        <v>242600.59</v>
      </c>
    </row>
    <row r="28" spans="1:5" x14ac:dyDescent="0.25">
      <c r="A28" t="s">
        <v>40</v>
      </c>
      <c r="B28" t="s">
        <v>21</v>
      </c>
      <c r="C28" t="s">
        <v>67</v>
      </c>
      <c r="D28">
        <v>20387945.57</v>
      </c>
      <c r="E28">
        <v>247861.66</v>
      </c>
    </row>
    <row r="29" spans="1:5" x14ac:dyDescent="0.25">
      <c r="A29" t="s">
        <v>40</v>
      </c>
      <c r="B29" t="s">
        <v>22</v>
      </c>
      <c r="C29" t="s">
        <v>67</v>
      </c>
      <c r="D29">
        <v>21946586.260000002</v>
      </c>
      <c r="E29">
        <v>254880.49</v>
      </c>
    </row>
    <row r="30" spans="1:5" x14ac:dyDescent="0.25">
      <c r="A30" t="s">
        <v>40</v>
      </c>
      <c r="B30" t="s">
        <v>23</v>
      </c>
      <c r="C30" t="s">
        <v>67</v>
      </c>
      <c r="D30">
        <v>22293979.219999999</v>
      </c>
      <c r="E30">
        <v>240736.46</v>
      </c>
    </row>
    <row r="31" spans="1:5" x14ac:dyDescent="0.25">
      <c r="A31" t="s">
        <v>40</v>
      </c>
      <c r="B31" t="s">
        <v>24</v>
      </c>
      <c r="C31" t="s">
        <v>67</v>
      </c>
      <c r="D31">
        <v>22127337.550000001</v>
      </c>
      <c r="E31">
        <v>228540.09</v>
      </c>
    </row>
    <row r="32" spans="1:5" x14ac:dyDescent="0.25">
      <c r="A32" t="s">
        <v>40</v>
      </c>
      <c r="B32" t="s">
        <v>25</v>
      </c>
      <c r="C32" t="s">
        <v>67</v>
      </c>
      <c r="D32">
        <v>23755991.780000001</v>
      </c>
      <c r="E32">
        <v>202971.05</v>
      </c>
    </row>
    <row r="33" spans="1:5" x14ac:dyDescent="0.25">
      <c r="A33" t="s">
        <v>40</v>
      </c>
      <c r="B33" t="s">
        <v>26</v>
      </c>
      <c r="C33" t="s">
        <v>67</v>
      </c>
      <c r="D33">
        <v>19071266.949999999</v>
      </c>
      <c r="E33">
        <v>269434.02</v>
      </c>
    </row>
    <row r="34" spans="1:5" x14ac:dyDescent="0.25">
      <c r="A34" t="s">
        <v>39</v>
      </c>
      <c r="B34" t="s">
        <v>73</v>
      </c>
      <c r="C34" t="s">
        <v>48</v>
      </c>
      <c r="D34">
        <v>25958964.170000002</v>
      </c>
      <c r="E34">
        <v>298376.33</v>
      </c>
    </row>
    <row r="35" spans="1:5" x14ac:dyDescent="0.25">
      <c r="A35" t="s">
        <v>39</v>
      </c>
      <c r="B35" t="s">
        <v>74</v>
      </c>
      <c r="C35" t="s">
        <v>48</v>
      </c>
      <c r="D35">
        <v>32240444.559999999</v>
      </c>
      <c r="E35">
        <v>274241.84999999998</v>
      </c>
    </row>
    <row r="36" spans="1:5" x14ac:dyDescent="0.25">
      <c r="A36" t="s">
        <v>39</v>
      </c>
      <c r="B36" t="s">
        <v>75</v>
      </c>
      <c r="C36" t="s">
        <v>48</v>
      </c>
      <c r="D36">
        <v>32348746.300000001</v>
      </c>
      <c r="E36">
        <v>273194.92</v>
      </c>
    </row>
    <row r="37" spans="1:5" x14ac:dyDescent="0.25">
      <c r="A37" t="s">
        <v>39</v>
      </c>
      <c r="B37" t="s">
        <v>76</v>
      </c>
      <c r="C37" t="s">
        <v>48</v>
      </c>
      <c r="D37">
        <v>34249796.920000002</v>
      </c>
      <c r="E37">
        <v>263850.58</v>
      </c>
    </row>
    <row r="38" spans="1:5" x14ac:dyDescent="0.25">
      <c r="A38" t="s">
        <v>39</v>
      </c>
      <c r="B38" t="s">
        <v>77</v>
      </c>
      <c r="C38" t="s">
        <v>48</v>
      </c>
      <c r="D38">
        <v>32773503.899999999</v>
      </c>
      <c r="E38">
        <v>273202.62</v>
      </c>
    </row>
    <row r="39" spans="1:5" x14ac:dyDescent="0.25">
      <c r="A39" t="s">
        <v>39</v>
      </c>
      <c r="B39" t="s">
        <v>78</v>
      </c>
      <c r="C39" t="s">
        <v>48</v>
      </c>
      <c r="D39">
        <v>37292809.810000002</v>
      </c>
      <c r="E39">
        <v>251751.03</v>
      </c>
    </row>
    <row r="40" spans="1:5" x14ac:dyDescent="0.25">
      <c r="A40" t="s">
        <v>39</v>
      </c>
      <c r="B40" t="s">
        <v>79</v>
      </c>
      <c r="C40" t="s">
        <v>48</v>
      </c>
      <c r="D40">
        <v>38372698.759999998</v>
      </c>
      <c r="E40">
        <v>248531.42</v>
      </c>
    </row>
    <row r="41" spans="1:5" x14ac:dyDescent="0.25">
      <c r="A41" t="s">
        <v>39</v>
      </c>
      <c r="B41" t="s">
        <v>80</v>
      </c>
      <c r="C41" t="s">
        <v>48</v>
      </c>
      <c r="D41">
        <v>37310639.979999997</v>
      </c>
      <c r="E41">
        <v>248177.39</v>
      </c>
    </row>
    <row r="42" spans="1:5" x14ac:dyDescent="0.25">
      <c r="A42" t="s">
        <v>39</v>
      </c>
      <c r="B42" t="s">
        <v>81</v>
      </c>
      <c r="C42" t="s">
        <v>48</v>
      </c>
      <c r="D42">
        <v>37296508.240000002</v>
      </c>
      <c r="E42">
        <v>244761.05</v>
      </c>
    </row>
    <row r="43" spans="1:5" x14ac:dyDescent="0.25">
      <c r="A43" t="s">
        <v>39</v>
      </c>
      <c r="B43" t="s">
        <v>20</v>
      </c>
      <c r="C43" t="s">
        <v>48</v>
      </c>
      <c r="D43">
        <v>39449120.719999999</v>
      </c>
      <c r="E43">
        <v>242806.8</v>
      </c>
    </row>
    <row r="44" spans="1:5" x14ac:dyDescent="0.25">
      <c r="A44" t="s">
        <v>39</v>
      </c>
      <c r="B44" t="s">
        <v>21</v>
      </c>
      <c r="C44" t="s">
        <v>48</v>
      </c>
      <c r="D44">
        <v>33732836.310000002</v>
      </c>
      <c r="E44">
        <v>248147.76</v>
      </c>
    </row>
    <row r="45" spans="1:5" x14ac:dyDescent="0.25">
      <c r="A45" t="s">
        <v>39</v>
      </c>
      <c r="B45" t="s">
        <v>22</v>
      </c>
      <c r="C45" t="s">
        <v>48</v>
      </c>
      <c r="D45">
        <v>33658380.340000004</v>
      </c>
      <c r="E45">
        <v>255145.01</v>
      </c>
    </row>
    <row r="46" spans="1:5" x14ac:dyDescent="0.25">
      <c r="A46" t="s">
        <v>39</v>
      </c>
      <c r="B46" t="s">
        <v>23</v>
      </c>
      <c r="C46" t="s">
        <v>48</v>
      </c>
      <c r="D46">
        <v>35701575.409999996</v>
      </c>
      <c r="E46">
        <v>240962.55</v>
      </c>
    </row>
    <row r="47" spans="1:5" x14ac:dyDescent="0.25">
      <c r="A47" t="s">
        <v>39</v>
      </c>
      <c r="B47" t="s">
        <v>24</v>
      </c>
      <c r="C47" t="s">
        <v>48</v>
      </c>
      <c r="D47">
        <v>34491431.420000002</v>
      </c>
      <c r="E47">
        <v>228772.96</v>
      </c>
    </row>
    <row r="48" spans="1:5" x14ac:dyDescent="0.25">
      <c r="A48" t="s">
        <v>39</v>
      </c>
      <c r="B48" t="s">
        <v>25</v>
      </c>
      <c r="C48" t="s">
        <v>48</v>
      </c>
      <c r="D48">
        <v>36943789.609999999</v>
      </c>
      <c r="E48">
        <v>203207.01</v>
      </c>
    </row>
    <row r="49" spans="1:5" x14ac:dyDescent="0.25">
      <c r="A49" t="s">
        <v>39</v>
      </c>
      <c r="B49" t="s">
        <v>26</v>
      </c>
      <c r="C49" t="s">
        <v>48</v>
      </c>
      <c r="D49">
        <v>29192971.170000002</v>
      </c>
      <c r="E49">
        <v>269724.67</v>
      </c>
    </row>
    <row r="50" spans="1:5" x14ac:dyDescent="0.25">
      <c r="A50" t="s">
        <v>40</v>
      </c>
      <c r="B50" t="s">
        <v>73</v>
      </c>
      <c r="C50" t="s">
        <v>48</v>
      </c>
      <c r="D50">
        <v>18197300.260000002</v>
      </c>
      <c r="E50">
        <v>297797.71000000002</v>
      </c>
    </row>
    <row r="51" spans="1:5" x14ac:dyDescent="0.25">
      <c r="A51" t="s">
        <v>40</v>
      </c>
      <c r="B51" t="s">
        <v>74</v>
      </c>
      <c r="C51" t="s">
        <v>48</v>
      </c>
      <c r="D51">
        <v>32636596.530000001</v>
      </c>
      <c r="E51">
        <v>273947.96000000002</v>
      </c>
    </row>
    <row r="52" spans="1:5" x14ac:dyDescent="0.25">
      <c r="A52" t="s">
        <v>40</v>
      </c>
      <c r="B52" t="s">
        <v>75</v>
      </c>
      <c r="C52" t="s">
        <v>48</v>
      </c>
      <c r="D52">
        <v>33056152.66</v>
      </c>
      <c r="E52">
        <v>272978.11</v>
      </c>
    </row>
    <row r="53" spans="1:5" x14ac:dyDescent="0.25">
      <c r="A53" t="s">
        <v>40</v>
      </c>
      <c r="B53" t="s">
        <v>76</v>
      </c>
      <c r="C53" t="s">
        <v>48</v>
      </c>
      <c r="D53">
        <v>34509316.409999996</v>
      </c>
      <c r="E53">
        <v>263574.39</v>
      </c>
    </row>
    <row r="54" spans="1:5" x14ac:dyDescent="0.25">
      <c r="A54" t="s">
        <v>40</v>
      </c>
      <c r="B54" t="s">
        <v>77</v>
      </c>
      <c r="C54" t="s">
        <v>48</v>
      </c>
      <c r="D54">
        <v>33007208.239999998</v>
      </c>
      <c r="E54">
        <v>272867.93</v>
      </c>
    </row>
    <row r="55" spans="1:5" x14ac:dyDescent="0.25">
      <c r="A55" t="s">
        <v>40</v>
      </c>
      <c r="B55" t="s">
        <v>78</v>
      </c>
      <c r="C55" t="s">
        <v>48</v>
      </c>
      <c r="D55">
        <v>39762272</v>
      </c>
      <c r="E55">
        <v>251462.2</v>
      </c>
    </row>
    <row r="56" spans="1:5" x14ac:dyDescent="0.25">
      <c r="A56" t="s">
        <v>40</v>
      </c>
      <c r="B56" t="s">
        <v>79</v>
      </c>
      <c r="C56" t="s">
        <v>48</v>
      </c>
      <c r="D56">
        <v>39557176.909999996</v>
      </c>
      <c r="E56">
        <v>248369.06</v>
      </c>
    </row>
    <row r="57" spans="1:5" x14ac:dyDescent="0.25">
      <c r="A57" t="s">
        <v>40</v>
      </c>
      <c r="B57" t="s">
        <v>80</v>
      </c>
      <c r="C57" t="s">
        <v>48</v>
      </c>
      <c r="D57">
        <v>39703318.740000002</v>
      </c>
      <c r="E57">
        <v>247995.67</v>
      </c>
    </row>
    <row r="58" spans="1:5" x14ac:dyDescent="0.25">
      <c r="A58" t="s">
        <v>40</v>
      </c>
      <c r="B58" t="s">
        <v>81</v>
      </c>
      <c r="C58" t="s">
        <v>48</v>
      </c>
      <c r="D58">
        <v>37277544.149999999</v>
      </c>
      <c r="E58">
        <v>244543</v>
      </c>
    </row>
    <row r="59" spans="1:5" x14ac:dyDescent="0.25">
      <c r="A59" t="s">
        <v>40</v>
      </c>
      <c r="B59" t="s">
        <v>20</v>
      </c>
      <c r="C59" t="s">
        <v>48</v>
      </c>
      <c r="D59">
        <v>37568065.380000003</v>
      </c>
      <c r="E59">
        <v>242600.59</v>
      </c>
    </row>
    <row r="60" spans="1:5" x14ac:dyDescent="0.25">
      <c r="A60" t="s">
        <v>40</v>
      </c>
      <c r="B60" t="s">
        <v>21</v>
      </c>
      <c r="C60" t="s">
        <v>48</v>
      </c>
      <c r="D60">
        <v>20387945.57</v>
      </c>
      <c r="E60">
        <v>247861.66</v>
      </c>
    </row>
    <row r="61" spans="1:5" x14ac:dyDescent="0.25">
      <c r="A61" t="s">
        <v>40</v>
      </c>
      <c r="B61" t="s">
        <v>22</v>
      </c>
      <c r="C61" t="s">
        <v>48</v>
      </c>
      <c r="D61">
        <v>21946586.260000002</v>
      </c>
      <c r="E61">
        <v>254880.49</v>
      </c>
    </row>
    <row r="62" spans="1:5" x14ac:dyDescent="0.25">
      <c r="A62" t="s">
        <v>40</v>
      </c>
      <c r="B62" t="s">
        <v>23</v>
      </c>
      <c r="C62" t="s">
        <v>48</v>
      </c>
      <c r="D62">
        <v>22293979.219999999</v>
      </c>
      <c r="E62">
        <v>240736.46</v>
      </c>
    </row>
    <row r="63" spans="1:5" x14ac:dyDescent="0.25">
      <c r="A63" t="s">
        <v>40</v>
      </c>
      <c r="B63" t="s">
        <v>24</v>
      </c>
      <c r="C63" t="s">
        <v>48</v>
      </c>
      <c r="D63">
        <v>22127337.550000001</v>
      </c>
      <c r="E63">
        <v>228540.09</v>
      </c>
    </row>
    <row r="64" spans="1:5" x14ac:dyDescent="0.25">
      <c r="A64" t="s">
        <v>40</v>
      </c>
      <c r="B64" t="s">
        <v>25</v>
      </c>
      <c r="C64" t="s">
        <v>48</v>
      </c>
      <c r="D64">
        <v>23755991.780000001</v>
      </c>
      <c r="E64">
        <v>202971.05</v>
      </c>
    </row>
    <row r="65" spans="1:5" x14ac:dyDescent="0.25">
      <c r="A65" t="s">
        <v>40</v>
      </c>
      <c r="B65" t="s">
        <v>26</v>
      </c>
      <c r="C65" t="s">
        <v>48</v>
      </c>
      <c r="D65">
        <v>19071266.949999999</v>
      </c>
      <c r="E65">
        <v>269434.02</v>
      </c>
    </row>
    <row r="66" spans="1:5" x14ac:dyDescent="0.25">
      <c r="A66" t="s">
        <v>39</v>
      </c>
      <c r="B66" t="s">
        <v>73</v>
      </c>
      <c r="C66" t="s">
        <v>65</v>
      </c>
      <c r="D66">
        <v>25958964.170000002</v>
      </c>
      <c r="E66">
        <v>298376.33</v>
      </c>
    </row>
    <row r="67" spans="1:5" x14ac:dyDescent="0.25">
      <c r="A67" t="s">
        <v>39</v>
      </c>
      <c r="B67" t="s">
        <v>74</v>
      </c>
      <c r="C67" t="s">
        <v>65</v>
      </c>
      <c r="D67">
        <v>32240444.559999999</v>
      </c>
      <c r="E67">
        <v>274241.84999999998</v>
      </c>
    </row>
    <row r="68" spans="1:5" x14ac:dyDescent="0.25">
      <c r="A68" t="s">
        <v>39</v>
      </c>
      <c r="B68" t="s">
        <v>75</v>
      </c>
      <c r="C68" t="s">
        <v>65</v>
      </c>
      <c r="D68">
        <v>32348746.300000001</v>
      </c>
      <c r="E68">
        <v>273194.92</v>
      </c>
    </row>
    <row r="69" spans="1:5" x14ac:dyDescent="0.25">
      <c r="A69" t="s">
        <v>39</v>
      </c>
      <c r="B69" t="s">
        <v>76</v>
      </c>
      <c r="C69" t="s">
        <v>65</v>
      </c>
      <c r="D69">
        <v>34249796.920000002</v>
      </c>
      <c r="E69">
        <v>263850.58</v>
      </c>
    </row>
    <row r="70" spans="1:5" x14ac:dyDescent="0.25">
      <c r="A70" t="s">
        <v>39</v>
      </c>
      <c r="B70" t="s">
        <v>77</v>
      </c>
      <c r="C70" t="s">
        <v>65</v>
      </c>
      <c r="D70">
        <v>32773503.899999999</v>
      </c>
      <c r="E70">
        <v>273202.62</v>
      </c>
    </row>
    <row r="71" spans="1:5" x14ac:dyDescent="0.25">
      <c r="A71" t="s">
        <v>39</v>
      </c>
      <c r="B71" t="s">
        <v>78</v>
      </c>
      <c r="C71" t="s">
        <v>65</v>
      </c>
      <c r="D71">
        <v>37292809.810000002</v>
      </c>
      <c r="E71">
        <v>251751.03</v>
      </c>
    </row>
    <row r="72" spans="1:5" x14ac:dyDescent="0.25">
      <c r="A72" t="s">
        <v>39</v>
      </c>
      <c r="B72" t="s">
        <v>79</v>
      </c>
      <c r="C72" t="s">
        <v>65</v>
      </c>
      <c r="D72">
        <v>38372698.759999998</v>
      </c>
      <c r="E72">
        <v>248531.42</v>
      </c>
    </row>
    <row r="73" spans="1:5" x14ac:dyDescent="0.25">
      <c r="A73" t="s">
        <v>39</v>
      </c>
      <c r="B73" t="s">
        <v>80</v>
      </c>
      <c r="C73" t="s">
        <v>65</v>
      </c>
      <c r="D73">
        <v>37310639.979999997</v>
      </c>
      <c r="E73">
        <v>248177.39</v>
      </c>
    </row>
    <row r="74" spans="1:5" x14ac:dyDescent="0.25">
      <c r="A74" t="s">
        <v>39</v>
      </c>
      <c r="B74" t="s">
        <v>81</v>
      </c>
      <c r="C74" t="s">
        <v>65</v>
      </c>
      <c r="D74">
        <v>37296508.240000002</v>
      </c>
      <c r="E74">
        <v>244761.05</v>
      </c>
    </row>
    <row r="75" spans="1:5" x14ac:dyDescent="0.25">
      <c r="A75" t="s">
        <v>39</v>
      </c>
      <c r="B75" t="s">
        <v>20</v>
      </c>
      <c r="C75" t="s">
        <v>65</v>
      </c>
      <c r="D75">
        <v>39449120.719999999</v>
      </c>
      <c r="E75">
        <v>242806.8</v>
      </c>
    </row>
    <row r="76" spans="1:5" x14ac:dyDescent="0.25">
      <c r="A76" t="s">
        <v>39</v>
      </c>
      <c r="B76" t="s">
        <v>21</v>
      </c>
      <c r="C76" t="s">
        <v>65</v>
      </c>
      <c r="D76">
        <v>33732836.310000002</v>
      </c>
      <c r="E76">
        <v>248147.76</v>
      </c>
    </row>
    <row r="77" spans="1:5" x14ac:dyDescent="0.25">
      <c r="A77" t="s">
        <v>39</v>
      </c>
      <c r="B77" t="s">
        <v>22</v>
      </c>
      <c r="C77" t="s">
        <v>65</v>
      </c>
      <c r="D77">
        <v>33658380.340000004</v>
      </c>
      <c r="E77">
        <v>255145.01</v>
      </c>
    </row>
    <row r="78" spans="1:5" x14ac:dyDescent="0.25">
      <c r="A78" t="s">
        <v>39</v>
      </c>
      <c r="B78" t="s">
        <v>23</v>
      </c>
      <c r="C78" t="s">
        <v>65</v>
      </c>
      <c r="D78">
        <v>35701575.409999996</v>
      </c>
      <c r="E78">
        <v>240962.55</v>
      </c>
    </row>
    <row r="79" spans="1:5" x14ac:dyDescent="0.25">
      <c r="A79" t="s">
        <v>39</v>
      </c>
      <c r="B79" t="s">
        <v>24</v>
      </c>
      <c r="C79" t="s">
        <v>65</v>
      </c>
      <c r="D79">
        <v>34491431.420000002</v>
      </c>
      <c r="E79">
        <v>228772.96</v>
      </c>
    </row>
    <row r="80" spans="1:5" x14ac:dyDescent="0.25">
      <c r="A80" t="s">
        <v>39</v>
      </c>
      <c r="B80" t="s">
        <v>25</v>
      </c>
      <c r="C80" t="s">
        <v>65</v>
      </c>
      <c r="D80">
        <v>36943789.609999999</v>
      </c>
      <c r="E80">
        <v>203207.01</v>
      </c>
    </row>
    <row r="81" spans="1:5" x14ac:dyDescent="0.25">
      <c r="A81" t="s">
        <v>39</v>
      </c>
      <c r="B81" t="s">
        <v>26</v>
      </c>
      <c r="C81" t="s">
        <v>65</v>
      </c>
      <c r="D81">
        <v>29192971.170000002</v>
      </c>
      <c r="E81">
        <v>269724.67</v>
      </c>
    </row>
    <row r="82" spans="1:5" x14ac:dyDescent="0.25">
      <c r="A82" t="s">
        <v>40</v>
      </c>
      <c r="B82" t="s">
        <v>73</v>
      </c>
      <c r="C82" t="s">
        <v>65</v>
      </c>
      <c r="D82">
        <v>18197300.260000002</v>
      </c>
      <c r="E82">
        <v>297797.71000000002</v>
      </c>
    </row>
    <row r="83" spans="1:5" x14ac:dyDescent="0.25">
      <c r="A83" t="s">
        <v>40</v>
      </c>
      <c r="B83" t="s">
        <v>74</v>
      </c>
      <c r="C83" t="s">
        <v>65</v>
      </c>
      <c r="D83">
        <v>32636596.530000001</v>
      </c>
      <c r="E83">
        <v>273947.96000000002</v>
      </c>
    </row>
    <row r="84" spans="1:5" x14ac:dyDescent="0.25">
      <c r="A84" t="s">
        <v>40</v>
      </c>
      <c r="B84" t="s">
        <v>75</v>
      </c>
      <c r="C84" t="s">
        <v>65</v>
      </c>
      <c r="D84">
        <v>33056152.66</v>
      </c>
      <c r="E84">
        <v>272978.11</v>
      </c>
    </row>
    <row r="85" spans="1:5" x14ac:dyDescent="0.25">
      <c r="A85" t="s">
        <v>40</v>
      </c>
      <c r="B85" t="s">
        <v>76</v>
      </c>
      <c r="C85" t="s">
        <v>65</v>
      </c>
      <c r="D85">
        <v>34509316.409999996</v>
      </c>
      <c r="E85">
        <v>263574.39</v>
      </c>
    </row>
    <row r="86" spans="1:5" x14ac:dyDescent="0.25">
      <c r="A86" t="s">
        <v>40</v>
      </c>
      <c r="B86" t="s">
        <v>77</v>
      </c>
      <c r="C86" t="s">
        <v>65</v>
      </c>
      <c r="D86">
        <v>33007208.239999998</v>
      </c>
      <c r="E86">
        <v>272867.93</v>
      </c>
    </row>
    <row r="87" spans="1:5" x14ac:dyDescent="0.25">
      <c r="A87" t="s">
        <v>40</v>
      </c>
      <c r="B87" t="s">
        <v>78</v>
      </c>
      <c r="C87" t="s">
        <v>65</v>
      </c>
      <c r="D87">
        <v>39762272</v>
      </c>
      <c r="E87">
        <v>251462.2</v>
      </c>
    </row>
    <row r="88" spans="1:5" x14ac:dyDescent="0.25">
      <c r="A88" t="s">
        <v>40</v>
      </c>
      <c r="B88" t="s">
        <v>79</v>
      </c>
      <c r="C88" t="s">
        <v>65</v>
      </c>
      <c r="D88">
        <v>39557176.909999996</v>
      </c>
      <c r="E88">
        <v>248369.06</v>
      </c>
    </row>
    <row r="89" spans="1:5" x14ac:dyDescent="0.25">
      <c r="A89" t="s">
        <v>40</v>
      </c>
      <c r="B89" t="s">
        <v>80</v>
      </c>
      <c r="C89" t="s">
        <v>65</v>
      </c>
      <c r="D89">
        <v>39703318.740000002</v>
      </c>
      <c r="E89">
        <v>247995.67</v>
      </c>
    </row>
    <row r="90" spans="1:5" x14ac:dyDescent="0.25">
      <c r="A90" t="s">
        <v>40</v>
      </c>
      <c r="B90" t="s">
        <v>81</v>
      </c>
      <c r="C90" t="s">
        <v>65</v>
      </c>
      <c r="D90">
        <v>37277544.149999999</v>
      </c>
      <c r="E90">
        <v>244543</v>
      </c>
    </row>
    <row r="91" spans="1:5" x14ac:dyDescent="0.25">
      <c r="A91" t="s">
        <v>40</v>
      </c>
      <c r="B91" t="s">
        <v>20</v>
      </c>
      <c r="C91" t="s">
        <v>65</v>
      </c>
      <c r="D91">
        <v>37568065.380000003</v>
      </c>
      <c r="E91">
        <v>242600.59</v>
      </c>
    </row>
    <row r="92" spans="1:5" x14ac:dyDescent="0.25">
      <c r="A92" t="s">
        <v>40</v>
      </c>
      <c r="B92" t="s">
        <v>21</v>
      </c>
      <c r="C92" t="s">
        <v>65</v>
      </c>
      <c r="D92">
        <v>20387945.57</v>
      </c>
      <c r="E92">
        <v>247861.66</v>
      </c>
    </row>
    <row r="93" spans="1:5" x14ac:dyDescent="0.25">
      <c r="A93" t="s">
        <v>40</v>
      </c>
      <c r="B93" t="s">
        <v>22</v>
      </c>
      <c r="C93" t="s">
        <v>65</v>
      </c>
      <c r="D93">
        <v>21946586.260000002</v>
      </c>
      <c r="E93">
        <v>254880.49</v>
      </c>
    </row>
    <row r="94" spans="1:5" x14ac:dyDescent="0.25">
      <c r="A94" t="s">
        <v>40</v>
      </c>
      <c r="B94" t="s">
        <v>23</v>
      </c>
      <c r="C94" t="s">
        <v>65</v>
      </c>
      <c r="D94">
        <v>22293979.219999999</v>
      </c>
      <c r="E94">
        <v>240736.46</v>
      </c>
    </row>
    <row r="95" spans="1:5" x14ac:dyDescent="0.25">
      <c r="A95" t="s">
        <v>40</v>
      </c>
      <c r="B95" t="s">
        <v>24</v>
      </c>
      <c r="C95" t="s">
        <v>65</v>
      </c>
      <c r="D95">
        <v>22127337.550000001</v>
      </c>
      <c r="E95">
        <v>228540.09</v>
      </c>
    </row>
    <row r="96" spans="1:5" x14ac:dyDescent="0.25">
      <c r="A96" t="s">
        <v>40</v>
      </c>
      <c r="B96" t="s">
        <v>25</v>
      </c>
      <c r="C96" t="s">
        <v>65</v>
      </c>
      <c r="D96">
        <v>23755991.780000001</v>
      </c>
      <c r="E96">
        <v>202971.05</v>
      </c>
    </row>
    <row r="97" spans="1:5" x14ac:dyDescent="0.25">
      <c r="A97" t="s">
        <v>40</v>
      </c>
      <c r="B97" t="s">
        <v>26</v>
      </c>
      <c r="C97" t="s">
        <v>65</v>
      </c>
      <c r="D97">
        <v>19071266.949999999</v>
      </c>
      <c r="E97">
        <v>269434.02</v>
      </c>
    </row>
    <row r="98" spans="1:5" x14ac:dyDescent="0.25">
      <c r="A98" t="s">
        <v>39</v>
      </c>
      <c r="B98" t="s">
        <v>73</v>
      </c>
      <c r="C98" t="s">
        <v>68</v>
      </c>
      <c r="D98">
        <v>25958964.170000002</v>
      </c>
      <c r="E98">
        <v>298376.33</v>
      </c>
    </row>
    <row r="99" spans="1:5" x14ac:dyDescent="0.25">
      <c r="A99" t="s">
        <v>39</v>
      </c>
      <c r="B99" t="s">
        <v>74</v>
      </c>
      <c r="C99" t="s">
        <v>68</v>
      </c>
      <c r="D99">
        <v>32240444.559999999</v>
      </c>
      <c r="E99">
        <v>274241.84999999998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32348746.300000001</v>
      </c>
      <c r="E100">
        <v>273194.92</v>
      </c>
    </row>
    <row r="101" spans="1:5" x14ac:dyDescent="0.25">
      <c r="A101" t="s">
        <v>39</v>
      </c>
      <c r="B101" t="s">
        <v>76</v>
      </c>
      <c r="C101" t="s">
        <v>68</v>
      </c>
      <c r="D101">
        <v>34249796.920000002</v>
      </c>
      <c r="E101">
        <v>263850.58</v>
      </c>
    </row>
    <row r="102" spans="1:5" x14ac:dyDescent="0.25">
      <c r="A102" t="s">
        <v>39</v>
      </c>
      <c r="B102" t="s">
        <v>77</v>
      </c>
      <c r="C102" t="s">
        <v>68</v>
      </c>
      <c r="D102">
        <v>32773503.899999999</v>
      </c>
      <c r="E102">
        <v>273202.62</v>
      </c>
    </row>
    <row r="103" spans="1:5" x14ac:dyDescent="0.25">
      <c r="A103" t="s">
        <v>39</v>
      </c>
      <c r="B103" t="s">
        <v>78</v>
      </c>
      <c r="C103" t="s">
        <v>68</v>
      </c>
      <c r="D103">
        <v>37292809.810000002</v>
      </c>
      <c r="E103">
        <v>251751.03</v>
      </c>
    </row>
    <row r="104" spans="1:5" x14ac:dyDescent="0.25">
      <c r="A104" t="s">
        <v>39</v>
      </c>
      <c r="B104" t="s">
        <v>79</v>
      </c>
      <c r="C104" t="s">
        <v>68</v>
      </c>
      <c r="D104">
        <v>38372698.759999998</v>
      </c>
      <c r="E104">
        <v>248531.42</v>
      </c>
    </row>
    <row r="105" spans="1:5" x14ac:dyDescent="0.25">
      <c r="A105" t="s">
        <v>39</v>
      </c>
      <c r="B105" t="s">
        <v>80</v>
      </c>
      <c r="C105" t="s">
        <v>68</v>
      </c>
      <c r="D105">
        <v>37310639.979999997</v>
      </c>
      <c r="E105">
        <v>248177.39</v>
      </c>
    </row>
    <row r="106" spans="1:5" x14ac:dyDescent="0.25">
      <c r="A106" t="s">
        <v>39</v>
      </c>
      <c r="B106" t="s">
        <v>81</v>
      </c>
      <c r="C106" t="s">
        <v>68</v>
      </c>
      <c r="D106">
        <v>37296508.240000002</v>
      </c>
      <c r="E106">
        <v>244761.05</v>
      </c>
    </row>
    <row r="107" spans="1:5" x14ac:dyDescent="0.25">
      <c r="A107" t="s">
        <v>39</v>
      </c>
      <c r="B107" t="s">
        <v>20</v>
      </c>
      <c r="C107" t="s">
        <v>68</v>
      </c>
      <c r="D107">
        <v>39449120.719999999</v>
      </c>
      <c r="E107">
        <v>242806.8</v>
      </c>
    </row>
    <row r="108" spans="1:5" x14ac:dyDescent="0.25">
      <c r="A108" t="s">
        <v>39</v>
      </c>
      <c r="B108" t="s">
        <v>21</v>
      </c>
      <c r="C108" t="s">
        <v>68</v>
      </c>
      <c r="D108">
        <v>33732836.310000002</v>
      </c>
      <c r="E108">
        <v>248147.76</v>
      </c>
    </row>
    <row r="109" spans="1:5" x14ac:dyDescent="0.25">
      <c r="A109" t="s">
        <v>39</v>
      </c>
      <c r="B109" t="s">
        <v>22</v>
      </c>
      <c r="C109" t="s">
        <v>68</v>
      </c>
      <c r="D109">
        <v>33658380.340000004</v>
      </c>
      <c r="E109">
        <v>255145.01</v>
      </c>
    </row>
    <row r="110" spans="1:5" x14ac:dyDescent="0.25">
      <c r="A110" t="s">
        <v>39</v>
      </c>
      <c r="B110" t="s">
        <v>23</v>
      </c>
      <c r="C110" t="s">
        <v>68</v>
      </c>
      <c r="D110">
        <v>35701575.409999996</v>
      </c>
      <c r="E110">
        <v>240962.55</v>
      </c>
    </row>
    <row r="111" spans="1:5" x14ac:dyDescent="0.25">
      <c r="A111" t="s">
        <v>39</v>
      </c>
      <c r="B111" t="s">
        <v>24</v>
      </c>
      <c r="C111" t="s">
        <v>68</v>
      </c>
      <c r="D111">
        <v>34491431.420000002</v>
      </c>
      <c r="E111">
        <v>228772.96</v>
      </c>
    </row>
    <row r="112" spans="1:5" x14ac:dyDescent="0.25">
      <c r="A112" t="s">
        <v>39</v>
      </c>
      <c r="B112" t="s">
        <v>25</v>
      </c>
      <c r="C112" t="s">
        <v>68</v>
      </c>
      <c r="D112">
        <v>36943789.609999999</v>
      </c>
      <c r="E112">
        <v>203207.01</v>
      </c>
    </row>
    <row r="113" spans="1:5" x14ac:dyDescent="0.25">
      <c r="A113" t="s">
        <v>39</v>
      </c>
      <c r="B113" t="s">
        <v>26</v>
      </c>
      <c r="C113" t="s">
        <v>68</v>
      </c>
      <c r="D113">
        <v>29192971.170000002</v>
      </c>
      <c r="E113">
        <v>269724.67</v>
      </c>
    </row>
    <row r="114" spans="1:5" x14ac:dyDescent="0.25">
      <c r="A114" t="s">
        <v>40</v>
      </c>
      <c r="B114" t="s">
        <v>73</v>
      </c>
      <c r="C114" t="s">
        <v>68</v>
      </c>
      <c r="D114">
        <v>18197300.260000002</v>
      </c>
      <c r="E114">
        <v>297797.71000000002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32636596.530000001</v>
      </c>
      <c r="E115">
        <v>273947.96000000002</v>
      </c>
    </row>
    <row r="116" spans="1:5" x14ac:dyDescent="0.25">
      <c r="A116" t="s">
        <v>40</v>
      </c>
      <c r="B116" t="s">
        <v>75</v>
      </c>
      <c r="C116" t="s">
        <v>68</v>
      </c>
      <c r="D116">
        <v>33056152.66</v>
      </c>
      <c r="E116">
        <v>272978.11</v>
      </c>
    </row>
    <row r="117" spans="1:5" x14ac:dyDescent="0.25">
      <c r="A117" t="s">
        <v>40</v>
      </c>
      <c r="B117" t="s">
        <v>76</v>
      </c>
      <c r="C117" t="s">
        <v>68</v>
      </c>
      <c r="D117">
        <v>34509316.409999996</v>
      </c>
      <c r="E117">
        <v>263574.39</v>
      </c>
    </row>
    <row r="118" spans="1:5" x14ac:dyDescent="0.25">
      <c r="A118" t="s">
        <v>40</v>
      </c>
      <c r="B118" t="s">
        <v>77</v>
      </c>
      <c r="C118" t="s">
        <v>68</v>
      </c>
      <c r="D118">
        <v>33007208.239999998</v>
      </c>
      <c r="E118">
        <v>272867.93</v>
      </c>
    </row>
    <row r="119" spans="1:5" x14ac:dyDescent="0.25">
      <c r="A119" t="s">
        <v>40</v>
      </c>
      <c r="B119" t="s">
        <v>78</v>
      </c>
      <c r="C119" t="s">
        <v>68</v>
      </c>
      <c r="D119">
        <v>39762272</v>
      </c>
      <c r="E119">
        <v>251462.2</v>
      </c>
    </row>
    <row r="120" spans="1:5" x14ac:dyDescent="0.25">
      <c r="A120" t="s">
        <v>40</v>
      </c>
      <c r="B120" t="s">
        <v>79</v>
      </c>
      <c r="C120" t="s">
        <v>68</v>
      </c>
      <c r="D120">
        <v>39557176.909999996</v>
      </c>
      <c r="E120">
        <v>248369.06</v>
      </c>
    </row>
    <row r="121" spans="1:5" x14ac:dyDescent="0.25">
      <c r="A121" t="s">
        <v>40</v>
      </c>
      <c r="B121" t="s">
        <v>80</v>
      </c>
      <c r="C121" t="s">
        <v>68</v>
      </c>
      <c r="D121">
        <v>39703318.740000002</v>
      </c>
      <c r="E121">
        <v>247995.67</v>
      </c>
    </row>
    <row r="122" spans="1:5" x14ac:dyDescent="0.25">
      <c r="A122" t="s">
        <v>40</v>
      </c>
      <c r="B122" t="s">
        <v>81</v>
      </c>
      <c r="C122" t="s">
        <v>68</v>
      </c>
      <c r="D122">
        <v>37277544.149999999</v>
      </c>
      <c r="E122">
        <v>244543</v>
      </c>
    </row>
    <row r="123" spans="1:5" x14ac:dyDescent="0.25">
      <c r="A123" t="s">
        <v>40</v>
      </c>
      <c r="B123" t="s">
        <v>20</v>
      </c>
      <c r="C123" t="s">
        <v>68</v>
      </c>
      <c r="D123">
        <v>37568065.380000003</v>
      </c>
      <c r="E123">
        <v>242600.59</v>
      </c>
    </row>
    <row r="124" spans="1:5" x14ac:dyDescent="0.25">
      <c r="A124" t="s">
        <v>40</v>
      </c>
      <c r="B124" t="s">
        <v>21</v>
      </c>
      <c r="C124" t="s">
        <v>68</v>
      </c>
      <c r="D124">
        <v>20387945.57</v>
      </c>
      <c r="E124">
        <v>247861.66</v>
      </c>
    </row>
    <row r="125" spans="1:5" x14ac:dyDescent="0.25">
      <c r="A125" t="s">
        <v>40</v>
      </c>
      <c r="B125" t="s">
        <v>22</v>
      </c>
      <c r="C125" t="s">
        <v>68</v>
      </c>
      <c r="D125">
        <v>21946586.260000002</v>
      </c>
      <c r="E125">
        <v>254880.49</v>
      </c>
    </row>
    <row r="126" spans="1:5" x14ac:dyDescent="0.25">
      <c r="A126" t="s">
        <v>40</v>
      </c>
      <c r="B126" t="s">
        <v>23</v>
      </c>
      <c r="C126" t="s">
        <v>68</v>
      </c>
      <c r="D126">
        <v>22293979.219999999</v>
      </c>
      <c r="E126">
        <v>240736.46</v>
      </c>
    </row>
    <row r="127" spans="1:5" x14ac:dyDescent="0.25">
      <c r="A127" t="s">
        <v>40</v>
      </c>
      <c r="B127" t="s">
        <v>24</v>
      </c>
      <c r="C127" t="s">
        <v>68</v>
      </c>
      <c r="D127">
        <v>22127337.550000001</v>
      </c>
      <c r="E127">
        <v>228540.09</v>
      </c>
    </row>
    <row r="128" spans="1:5" x14ac:dyDescent="0.25">
      <c r="A128" t="s">
        <v>40</v>
      </c>
      <c r="B128" t="s">
        <v>25</v>
      </c>
      <c r="C128" t="s">
        <v>68</v>
      </c>
      <c r="D128">
        <v>23755991.780000001</v>
      </c>
      <c r="E128">
        <v>202971.05</v>
      </c>
    </row>
    <row r="129" spans="1:5" x14ac:dyDescent="0.25">
      <c r="A129" t="s">
        <v>40</v>
      </c>
      <c r="B129" t="s">
        <v>26</v>
      </c>
      <c r="C129" t="s">
        <v>68</v>
      </c>
      <c r="D129">
        <v>19071266.949999999</v>
      </c>
      <c r="E129">
        <v>269434.02</v>
      </c>
    </row>
    <row r="130" spans="1:5" x14ac:dyDescent="0.25">
      <c r="A130" t="s">
        <v>39</v>
      </c>
      <c r="B130" t="s">
        <v>73</v>
      </c>
      <c r="C130" t="s">
        <v>69</v>
      </c>
      <c r="D130">
        <v>25958964.170000002</v>
      </c>
      <c r="E130">
        <v>298376.33</v>
      </c>
    </row>
    <row r="131" spans="1:5" x14ac:dyDescent="0.25">
      <c r="A131" t="s">
        <v>39</v>
      </c>
      <c r="B131" t="s">
        <v>74</v>
      </c>
      <c r="C131" t="s">
        <v>69</v>
      </c>
      <c r="D131">
        <v>32240444.559999999</v>
      </c>
      <c r="E131">
        <v>274241.84999999998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32348746.300000001</v>
      </c>
      <c r="E132">
        <v>273194.92</v>
      </c>
    </row>
    <row r="133" spans="1:5" x14ac:dyDescent="0.25">
      <c r="A133" t="s">
        <v>39</v>
      </c>
      <c r="B133" t="s">
        <v>76</v>
      </c>
      <c r="C133" t="s">
        <v>69</v>
      </c>
      <c r="D133">
        <v>34249796.920000002</v>
      </c>
      <c r="E133">
        <v>263850.58</v>
      </c>
    </row>
    <row r="134" spans="1:5" x14ac:dyDescent="0.25">
      <c r="A134" t="s">
        <v>39</v>
      </c>
      <c r="B134" t="s">
        <v>77</v>
      </c>
      <c r="C134" t="s">
        <v>69</v>
      </c>
      <c r="D134">
        <v>32773503.899999999</v>
      </c>
      <c r="E134">
        <v>273202.62</v>
      </c>
    </row>
    <row r="135" spans="1:5" x14ac:dyDescent="0.25">
      <c r="A135" t="s">
        <v>39</v>
      </c>
      <c r="B135" t="s">
        <v>78</v>
      </c>
      <c r="C135" t="s">
        <v>69</v>
      </c>
      <c r="D135">
        <v>37292809.810000002</v>
      </c>
      <c r="E135">
        <v>251751.03</v>
      </c>
    </row>
    <row r="136" spans="1:5" x14ac:dyDescent="0.25">
      <c r="A136" t="s">
        <v>39</v>
      </c>
      <c r="B136" t="s">
        <v>79</v>
      </c>
      <c r="C136" t="s">
        <v>69</v>
      </c>
      <c r="D136">
        <v>38372698.759999998</v>
      </c>
      <c r="E136">
        <v>248531.42</v>
      </c>
    </row>
    <row r="137" spans="1:5" x14ac:dyDescent="0.25">
      <c r="A137" t="s">
        <v>39</v>
      </c>
      <c r="B137" t="s">
        <v>80</v>
      </c>
      <c r="C137" t="s">
        <v>69</v>
      </c>
      <c r="D137">
        <v>37310639.979999997</v>
      </c>
      <c r="E137">
        <v>248177.39</v>
      </c>
    </row>
    <row r="138" spans="1:5" x14ac:dyDescent="0.25">
      <c r="A138" t="s">
        <v>39</v>
      </c>
      <c r="B138" t="s">
        <v>81</v>
      </c>
      <c r="C138" t="s">
        <v>69</v>
      </c>
      <c r="D138">
        <v>37296508.240000002</v>
      </c>
      <c r="E138">
        <v>244761.05</v>
      </c>
    </row>
    <row r="139" spans="1:5" x14ac:dyDescent="0.25">
      <c r="A139" t="s">
        <v>39</v>
      </c>
      <c r="B139" t="s">
        <v>20</v>
      </c>
      <c r="C139" t="s">
        <v>69</v>
      </c>
      <c r="D139">
        <v>39449120.719999999</v>
      </c>
      <c r="E139">
        <v>242806.8</v>
      </c>
    </row>
    <row r="140" spans="1:5" x14ac:dyDescent="0.25">
      <c r="A140" t="s">
        <v>39</v>
      </c>
      <c r="B140" t="s">
        <v>21</v>
      </c>
      <c r="C140" t="s">
        <v>69</v>
      </c>
      <c r="D140">
        <v>33732836.310000002</v>
      </c>
      <c r="E140">
        <v>248147.76</v>
      </c>
    </row>
    <row r="141" spans="1:5" x14ac:dyDescent="0.25">
      <c r="A141" t="s">
        <v>39</v>
      </c>
      <c r="B141" t="s">
        <v>22</v>
      </c>
      <c r="C141" t="s">
        <v>69</v>
      </c>
      <c r="D141">
        <v>33658380.340000004</v>
      </c>
      <c r="E141">
        <v>255145.01</v>
      </c>
    </row>
    <row r="142" spans="1:5" x14ac:dyDescent="0.25">
      <c r="A142" t="s">
        <v>39</v>
      </c>
      <c r="B142" t="s">
        <v>23</v>
      </c>
      <c r="C142" t="s">
        <v>69</v>
      </c>
      <c r="D142">
        <v>35701575.409999996</v>
      </c>
      <c r="E142">
        <v>240962.55</v>
      </c>
    </row>
    <row r="143" spans="1:5" x14ac:dyDescent="0.25">
      <c r="A143" t="s">
        <v>39</v>
      </c>
      <c r="B143" t="s">
        <v>24</v>
      </c>
      <c r="C143" t="s">
        <v>69</v>
      </c>
      <c r="D143">
        <v>34491431.420000002</v>
      </c>
      <c r="E143">
        <v>228772.96</v>
      </c>
    </row>
    <row r="144" spans="1:5" x14ac:dyDescent="0.25">
      <c r="A144" t="s">
        <v>39</v>
      </c>
      <c r="B144" t="s">
        <v>25</v>
      </c>
      <c r="C144" t="s">
        <v>69</v>
      </c>
      <c r="D144">
        <v>36943789.609999999</v>
      </c>
      <c r="E144">
        <v>203207.01</v>
      </c>
    </row>
    <row r="145" spans="1:5" x14ac:dyDescent="0.25">
      <c r="A145" t="s">
        <v>39</v>
      </c>
      <c r="B145" t="s">
        <v>26</v>
      </c>
      <c r="C145" t="s">
        <v>69</v>
      </c>
      <c r="D145">
        <v>29192971.170000002</v>
      </c>
      <c r="E145">
        <v>269724.67</v>
      </c>
    </row>
    <row r="146" spans="1:5" x14ac:dyDescent="0.25">
      <c r="A146" t="s">
        <v>40</v>
      </c>
      <c r="B146" t="s">
        <v>73</v>
      </c>
      <c r="C146" t="s">
        <v>69</v>
      </c>
      <c r="D146">
        <v>18197300.260000002</v>
      </c>
      <c r="E146">
        <v>297797.71000000002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32636596.530000001</v>
      </c>
      <c r="E147">
        <v>273947.96000000002</v>
      </c>
    </row>
    <row r="148" spans="1:5" x14ac:dyDescent="0.25">
      <c r="A148" t="s">
        <v>40</v>
      </c>
      <c r="B148" t="s">
        <v>75</v>
      </c>
      <c r="C148" t="s">
        <v>69</v>
      </c>
      <c r="D148">
        <v>33056152.66</v>
      </c>
      <c r="E148">
        <v>272978.11</v>
      </c>
    </row>
    <row r="149" spans="1:5" x14ac:dyDescent="0.25">
      <c r="A149" t="s">
        <v>40</v>
      </c>
      <c r="B149" t="s">
        <v>76</v>
      </c>
      <c r="C149" t="s">
        <v>69</v>
      </c>
      <c r="D149">
        <v>34509316.409999996</v>
      </c>
      <c r="E149">
        <v>263574.39</v>
      </c>
    </row>
    <row r="150" spans="1:5" x14ac:dyDescent="0.25">
      <c r="A150" t="s">
        <v>40</v>
      </c>
      <c r="B150" t="s">
        <v>77</v>
      </c>
      <c r="C150" t="s">
        <v>69</v>
      </c>
      <c r="D150">
        <v>33007208.239999998</v>
      </c>
      <c r="E150">
        <v>272867.93</v>
      </c>
    </row>
    <row r="151" spans="1:5" x14ac:dyDescent="0.25">
      <c r="A151" t="s">
        <v>40</v>
      </c>
      <c r="B151" t="s">
        <v>78</v>
      </c>
      <c r="C151" t="s">
        <v>69</v>
      </c>
      <c r="D151">
        <v>39762272</v>
      </c>
      <c r="E151">
        <v>251462.2</v>
      </c>
    </row>
    <row r="152" spans="1:5" x14ac:dyDescent="0.25">
      <c r="A152" t="s">
        <v>40</v>
      </c>
      <c r="B152" t="s">
        <v>79</v>
      </c>
      <c r="C152" t="s">
        <v>69</v>
      </c>
      <c r="D152">
        <v>39557176.909999996</v>
      </c>
      <c r="E152">
        <v>248369.06</v>
      </c>
    </row>
    <row r="153" spans="1:5" x14ac:dyDescent="0.25">
      <c r="A153" t="s">
        <v>40</v>
      </c>
      <c r="B153" t="s">
        <v>80</v>
      </c>
      <c r="C153" t="s">
        <v>69</v>
      </c>
      <c r="D153">
        <v>39703318.740000002</v>
      </c>
      <c r="E153">
        <v>247995.67</v>
      </c>
    </row>
    <row r="154" spans="1:5" x14ac:dyDescent="0.25">
      <c r="A154" t="s">
        <v>40</v>
      </c>
      <c r="B154" t="s">
        <v>81</v>
      </c>
      <c r="C154" t="s">
        <v>69</v>
      </c>
      <c r="D154">
        <v>37277544.149999999</v>
      </c>
      <c r="E154">
        <v>244543</v>
      </c>
    </row>
    <row r="155" spans="1:5" x14ac:dyDescent="0.25">
      <c r="A155" t="s">
        <v>40</v>
      </c>
      <c r="B155" t="s">
        <v>20</v>
      </c>
      <c r="C155" t="s">
        <v>69</v>
      </c>
      <c r="D155">
        <v>37568065.380000003</v>
      </c>
      <c r="E155">
        <v>242600.59</v>
      </c>
    </row>
    <row r="156" spans="1:5" x14ac:dyDescent="0.25">
      <c r="A156" t="s">
        <v>40</v>
      </c>
      <c r="B156" t="s">
        <v>21</v>
      </c>
      <c r="C156" t="s">
        <v>69</v>
      </c>
      <c r="D156">
        <v>20387945.57</v>
      </c>
      <c r="E156">
        <v>247861.66</v>
      </c>
    </row>
    <row r="157" spans="1:5" x14ac:dyDescent="0.25">
      <c r="A157" t="s">
        <v>40</v>
      </c>
      <c r="B157" t="s">
        <v>22</v>
      </c>
      <c r="C157" t="s">
        <v>69</v>
      </c>
      <c r="D157">
        <v>21946586.260000002</v>
      </c>
      <c r="E157">
        <v>254880.49</v>
      </c>
    </row>
    <row r="158" spans="1:5" x14ac:dyDescent="0.25">
      <c r="A158" t="s">
        <v>40</v>
      </c>
      <c r="B158" t="s">
        <v>23</v>
      </c>
      <c r="C158" t="s">
        <v>69</v>
      </c>
      <c r="D158">
        <v>22293979.219999999</v>
      </c>
      <c r="E158">
        <v>240736.46</v>
      </c>
    </row>
    <row r="159" spans="1:5" x14ac:dyDescent="0.25">
      <c r="A159" t="s">
        <v>40</v>
      </c>
      <c r="B159" t="s">
        <v>24</v>
      </c>
      <c r="C159" t="s">
        <v>69</v>
      </c>
      <c r="D159">
        <v>22127337.550000001</v>
      </c>
      <c r="E159">
        <v>228540.09</v>
      </c>
    </row>
    <row r="160" spans="1:5" x14ac:dyDescent="0.25">
      <c r="A160" t="s">
        <v>40</v>
      </c>
      <c r="B160" t="s">
        <v>25</v>
      </c>
      <c r="C160" t="s">
        <v>69</v>
      </c>
      <c r="D160">
        <v>23755991.780000001</v>
      </c>
      <c r="E160">
        <v>202971.05</v>
      </c>
    </row>
    <row r="161" spans="1:5" x14ac:dyDescent="0.25">
      <c r="A161" t="s">
        <v>40</v>
      </c>
      <c r="B161" t="s">
        <v>26</v>
      </c>
      <c r="C161" t="s">
        <v>69</v>
      </c>
      <c r="D161">
        <v>19071266.949999999</v>
      </c>
      <c r="E161">
        <v>269434.02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Warehouse - Refrigerated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766650.63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3758.38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298376.33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22286110.27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25958964.170000002</v>
      </c>
      <c r="F17" s="65">
        <f>Raw_endusebreakdownannual!F16</f>
        <v>298376.33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766650.63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3758.38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274241.84999999998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28567590.670000002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32240444.559999999</v>
      </c>
      <c r="F32" s="65">
        <f>Raw_endusebreakdownannual!F31</f>
        <v>274241.84999999998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766650.63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3758.38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273194.92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28675892.399999999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32348746.300000001</v>
      </c>
      <c r="F47" s="65">
        <f>Raw_endusebreakdownannual!F46</f>
        <v>273194.92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766650.63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3758.38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263850.58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30576943.02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34249796.920000002</v>
      </c>
      <c r="F62" s="65">
        <f>Raw_endusebreakdownannual!F61</f>
        <v>263850.58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766650.63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3758.38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273202.62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29100650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32773503.899999999</v>
      </c>
      <c r="F77" s="65">
        <f>Raw_endusebreakdownannual!F76</f>
        <v>273202.62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766650.63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3758.38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251751.03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33619955.909999996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37292809.810000002</v>
      </c>
      <c r="F92" s="65">
        <f>Raw_endusebreakdownannual!F91</f>
        <v>251751.03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766650.63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3758.38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248531.42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34699844.859999999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38372698.759999998</v>
      </c>
      <c r="F107" s="65">
        <f>Raw_endusebreakdownannual!F106</f>
        <v>248531.42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766650.63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3758.38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248177.39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33637786.090000004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37310639.979999997</v>
      </c>
      <c r="F122" s="65">
        <f>Raw_endusebreakdownannual!F121</f>
        <v>248177.39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766650.63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3758.38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244761.05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33623654.340000004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37296508.240000002</v>
      </c>
      <c r="F137" s="65">
        <f>Raw_endusebreakdownannual!F136</f>
        <v>244761.05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766650.63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3758.38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242806.8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35776266.82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39449120.719999999</v>
      </c>
      <c r="F152" s="65">
        <f>Raw_endusebreakdownannual!F151</f>
        <v>242806.8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766650.63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3758.38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248147.76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30059982.41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33732836.310000002</v>
      </c>
      <c r="F167" s="65">
        <f>Raw_endusebreakdownannual!F166</f>
        <v>248147.76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766650.63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3758.38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255145.01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29985526.440000001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33658380.340000004</v>
      </c>
      <c r="F182" s="65">
        <f>Raw_endusebreakdownannual!F181</f>
        <v>255145.01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766650.63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3758.38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240962.55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32028721.510000002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35701575.409999996</v>
      </c>
      <c r="F197" s="65">
        <f>Raw_endusebreakdownannual!F196</f>
        <v>240962.55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766650.63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3758.38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228772.96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30818577.530000001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34491431.420000002</v>
      </c>
      <c r="F212" s="65">
        <f>Raw_endusebreakdownannual!F211</f>
        <v>228772.96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766650.63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3758.38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203207.01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33270935.710000001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36943789.609999999</v>
      </c>
      <c r="F227" s="65">
        <f>Raw_endusebreakdownannual!F226</f>
        <v>203207.01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15164.99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766650.63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3758.38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269724.67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25504952.280000001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29192971.170000002</v>
      </c>
      <c r="F242" s="65">
        <f>Raw_endusebreakdownannual!F241</f>
        <v>269724.67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766650.63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3758.38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297797.71000000002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15475416.939999999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18197300.260000002</v>
      </c>
      <c r="F257" s="65">
        <f>Raw_endusebreakdownannual!F256</f>
        <v>297797.71000000002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766650.63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3758.38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273947.96000000002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29914713.210000001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32636596.530000001</v>
      </c>
      <c r="F272" s="65">
        <f>Raw_endusebreakdownannual!F271</f>
        <v>273947.96000000002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766650.63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3758.38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272978.11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30334269.34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33056152.66</v>
      </c>
      <c r="F287" s="65">
        <f>Raw_endusebreakdownannual!F286</f>
        <v>272978.11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766650.63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3758.38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263574.39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31787433.09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34509316.409999996</v>
      </c>
      <c r="F302" s="65">
        <f>Raw_endusebreakdownannual!F301</f>
        <v>263574.39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766650.63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3758.38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272867.93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30285324.920000002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33007208.239999998</v>
      </c>
      <c r="F317" s="65">
        <f>Raw_endusebreakdownannual!F316</f>
        <v>272867.93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766650.63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3758.38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251462.2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37040388.670000002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39762272</v>
      </c>
      <c r="F332" s="65">
        <f>Raw_endusebreakdownannual!F331</f>
        <v>251462.2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766650.63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3758.38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248369.06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36835293.590000004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39557176.909999996</v>
      </c>
      <c r="F347" s="65">
        <f>Raw_endusebreakdownannual!F346</f>
        <v>248369.06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766650.63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3758.38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247995.67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36981435.420000002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39703318.740000002</v>
      </c>
      <c r="F362" s="65">
        <f>Raw_endusebreakdownannual!F361</f>
        <v>247995.67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766650.63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3758.38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244543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34555660.829999998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37277544.149999999</v>
      </c>
      <c r="F377" s="65">
        <f>Raw_endusebreakdownannual!F376</f>
        <v>244543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766650.63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3758.38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242600.59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34846182.060000002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37568065.380000003</v>
      </c>
      <c r="F392" s="65">
        <f>Raw_endusebreakdownannual!F391</f>
        <v>242600.59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766650.63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3758.38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247861.66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17666062.25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20387945.57</v>
      </c>
      <c r="F407" s="65">
        <f>Raw_endusebreakdownannual!F406</f>
        <v>247861.66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766650.63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3758.38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254880.49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19224702.940000001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21946586.260000002</v>
      </c>
      <c r="F422" s="65">
        <f>Raw_endusebreakdownannual!F421</f>
        <v>254880.49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766650.63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3758.38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240736.46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19572095.899999999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22293979.219999999</v>
      </c>
      <c r="F437" s="65">
        <f>Raw_endusebreakdownannual!F436</f>
        <v>240736.46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209.71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766650.63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3758.38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228540.09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19405244.52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22127337.550000001</v>
      </c>
      <c r="F452" s="65">
        <f>Raw_endusebreakdownannual!F451</f>
        <v>228540.09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766650.63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3758.38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202971.05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21034108.460000001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23755991.780000001</v>
      </c>
      <c r="F467" s="65">
        <f>Raw_endusebreakdownannual!F466</f>
        <v>202971.05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24125.35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766650.63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3758.38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269434.02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16325258.279999999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19071266.949999999</v>
      </c>
      <c r="F482" s="65">
        <f>Raw_endusebreakdownannual!F481</f>
        <v>269434.02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766650.63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3758.38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298376.33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22286110.27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25958964.170000002</v>
      </c>
      <c r="F497" s="65">
        <f>Raw_endusebreakdownannual!F496</f>
        <v>298376.33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766650.63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3758.38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274241.84999999998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28567590.670000002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32240444.559999999</v>
      </c>
      <c r="F512" s="65">
        <f>Raw_endusebreakdownannual!F511</f>
        <v>274241.84999999998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766650.63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3758.38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273194.92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28675892.399999999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32348746.300000001</v>
      </c>
      <c r="F527" s="65">
        <f>Raw_endusebreakdownannual!F526</f>
        <v>273194.92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766650.63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3758.38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263850.58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30576943.02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34249796.920000002</v>
      </c>
      <c r="F542" s="65">
        <f>Raw_endusebreakdownannual!F541</f>
        <v>263850.58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766650.63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3758.38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273202.62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29100650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32773503.899999999</v>
      </c>
      <c r="F557" s="65">
        <f>Raw_endusebreakdownannual!F556</f>
        <v>273202.62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766650.63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3758.38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251751.03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33619955.909999996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37292809.810000002</v>
      </c>
      <c r="F572" s="65">
        <f>Raw_endusebreakdownannual!F571</f>
        <v>251751.03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766650.63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3758.38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248531.42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34699844.859999999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38372698.759999998</v>
      </c>
      <c r="F587" s="65">
        <f>Raw_endusebreakdownannual!F586</f>
        <v>248531.42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766650.63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3758.38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248177.39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33637786.090000004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37310639.979999997</v>
      </c>
      <c r="F602" s="65">
        <f>Raw_endusebreakdownannual!F601</f>
        <v>248177.39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766650.63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3758.38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244761.05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33623654.340000004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37296508.240000002</v>
      </c>
      <c r="F617" s="65">
        <f>Raw_endusebreakdownannual!F616</f>
        <v>244761.05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766650.63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3758.38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242806.8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35776266.82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39449120.719999999</v>
      </c>
      <c r="F632" s="65">
        <f>Raw_endusebreakdownannual!F631</f>
        <v>242806.8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766650.63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3758.38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248147.76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30059982.41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33732836.310000002</v>
      </c>
      <c r="F647" s="65">
        <f>Raw_endusebreakdownannual!F646</f>
        <v>248147.76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766650.63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3758.38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255145.01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29985526.440000001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33658380.340000004</v>
      </c>
      <c r="F662" s="65">
        <f>Raw_endusebreakdownannual!F661</f>
        <v>255145.01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766650.63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3758.38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240962.55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32028721.510000002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35701575.409999996</v>
      </c>
      <c r="F677" s="65">
        <f>Raw_endusebreakdownannual!F676</f>
        <v>240962.55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766650.63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3758.38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228772.96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30818577.530000001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34491431.420000002</v>
      </c>
      <c r="F692" s="65">
        <f>Raw_endusebreakdownannual!F691</f>
        <v>228772.96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766650.63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3758.38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203207.01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33270935.710000001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36943789.609999999</v>
      </c>
      <c r="F707" s="65">
        <f>Raw_endusebreakdownannual!F706</f>
        <v>203207.01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15164.99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766650.63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3758.38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269724.67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25504952.280000001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29192971.170000002</v>
      </c>
      <c r="F722" s="65">
        <f>Raw_endusebreakdownannual!F721</f>
        <v>269724.67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766650.63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3758.38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297797.71000000002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15475416.939999999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18197300.260000002</v>
      </c>
      <c r="F737" s="65">
        <f>Raw_endusebreakdownannual!F736</f>
        <v>297797.71000000002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766650.63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3758.38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273947.96000000002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29914713.210000001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32636596.530000001</v>
      </c>
      <c r="F752" s="65">
        <f>Raw_endusebreakdownannual!F751</f>
        <v>273947.96000000002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766650.63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3758.38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272978.11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30334269.34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33056152.66</v>
      </c>
      <c r="F767" s="65">
        <f>Raw_endusebreakdownannual!F766</f>
        <v>272978.11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766650.63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3758.38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263574.39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31787433.09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34509316.409999996</v>
      </c>
      <c r="F782" s="65">
        <f>Raw_endusebreakdownannual!F781</f>
        <v>263574.39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766650.63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3758.38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272867.93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30285324.920000002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33007208.239999998</v>
      </c>
      <c r="F797" s="65">
        <f>Raw_endusebreakdownannual!F796</f>
        <v>272867.93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766650.63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3758.38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251462.2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37040388.670000002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39762272</v>
      </c>
      <c r="F812" s="65">
        <f>Raw_endusebreakdownannual!F811</f>
        <v>251462.2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766650.63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3758.38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248369.06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36835293.590000004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39557176.909999996</v>
      </c>
      <c r="F827" s="65">
        <f>Raw_endusebreakdownannual!F826</f>
        <v>248369.06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766650.63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3758.38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247995.67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36981435.420000002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39703318.740000002</v>
      </c>
      <c r="F842" s="65">
        <f>Raw_endusebreakdownannual!F841</f>
        <v>247995.67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766650.63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3758.38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244543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34555660.829999998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37277544.149999999</v>
      </c>
      <c r="F857" s="65">
        <f>Raw_endusebreakdownannual!F856</f>
        <v>244543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766650.63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3758.38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242600.59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34846182.060000002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37568065.380000003</v>
      </c>
      <c r="F872" s="65">
        <f>Raw_endusebreakdownannual!F871</f>
        <v>242600.59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766650.63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3758.38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247861.66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17666062.25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20387945.57</v>
      </c>
      <c r="F887" s="65">
        <f>Raw_endusebreakdownannual!F886</f>
        <v>247861.66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766650.63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3758.38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254880.49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19224702.940000001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21946586.260000002</v>
      </c>
      <c r="F902" s="65">
        <f>Raw_endusebreakdownannual!F901</f>
        <v>254880.49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766650.63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3758.38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240736.46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19572095.899999999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22293979.219999999</v>
      </c>
      <c r="F917" s="65">
        <f>Raw_endusebreakdownannual!F916</f>
        <v>240736.46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209.71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766650.63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3758.38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228540.09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19405244.52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22127337.550000001</v>
      </c>
      <c r="F932" s="65">
        <f>Raw_endusebreakdownannual!F931</f>
        <v>228540.09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766650.63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3758.38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202971.05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21034108.460000001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23755991.780000001</v>
      </c>
      <c r="F947" s="65">
        <f>Raw_endusebreakdownannual!F946</f>
        <v>202971.05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24125.35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766650.63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3758.38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269434.02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16325258.279999999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19071266.949999999</v>
      </c>
      <c r="F962" s="65">
        <f>Raw_endusebreakdownannual!F961</f>
        <v>269434.02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766650.63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3758.38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298376.33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22286110.27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25958964.170000002</v>
      </c>
      <c r="F977" s="65">
        <f>Raw_endusebreakdownannual!F976</f>
        <v>298376.33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766650.63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3758.38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274241.84999999998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28567590.670000002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32240444.559999999</v>
      </c>
      <c r="F992" s="65">
        <f>Raw_endusebreakdownannual!F991</f>
        <v>274241.84999999998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766650.63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3758.38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273194.92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28675892.399999999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32348746.300000001</v>
      </c>
      <c r="F1007" s="65">
        <f>Raw_endusebreakdownannual!F1006</f>
        <v>273194.92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766650.63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3758.38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263850.58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30576943.02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34249796.920000002</v>
      </c>
      <c r="F1022" s="65">
        <f>Raw_endusebreakdownannual!F1021</f>
        <v>263850.58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766650.63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3758.38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273202.62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29100650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32773503.899999999</v>
      </c>
      <c r="F1037" s="65">
        <f>Raw_endusebreakdownannual!F1036</f>
        <v>273202.62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766650.63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3758.38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251751.03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33619955.909999996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37292809.810000002</v>
      </c>
      <c r="F1052" s="65">
        <f>Raw_endusebreakdownannual!F1051</f>
        <v>251751.03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766650.63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3758.38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248531.42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34699844.859999999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38372698.759999998</v>
      </c>
      <c r="F1067" s="65">
        <f>Raw_endusebreakdownannual!F1066</f>
        <v>248531.42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766650.63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3758.38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248177.39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33637786.090000004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37310639.979999997</v>
      </c>
      <c r="F1082" s="65">
        <f>Raw_endusebreakdownannual!F1081</f>
        <v>248177.39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766650.63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3758.38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244761.05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33623654.340000004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37296508.240000002</v>
      </c>
      <c r="F1097" s="65">
        <f>Raw_endusebreakdownannual!F1096</f>
        <v>244761.05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766650.63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3758.38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242806.8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35776266.82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39449120.719999999</v>
      </c>
      <c r="F1112" s="65">
        <f>Raw_endusebreakdownannual!F1111</f>
        <v>242806.8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766650.63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3758.38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248147.76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30059982.41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33732836.310000002</v>
      </c>
      <c r="F1127" s="65">
        <f>Raw_endusebreakdownannual!F1126</f>
        <v>248147.76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766650.63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3758.38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255145.01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29985526.440000001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33658380.340000004</v>
      </c>
      <c r="F1142" s="65">
        <f>Raw_endusebreakdownannual!F1141</f>
        <v>255145.01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766650.63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3758.38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240962.55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32028721.510000002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35701575.409999996</v>
      </c>
      <c r="F1157" s="65">
        <f>Raw_endusebreakdownannual!F1156</f>
        <v>240962.55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766650.63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3758.38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228772.96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30818577.530000001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34491431.420000002</v>
      </c>
      <c r="F1172" s="65">
        <f>Raw_endusebreakdownannual!F1171</f>
        <v>228772.96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766650.63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3758.38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203207.01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33270935.710000001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36943789.609999999</v>
      </c>
      <c r="F1187" s="65">
        <f>Raw_endusebreakdownannual!F1186</f>
        <v>203207.01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15164.99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766650.63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3758.38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269724.67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25504952.280000001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29192971.170000002</v>
      </c>
      <c r="F1202" s="65">
        <f>Raw_endusebreakdownannual!F1201</f>
        <v>269724.67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766650.63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3758.38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297797.71000000002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15475416.939999999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18197300.260000002</v>
      </c>
      <c r="F1217" s="65">
        <f>Raw_endusebreakdownannual!F1216</f>
        <v>297797.71000000002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766650.63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3758.38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273947.96000000002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29914713.210000001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32636596.530000001</v>
      </c>
      <c r="F1232" s="65">
        <f>Raw_endusebreakdownannual!F1231</f>
        <v>273947.96000000002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766650.63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3758.38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272978.11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30334269.34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33056152.66</v>
      </c>
      <c r="F1247" s="65">
        <f>Raw_endusebreakdownannual!F1246</f>
        <v>272978.11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766650.63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3758.38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263574.39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31787433.09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34509316.409999996</v>
      </c>
      <c r="F1262" s="65">
        <f>Raw_endusebreakdownannual!F1261</f>
        <v>263574.39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766650.63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3758.38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272867.93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30285324.920000002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33007208.239999998</v>
      </c>
      <c r="F1277" s="65">
        <f>Raw_endusebreakdownannual!F1276</f>
        <v>272867.93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766650.63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3758.38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251462.2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37040388.670000002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39762272</v>
      </c>
      <c r="F1292" s="65">
        <f>Raw_endusebreakdownannual!F1291</f>
        <v>251462.2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766650.63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3758.38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248369.06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36835293.590000004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39557176.909999996</v>
      </c>
      <c r="F1307" s="65">
        <f>Raw_endusebreakdownannual!F1306</f>
        <v>248369.06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766650.63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3758.38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247995.67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36981435.420000002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39703318.740000002</v>
      </c>
      <c r="F1322" s="65">
        <f>Raw_endusebreakdownannual!F1321</f>
        <v>247995.67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766650.63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3758.38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244543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34555660.829999998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37277544.149999999</v>
      </c>
      <c r="F1337" s="65">
        <f>Raw_endusebreakdownannual!F1336</f>
        <v>244543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766650.63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3758.38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242600.59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34846182.060000002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37568065.380000003</v>
      </c>
      <c r="F1352" s="65">
        <f>Raw_endusebreakdownannual!F1351</f>
        <v>242600.59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766650.63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3758.38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247861.66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17666062.25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20387945.57</v>
      </c>
      <c r="F1367" s="65">
        <f>Raw_endusebreakdownannual!F1366</f>
        <v>247861.66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766650.63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3758.38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254880.49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19224702.940000001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21946586.260000002</v>
      </c>
      <c r="F1382" s="65">
        <f>Raw_endusebreakdownannual!F1381</f>
        <v>254880.49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766650.63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3758.38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240736.46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19572095.899999999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22293979.219999999</v>
      </c>
      <c r="F1397" s="65">
        <f>Raw_endusebreakdownannual!F1396</f>
        <v>240736.46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209.71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766650.63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3758.38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228540.09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19405244.52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22127337.550000001</v>
      </c>
      <c r="F1412" s="65">
        <f>Raw_endusebreakdownannual!F1411</f>
        <v>228540.09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766650.63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3758.38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202971.05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21034108.460000001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23755991.780000001</v>
      </c>
      <c r="F1427" s="65">
        <f>Raw_endusebreakdownannual!F1426</f>
        <v>202971.05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24125.35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766650.63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3758.38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269434.02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16325258.279999999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19071266.949999999</v>
      </c>
      <c r="F1442" s="65">
        <f>Raw_endusebreakdownannual!F1441</f>
        <v>269434.02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766650.63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3758.38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298376.33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22286110.27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25958964.170000002</v>
      </c>
      <c r="F1457" s="65">
        <f>Raw_endusebreakdownannual!F1456</f>
        <v>298376.33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766650.63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3758.38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274241.84999999998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28567590.670000002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32240444.559999999</v>
      </c>
      <c r="F1472" s="65">
        <f>Raw_endusebreakdownannual!F1471</f>
        <v>274241.84999999998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766650.63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3758.38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273194.92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28675892.399999999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32348746.300000001</v>
      </c>
      <c r="F1487" s="65">
        <f>Raw_endusebreakdownannual!F1486</f>
        <v>273194.92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766650.63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3758.38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263850.58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30576943.02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34249796.920000002</v>
      </c>
      <c r="F1502" s="65">
        <f>Raw_endusebreakdownannual!F1501</f>
        <v>263850.58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766650.63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3758.38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273202.62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29100650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32773503.899999999</v>
      </c>
      <c r="F1517" s="65">
        <f>Raw_endusebreakdownannual!F1516</f>
        <v>273202.62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766650.63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3758.38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251751.03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33619955.909999996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37292809.810000002</v>
      </c>
      <c r="F1532" s="65">
        <f>Raw_endusebreakdownannual!F1531</f>
        <v>251751.03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766650.63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3758.38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248531.42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34699844.859999999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38372698.759999998</v>
      </c>
      <c r="F1547" s="65">
        <f>Raw_endusebreakdownannual!F1546</f>
        <v>248531.42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766650.63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3758.38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248177.39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33637786.090000004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37310639.979999997</v>
      </c>
      <c r="F1562" s="65">
        <f>Raw_endusebreakdownannual!F1561</f>
        <v>248177.39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766650.63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3758.38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244761.05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33623654.340000004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37296508.240000002</v>
      </c>
      <c r="F1577" s="65">
        <f>Raw_endusebreakdownannual!F1576</f>
        <v>244761.05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766650.63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3758.38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242806.8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35776266.82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39449120.719999999</v>
      </c>
      <c r="F1592" s="65">
        <f>Raw_endusebreakdownannual!F1591</f>
        <v>242806.8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766650.63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3758.38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248147.76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30059982.41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33732836.310000002</v>
      </c>
      <c r="F1607" s="65">
        <f>Raw_endusebreakdownannual!F1606</f>
        <v>248147.76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766650.63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3758.38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255145.01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29985526.440000001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33658380.340000004</v>
      </c>
      <c r="F1622" s="65">
        <f>Raw_endusebreakdownannual!F1621</f>
        <v>255145.01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766650.63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3758.38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240962.55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32028721.510000002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35701575.409999996</v>
      </c>
      <c r="F1637" s="65">
        <f>Raw_endusebreakdownannual!F1636</f>
        <v>240962.55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766650.63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3758.38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228772.96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30818577.530000001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34491431.420000002</v>
      </c>
      <c r="F1652" s="65">
        <f>Raw_endusebreakdownannual!F1651</f>
        <v>228772.96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766650.63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3758.38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203207.01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33270935.710000001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36943789.609999999</v>
      </c>
      <c r="F1667" s="65">
        <f>Raw_endusebreakdownannual!F1666</f>
        <v>203207.01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15164.99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766650.63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3758.38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269724.67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25504952.280000001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29192971.170000002</v>
      </c>
      <c r="F1682" s="65">
        <f>Raw_endusebreakdownannual!F1681</f>
        <v>269724.67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766650.63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3758.38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297797.71000000002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15475416.939999999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18197300.260000002</v>
      </c>
      <c r="F1697" s="65">
        <f>Raw_endusebreakdownannual!F1696</f>
        <v>297797.71000000002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766650.63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3758.38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273947.96000000002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29914713.210000001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32636596.530000001</v>
      </c>
      <c r="F1712" s="65">
        <f>Raw_endusebreakdownannual!F1711</f>
        <v>273947.96000000002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766650.63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3758.38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272978.11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30334269.34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33056152.66</v>
      </c>
      <c r="F1727" s="65">
        <f>Raw_endusebreakdownannual!F1726</f>
        <v>272978.11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766650.63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3758.38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263574.39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31787433.09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34509316.409999996</v>
      </c>
      <c r="F1742" s="65">
        <f>Raw_endusebreakdownannual!F1741</f>
        <v>263574.39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766650.63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3758.38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272867.93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30285324.920000002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33007208.239999998</v>
      </c>
      <c r="F1757" s="65">
        <f>Raw_endusebreakdownannual!F1756</f>
        <v>272867.93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766650.63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3758.38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251462.2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37040388.670000002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39762272</v>
      </c>
      <c r="F1772" s="65">
        <f>Raw_endusebreakdownannual!F1771</f>
        <v>251462.2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766650.63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3758.38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248369.06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36835293.590000004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39557176.909999996</v>
      </c>
      <c r="F1787" s="65">
        <f>Raw_endusebreakdownannual!F1786</f>
        <v>248369.06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766650.63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3758.38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247995.67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36981435.420000002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39703318.740000002</v>
      </c>
      <c r="F1802" s="65">
        <f>Raw_endusebreakdownannual!F1801</f>
        <v>247995.67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766650.63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3758.38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244543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34555660.829999998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37277544.149999999</v>
      </c>
      <c r="F1817" s="65">
        <f>Raw_endusebreakdownannual!F1816</f>
        <v>244543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766650.63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3758.38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242600.59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34846182.060000002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37568065.380000003</v>
      </c>
      <c r="F1832" s="65">
        <f>Raw_endusebreakdownannual!F1831</f>
        <v>242600.59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766650.63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3758.38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247861.66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17666062.25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20387945.57</v>
      </c>
      <c r="F1847" s="65">
        <f>Raw_endusebreakdownannual!F1846</f>
        <v>247861.66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766650.63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3758.38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254880.49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19224702.940000001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21946586.260000002</v>
      </c>
      <c r="F1862" s="65">
        <f>Raw_endusebreakdownannual!F1861</f>
        <v>254880.49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766650.63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3758.38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240736.46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19572095.899999999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22293979.219999999</v>
      </c>
      <c r="F1877" s="65">
        <f>Raw_endusebreakdownannual!F1876</f>
        <v>240736.46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209.71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766650.63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3758.38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228540.09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19405244.52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22127337.550000001</v>
      </c>
      <c r="F1892" s="65">
        <f>Raw_endusebreakdownannual!F1891</f>
        <v>228540.09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766650.63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3758.38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202971.05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21034108.460000001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23755991.780000001</v>
      </c>
      <c r="F1907" s="65">
        <f>Raw_endusebreakdownannual!F1906</f>
        <v>202971.05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24125.35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766650.63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3758.38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269434.02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16325258.279999999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19071266.949999999</v>
      </c>
      <c r="F1922" s="65">
        <f>Raw_endusebreakdownannual!F1921</f>
        <v>269434.02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766650.63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298376.33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22286110.27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25958964.170000002</v>
      </c>
      <c r="F1937" s="65">
        <f>Raw_endusebreakdownannual!F1936</f>
        <v>298376.33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766650.63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3758.38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274241.84999999998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28567590.670000002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32240444.559999999</v>
      </c>
      <c r="F1952" s="65">
        <f>Raw_endusebreakdownannual!F1951</f>
        <v>274241.84999999998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766650.63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3758.38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273194.92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28675892.399999999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32348746.300000001</v>
      </c>
      <c r="F1967" s="65">
        <f>Raw_endusebreakdownannual!F1966</f>
        <v>273194.92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766650.63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3758.38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263850.58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30576943.02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34249796.920000002</v>
      </c>
      <c r="F1982" s="65">
        <f>Raw_endusebreakdownannual!F1981</f>
        <v>263850.58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766650.63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3758.38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273202.62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29100650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32773503.899999999</v>
      </c>
      <c r="F1997" s="65">
        <f>Raw_endusebreakdownannual!F1996</f>
        <v>273202.62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766650.63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3758.38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251751.03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33619955.909999996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37292809.810000002</v>
      </c>
      <c r="F2012" s="65">
        <f>Raw_endusebreakdownannual!F2011</f>
        <v>251751.03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766650.63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3758.38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248531.42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34699844.859999999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38372698.759999998</v>
      </c>
      <c r="F2027" s="65">
        <f>Raw_endusebreakdownannual!F2026</f>
        <v>248531.42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766650.63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3758.38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248177.39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33637786.090000004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37310639.979999997</v>
      </c>
      <c r="F2042" s="65">
        <f>Raw_endusebreakdownannual!F2041</f>
        <v>248177.39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766650.63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3758.38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244761.05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33623654.340000004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37296508.240000002</v>
      </c>
      <c r="F2057" s="65">
        <f>Raw_endusebreakdownannual!F2056</f>
        <v>244761.05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766650.63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3758.38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242806.8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35776266.82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39449120.719999999</v>
      </c>
      <c r="F2072" s="65">
        <f>Raw_endusebreakdownannual!F2071</f>
        <v>242806.8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766650.63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3758.38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248147.76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30059982.41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33732836.310000002</v>
      </c>
      <c r="F2087" s="65">
        <f>Raw_endusebreakdownannual!F2086</f>
        <v>248147.76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766650.63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3758.38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255145.01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29985526.440000001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33658380.340000004</v>
      </c>
      <c r="F2102" s="65">
        <f>Raw_endusebreakdownannual!F2101</f>
        <v>255145.01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766650.63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3758.38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240962.55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32028721.510000002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35701575.409999996</v>
      </c>
      <c r="F2117" s="65">
        <f>Raw_endusebreakdownannual!F2116</f>
        <v>240962.55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766650.63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3758.38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228772.96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30818577.530000001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34491431.420000002</v>
      </c>
      <c r="F2132" s="65">
        <f>Raw_endusebreakdownannual!F2131</f>
        <v>228772.96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766650.63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3758.38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203207.01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33270935.710000001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36943789.609999999</v>
      </c>
      <c r="F2147" s="65">
        <f>Raw_endusebreakdownannual!F2146</f>
        <v>203207.01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15164.99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766650.63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3758.38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269724.67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25504952.280000001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29192971.170000002</v>
      </c>
      <c r="F2162" s="65">
        <f>Raw_endusebreakdownannual!F2161</f>
        <v>269724.67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766650.63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3758.38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297797.71000000002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15475416.939999999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18197300.260000002</v>
      </c>
      <c r="F2177" s="65">
        <f>Raw_endusebreakdownannual!F2176</f>
        <v>297797.71000000002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766650.63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3758.38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273947.96000000002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29914713.210000001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32636596.530000001</v>
      </c>
      <c r="F2192" s="65">
        <f>Raw_endusebreakdownannual!F2191</f>
        <v>273947.96000000002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766650.63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3758.38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272978.11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30334269.34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33056152.66</v>
      </c>
      <c r="F2207" s="65">
        <f>Raw_endusebreakdownannual!F2206</f>
        <v>272978.11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766650.63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3758.38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263574.39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31787433.09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34509316.409999996</v>
      </c>
      <c r="F2222" s="65">
        <f>Raw_endusebreakdownannual!F2221</f>
        <v>263574.39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766650.63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3758.38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272867.93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30285324.920000002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33007208.239999998</v>
      </c>
      <c r="F2237" s="65">
        <f>Raw_endusebreakdownannual!F2236</f>
        <v>272867.93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766650.63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3758.38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251462.2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37040388.670000002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39762272</v>
      </c>
      <c r="F2252" s="65">
        <f>Raw_endusebreakdownannual!F2251</f>
        <v>251462.2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766650.63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3758.38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248369.06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36835293.590000004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39557176.909999996</v>
      </c>
      <c r="F2267" s="65">
        <f>Raw_endusebreakdownannual!F2266</f>
        <v>248369.06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766650.63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3758.38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247995.67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36981435.420000002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39703318.740000002</v>
      </c>
      <c r="F2282" s="65">
        <f>Raw_endusebreakdownannual!F2281</f>
        <v>247995.67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766650.63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3758.38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244543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34555660.829999998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37277544.149999999</v>
      </c>
      <c r="F2297" s="65">
        <f>Raw_endusebreakdownannual!F2296</f>
        <v>244543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766650.63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3758.38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242600.59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34846182.060000002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37568065.380000003</v>
      </c>
      <c r="F2312" s="65">
        <f>Raw_endusebreakdownannual!F2311</f>
        <v>242600.59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766650.63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3758.38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247861.66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17666062.25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20387945.57</v>
      </c>
      <c r="F2327" s="65">
        <f>Raw_endusebreakdownannual!F2326</f>
        <v>247861.66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766650.63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3758.38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254880.49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19224702.940000001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21946586.260000002</v>
      </c>
      <c r="F2342" s="65">
        <f>Raw_endusebreakdownannual!F2341</f>
        <v>254880.49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766650.63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3758.38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240736.46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19572095.899999999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22293979.219999999</v>
      </c>
      <c r="F2357" s="65">
        <f>Raw_endusebreakdownannual!F2356</f>
        <v>240736.46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209.71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766650.63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3758.38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228540.09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19405244.52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22127337.550000001</v>
      </c>
      <c r="F2372" s="65">
        <f>Raw_endusebreakdownannual!F2371</f>
        <v>228540.09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766650.63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3758.38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202971.05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21034108.460000001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23755991.780000001</v>
      </c>
      <c r="F2387" s="65">
        <f>Raw_endusebreakdownannual!F2386</f>
        <v>202971.05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24125.35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766650.63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3758.38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269434.02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16325258.279999999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19071266.949999999</v>
      </c>
      <c r="F2402" s="65">
        <f>Raw_endusebreakdownannual!F2401</f>
        <v>269434.02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766650.63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3758.38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298376.33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22286110.27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25958964.170000002</v>
      </c>
      <c r="F16">
        <v>298376.33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766650.63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3758.38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274241.84999999998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28567590.670000002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32240444.559999999</v>
      </c>
      <c r="F31">
        <v>274241.84999999998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766650.63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3758.38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273194.92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28675892.399999999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32348746.300000001</v>
      </c>
      <c r="F46">
        <v>273194.92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766650.63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3758.38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263850.58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30576943.02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34249796.920000002</v>
      </c>
      <c r="F61">
        <v>263850.58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766650.63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3758.38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273202.62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29100650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32773503.899999999</v>
      </c>
      <c r="F76">
        <v>273202.62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766650.63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3758.38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251751.03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33619955.909999996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37292809.810000002</v>
      </c>
      <c r="F91">
        <v>251751.03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766650.63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3758.38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248531.42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34699844.859999999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38372698.759999998</v>
      </c>
      <c r="F106">
        <v>248531.42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766650.63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3758.38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248177.39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33637786.090000004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37310639.979999997</v>
      </c>
      <c r="F121">
        <v>248177.39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766650.63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3758.38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244761.05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33623654.340000004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37296508.240000002</v>
      </c>
      <c r="F136">
        <v>244761.05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766650.63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3758.38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242806.8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35776266.82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39449120.719999999</v>
      </c>
      <c r="F151">
        <v>242806.8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766650.63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3758.38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248147.76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30059982.41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33732836.310000002</v>
      </c>
      <c r="F166">
        <v>248147.76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766650.63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3758.38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255145.01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29985526.440000001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33658380.340000004</v>
      </c>
      <c r="F181">
        <v>255145.01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766650.63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3758.38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240962.55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32028721.510000002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35701575.409999996</v>
      </c>
      <c r="F196">
        <v>240962.55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766650.63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3758.38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228772.96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30818577.530000001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34491431.420000002</v>
      </c>
      <c r="F211">
        <v>228772.96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766650.63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3758.38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203207.01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33270935.710000001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36943789.609999999</v>
      </c>
      <c r="F226">
        <v>203207.01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15164.99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766650.63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3758.38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269724.67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25504952.280000001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29192971.170000002</v>
      </c>
      <c r="F241">
        <v>269724.67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766650.63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3758.38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297797.71000000002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15475416.939999999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18197300.260000002</v>
      </c>
      <c r="F256">
        <v>297797.71000000002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766650.63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3758.38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273947.96000000002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29914713.210000001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32636596.530000001</v>
      </c>
      <c r="F271">
        <v>273947.96000000002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766650.63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3758.38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272978.11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30334269.34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33056152.66</v>
      </c>
      <c r="F286">
        <v>272978.11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766650.63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3758.38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263574.39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31787433.09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34509316.409999996</v>
      </c>
      <c r="F301">
        <v>263574.39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766650.63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3758.38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272867.93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30285324.920000002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33007208.239999998</v>
      </c>
      <c r="F316">
        <v>272867.93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766650.63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3758.38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251462.2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37040388.670000002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39762272</v>
      </c>
      <c r="F331">
        <v>251462.2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766650.63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3758.38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248369.06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36835293.590000004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39557176.909999996</v>
      </c>
      <c r="F346">
        <v>248369.06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766650.63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3758.38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247995.67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36981435.420000002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39703318.740000002</v>
      </c>
      <c r="F361">
        <v>247995.67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766650.63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3758.38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244543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34555660.829999998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37277544.149999999</v>
      </c>
      <c r="F376">
        <v>244543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766650.63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3758.38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242600.59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34846182.060000002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37568065.380000003</v>
      </c>
      <c r="F391">
        <v>242600.59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766650.63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3758.38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247861.66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17666062.25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20387945.57</v>
      </c>
      <c r="F406">
        <v>247861.66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766650.63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3758.38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254880.49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19224702.940000001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21946586.260000002</v>
      </c>
      <c r="F421">
        <v>254880.49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766650.63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3758.38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240736.46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19572095.899999999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22293979.219999999</v>
      </c>
      <c r="F436">
        <v>240736.46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209.71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766650.63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3758.38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228540.09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19405244.52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22127337.550000001</v>
      </c>
      <c r="F451">
        <v>228540.09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766650.63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3758.38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202971.05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21034108.460000001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23755991.780000001</v>
      </c>
      <c r="F466">
        <v>202971.05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24125.35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766650.63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3758.38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269434.02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16325258.279999999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19071266.949999999</v>
      </c>
      <c r="F481">
        <v>269434.02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766650.63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3758.38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298376.33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22286110.27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25958964.170000002</v>
      </c>
      <c r="F496">
        <v>298376.33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766650.63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3758.38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274241.84999999998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28567590.670000002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32240444.559999999</v>
      </c>
      <c r="F511">
        <v>274241.84999999998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766650.63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3758.38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273194.92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28675892.399999999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32348746.300000001</v>
      </c>
      <c r="F526">
        <v>273194.92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766650.63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3758.38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263850.58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30576943.02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34249796.920000002</v>
      </c>
      <c r="F541">
        <v>263850.58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766650.63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3758.38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273202.62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29100650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32773503.899999999</v>
      </c>
      <c r="F556">
        <v>273202.62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766650.63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3758.38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251751.03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33619955.909999996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37292809.810000002</v>
      </c>
      <c r="F571">
        <v>251751.03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766650.63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3758.38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248531.42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34699844.859999999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38372698.759999998</v>
      </c>
      <c r="F586">
        <v>248531.42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766650.63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3758.38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248177.39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33637786.090000004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37310639.979999997</v>
      </c>
      <c r="F601">
        <v>248177.39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766650.63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3758.38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244761.05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33623654.340000004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37296508.240000002</v>
      </c>
      <c r="F616">
        <v>244761.05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766650.63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3758.38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242806.8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35776266.82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39449120.719999999</v>
      </c>
      <c r="F631">
        <v>242806.8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766650.63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3758.38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248147.76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30059982.41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33732836.310000002</v>
      </c>
      <c r="F646">
        <v>248147.76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766650.63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3758.38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255145.01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29985526.440000001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33658380.340000004</v>
      </c>
      <c r="F661">
        <v>255145.01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766650.63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3758.38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240962.55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32028721.510000002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35701575.409999996</v>
      </c>
      <c r="F676">
        <v>240962.55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766650.63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3758.38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228772.96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30818577.530000001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34491431.420000002</v>
      </c>
      <c r="F691">
        <v>228772.96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766650.63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3758.38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203207.01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33270935.710000001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36943789.609999999</v>
      </c>
      <c r="F706">
        <v>203207.01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15164.99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766650.63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3758.38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269724.67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25504952.280000001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29192971.170000002</v>
      </c>
      <c r="F721">
        <v>269724.67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766650.63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3758.38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297797.71000000002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15475416.939999999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18197300.260000002</v>
      </c>
      <c r="F736">
        <v>297797.71000000002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766650.63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3758.38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273947.96000000002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29914713.210000001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32636596.530000001</v>
      </c>
      <c r="F751">
        <v>273947.96000000002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766650.63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3758.38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272978.11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30334269.34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33056152.66</v>
      </c>
      <c r="F766">
        <v>272978.11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766650.63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3758.38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263574.39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31787433.09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34509316.409999996</v>
      </c>
      <c r="F781">
        <v>263574.39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766650.63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3758.38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272867.93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30285324.920000002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33007208.239999998</v>
      </c>
      <c r="F796">
        <v>272867.93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766650.63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3758.38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251462.2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37040388.670000002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39762272</v>
      </c>
      <c r="F811">
        <v>251462.2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766650.63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3758.38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248369.06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36835293.590000004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39557176.909999996</v>
      </c>
      <c r="F826">
        <v>248369.06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766650.63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3758.38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247995.67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36981435.420000002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39703318.740000002</v>
      </c>
      <c r="F841">
        <v>247995.67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766650.63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3758.38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244543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34555660.829999998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37277544.149999999</v>
      </c>
      <c r="F856">
        <v>244543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766650.63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3758.38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242600.59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34846182.060000002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37568065.380000003</v>
      </c>
      <c r="F871">
        <v>242600.59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766650.63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3758.38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247861.66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17666062.25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20387945.57</v>
      </c>
      <c r="F886">
        <v>247861.66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766650.63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3758.38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254880.49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19224702.940000001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21946586.260000002</v>
      </c>
      <c r="F901">
        <v>254880.49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766650.63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3758.38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240736.46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19572095.899999999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22293979.219999999</v>
      </c>
      <c r="F916">
        <v>240736.46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209.71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766650.63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3758.38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228540.09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19405244.52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22127337.550000001</v>
      </c>
      <c r="F931">
        <v>228540.09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766650.63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3758.38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202971.05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21034108.460000001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23755991.780000001</v>
      </c>
      <c r="F946">
        <v>202971.05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24125.35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766650.63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3758.38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269434.02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16325258.279999999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19071266.949999999</v>
      </c>
      <c r="F961">
        <v>269434.02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766650.63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3758.38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298376.33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22286110.27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25958964.170000002</v>
      </c>
      <c r="F976">
        <v>298376.33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766650.63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3758.38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274241.84999999998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28567590.670000002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32240444.559999999</v>
      </c>
      <c r="F991">
        <v>274241.84999999998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766650.63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3758.38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273194.92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28675892.399999999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32348746.300000001</v>
      </c>
      <c r="F1006">
        <v>273194.92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766650.63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3758.38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263850.58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30576943.02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34249796.920000002</v>
      </c>
      <c r="F1021">
        <v>263850.58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766650.63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3758.38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273202.62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29100650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32773503.899999999</v>
      </c>
      <c r="F1036">
        <v>273202.62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766650.63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3758.38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251751.03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33619955.909999996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37292809.810000002</v>
      </c>
      <c r="F1051">
        <v>251751.03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766650.63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3758.38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248531.42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34699844.859999999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38372698.759999998</v>
      </c>
      <c r="F1066">
        <v>248531.42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766650.63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3758.38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248177.39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33637786.090000004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37310639.979999997</v>
      </c>
      <c r="F1081">
        <v>248177.39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766650.63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3758.38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244761.05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33623654.340000004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37296508.240000002</v>
      </c>
      <c r="F1096">
        <v>244761.05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766650.63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3758.38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242806.8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35776266.82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39449120.719999999</v>
      </c>
      <c r="F1111">
        <v>242806.8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766650.63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3758.38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248147.76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30059982.41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33732836.310000002</v>
      </c>
      <c r="F1126">
        <v>248147.76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766650.63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3758.38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255145.01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29985526.440000001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33658380.340000004</v>
      </c>
      <c r="F1141">
        <v>255145.01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766650.63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3758.38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240962.55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32028721.510000002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35701575.409999996</v>
      </c>
      <c r="F1156">
        <v>240962.55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766650.63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3758.38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228772.96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30818577.530000001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34491431.420000002</v>
      </c>
      <c r="F1171">
        <v>228772.96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766650.63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3758.38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203207.01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33270935.710000001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36943789.609999999</v>
      </c>
      <c r="F1186">
        <v>203207.01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15164.99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766650.63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3758.38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269724.67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25504952.280000001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29192971.170000002</v>
      </c>
      <c r="F1201">
        <v>269724.67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766650.63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3758.38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297797.71000000002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15475416.939999999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18197300.260000002</v>
      </c>
      <c r="F1216">
        <v>297797.71000000002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766650.63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3758.38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273947.96000000002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29914713.210000001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32636596.530000001</v>
      </c>
      <c r="F1231">
        <v>273947.96000000002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766650.63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3758.38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272978.11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30334269.34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33056152.66</v>
      </c>
      <c r="F1246">
        <v>272978.11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766650.63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3758.38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263574.39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31787433.09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34509316.409999996</v>
      </c>
      <c r="F1261">
        <v>263574.39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766650.63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3758.38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272867.93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30285324.920000002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33007208.239999998</v>
      </c>
      <c r="F1276">
        <v>272867.93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766650.63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3758.38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251462.2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37040388.670000002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39762272</v>
      </c>
      <c r="F1291">
        <v>251462.2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766650.63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3758.38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248369.06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36835293.590000004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39557176.909999996</v>
      </c>
      <c r="F1306">
        <v>248369.06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766650.63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3758.38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247995.67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36981435.420000002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39703318.740000002</v>
      </c>
      <c r="F1321">
        <v>247995.67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766650.63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3758.38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244543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34555660.829999998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37277544.149999999</v>
      </c>
      <c r="F1336">
        <v>244543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766650.63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3758.38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242600.59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34846182.060000002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37568065.380000003</v>
      </c>
      <c r="F1351">
        <v>242600.59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766650.63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3758.38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247861.66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17666062.25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20387945.57</v>
      </c>
      <c r="F1366">
        <v>247861.66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766650.63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3758.38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254880.49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19224702.940000001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21946586.260000002</v>
      </c>
      <c r="F1381">
        <v>254880.49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766650.63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3758.38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240736.46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19572095.899999999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22293979.219999999</v>
      </c>
      <c r="F1396">
        <v>240736.46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209.71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766650.63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3758.38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228540.09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19405244.52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22127337.550000001</v>
      </c>
      <c r="F1411">
        <v>228540.09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766650.63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3758.38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202971.05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21034108.460000001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23755991.780000001</v>
      </c>
      <c r="F1426">
        <v>202971.05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24125.35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766650.63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3758.38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269434.02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16325258.279999999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19071266.949999999</v>
      </c>
      <c r="F1441">
        <v>269434.02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766650.63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3758.38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298376.33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22286110.27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25958964.170000002</v>
      </c>
      <c r="F1456">
        <v>298376.33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766650.63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3758.38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274241.84999999998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28567590.670000002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32240444.559999999</v>
      </c>
      <c r="F1471">
        <v>274241.84999999998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766650.63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3758.38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273194.92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28675892.399999999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32348746.300000001</v>
      </c>
      <c r="F1486">
        <v>273194.92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766650.63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3758.38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263850.58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30576943.02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34249796.920000002</v>
      </c>
      <c r="F1501">
        <v>263850.58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766650.63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3758.38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273202.62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29100650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32773503.899999999</v>
      </c>
      <c r="F1516">
        <v>273202.62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766650.63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3758.38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251751.03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33619955.909999996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37292809.810000002</v>
      </c>
      <c r="F1531">
        <v>251751.03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766650.63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3758.38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248531.42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34699844.859999999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38372698.759999998</v>
      </c>
      <c r="F1546">
        <v>248531.42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766650.63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3758.38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248177.39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33637786.090000004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37310639.979999997</v>
      </c>
      <c r="F1561">
        <v>248177.39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766650.63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3758.38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244761.05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33623654.340000004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37296508.240000002</v>
      </c>
      <c r="F1576">
        <v>244761.05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766650.63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3758.38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242806.8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35776266.82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39449120.719999999</v>
      </c>
      <c r="F1591">
        <v>242806.8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766650.63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3758.38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248147.76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30059982.41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33732836.310000002</v>
      </c>
      <c r="F1606">
        <v>248147.76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766650.63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3758.38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255145.01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29985526.440000001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33658380.340000004</v>
      </c>
      <c r="F1621">
        <v>255145.01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766650.63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3758.38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240962.55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32028721.510000002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35701575.409999996</v>
      </c>
      <c r="F1636">
        <v>240962.55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766650.63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3758.38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228772.96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30818577.530000001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34491431.420000002</v>
      </c>
      <c r="F1651">
        <v>228772.96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766650.63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3758.38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203207.01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33270935.710000001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36943789.609999999</v>
      </c>
      <c r="F1666">
        <v>203207.01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15164.99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766650.63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3758.38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269724.67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25504952.280000001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29192971.170000002</v>
      </c>
      <c r="F1681">
        <v>269724.67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766650.63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3758.38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297797.71000000002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15475416.939999999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18197300.260000002</v>
      </c>
      <c r="F1696">
        <v>297797.71000000002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766650.63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3758.38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273947.96000000002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29914713.210000001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32636596.530000001</v>
      </c>
      <c r="F1711">
        <v>273947.96000000002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766650.63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3758.38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272978.11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30334269.34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33056152.66</v>
      </c>
      <c r="F1726">
        <v>272978.11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766650.63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3758.38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263574.39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31787433.09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34509316.409999996</v>
      </c>
      <c r="F1741">
        <v>263574.39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766650.63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3758.38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272867.93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30285324.920000002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33007208.239999998</v>
      </c>
      <c r="F1756">
        <v>272867.93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766650.63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3758.38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251462.2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37040388.670000002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39762272</v>
      </c>
      <c r="F1771">
        <v>251462.2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766650.63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3758.38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248369.06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36835293.590000004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39557176.909999996</v>
      </c>
      <c r="F1786">
        <v>248369.06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766650.63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3758.38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247995.67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36981435.420000002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39703318.740000002</v>
      </c>
      <c r="F1801">
        <v>247995.67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766650.63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3758.38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244543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34555660.829999998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37277544.149999999</v>
      </c>
      <c r="F1816">
        <v>244543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766650.63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3758.38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242600.59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34846182.060000002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37568065.380000003</v>
      </c>
      <c r="F1831">
        <v>242600.59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766650.63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3758.38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247861.66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17666062.25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20387945.57</v>
      </c>
      <c r="F1846">
        <v>247861.66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766650.63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3758.38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254880.49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19224702.940000001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21946586.260000002</v>
      </c>
      <c r="F1861">
        <v>254880.49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766650.63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3758.38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240736.46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19572095.899999999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22293979.219999999</v>
      </c>
      <c r="F1876">
        <v>240736.46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209.71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766650.63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3758.38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228540.09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19405244.52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22127337.550000001</v>
      </c>
      <c r="F1891">
        <v>228540.09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766650.63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3758.38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202971.05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21034108.460000001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23755991.780000001</v>
      </c>
      <c r="F1906">
        <v>202971.05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24125.35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766650.63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3758.38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269434.02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16325258.279999999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19071266.949999999</v>
      </c>
      <c r="F1921">
        <v>269434.02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766650.63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3758.38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298376.33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22286110.27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25958964.170000002</v>
      </c>
      <c r="F1936">
        <v>298376.33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766650.63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3758.38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274241.84999999998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28567590.670000002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32240444.559999999</v>
      </c>
      <c r="F1951">
        <v>274241.84999999998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766650.63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3758.38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273194.92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28675892.399999999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32348746.300000001</v>
      </c>
      <c r="F1966">
        <v>273194.92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766650.63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3758.38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263850.58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30576943.02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34249796.920000002</v>
      </c>
      <c r="F1981">
        <v>263850.58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766650.63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3758.38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273202.62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29100650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32773503.899999999</v>
      </c>
      <c r="F1996">
        <v>273202.62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766650.63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3758.38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251751.03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33619955.909999996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37292809.810000002</v>
      </c>
      <c r="F2011">
        <v>251751.03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766650.63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3758.38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248531.42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34699844.859999999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38372698.759999998</v>
      </c>
      <c r="F2026">
        <v>248531.42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766650.63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3758.38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248177.39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33637786.090000004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37310639.979999997</v>
      </c>
      <c r="F2041">
        <v>248177.39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766650.63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3758.38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244761.05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33623654.340000004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37296508.240000002</v>
      </c>
      <c r="F2056">
        <v>244761.05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766650.63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3758.38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242806.8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35776266.82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39449120.719999999</v>
      </c>
      <c r="F2071">
        <v>242806.8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766650.63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3758.38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248147.76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30059982.41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33732836.310000002</v>
      </c>
      <c r="F2086">
        <v>248147.76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766650.63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3758.38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255145.01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29985526.440000001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33658380.340000004</v>
      </c>
      <c r="F2101">
        <v>255145.01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766650.63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3758.38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240962.55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32028721.510000002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35701575.409999996</v>
      </c>
      <c r="F2116">
        <v>240962.55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766650.63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3758.38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228772.96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30818577.530000001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34491431.420000002</v>
      </c>
      <c r="F2131">
        <v>228772.96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766650.63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3758.38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203207.01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33270935.710000001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36943789.609999999</v>
      </c>
      <c r="F2146">
        <v>203207.01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15164.99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766650.63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3758.38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269724.67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25504952.280000001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29192971.170000002</v>
      </c>
      <c r="F2161">
        <v>269724.67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766650.63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3758.38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297797.71000000002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15475416.939999999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18197300.260000002</v>
      </c>
      <c r="F2176">
        <v>297797.71000000002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766650.63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3758.38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273947.96000000002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29914713.210000001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32636596.530000001</v>
      </c>
      <c r="F2191">
        <v>273947.96000000002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766650.63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3758.38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272978.11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30334269.34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33056152.66</v>
      </c>
      <c r="F2206">
        <v>272978.11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766650.63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3758.38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263574.39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31787433.09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34509316.409999996</v>
      </c>
      <c r="F2221">
        <v>263574.39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766650.63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3758.38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272867.93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30285324.920000002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33007208.239999998</v>
      </c>
      <c r="F2236">
        <v>272867.93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766650.63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3758.38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251462.2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37040388.670000002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39762272</v>
      </c>
      <c r="F2251">
        <v>251462.2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766650.63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3758.38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248369.06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36835293.590000004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39557176.909999996</v>
      </c>
      <c r="F2266">
        <v>248369.06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766650.63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3758.38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247995.67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36981435.420000002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39703318.740000002</v>
      </c>
      <c r="F2281">
        <v>247995.67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766650.63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3758.38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244543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34555660.829999998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37277544.149999999</v>
      </c>
      <c r="F2296">
        <v>244543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766650.63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3758.38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242600.59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34846182.060000002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37568065.380000003</v>
      </c>
      <c r="F2311">
        <v>242600.59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766650.63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3758.38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247861.66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17666062.25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20387945.57</v>
      </c>
      <c r="F2326">
        <v>247861.66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766650.63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3758.38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254880.49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19224702.940000001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21946586.260000002</v>
      </c>
      <c r="F2341">
        <v>254880.49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766650.63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3758.38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240736.46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19572095.899999999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22293979.219999999</v>
      </c>
      <c r="F2356">
        <v>240736.46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209.71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766650.63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3758.38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228540.09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19405244.52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22127337.550000001</v>
      </c>
      <c r="F2371">
        <v>228540.09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766650.63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3758.38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202971.05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21034108.460000001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23755991.780000001</v>
      </c>
      <c r="F2386">
        <v>202971.05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24125.35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766650.63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3758.38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269434.02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16325258.279999999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19071266.949999999</v>
      </c>
      <c r="F2401">
        <v>269434.02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Warehouse - Refrigerated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Warehouse - Refrigerated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162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32.51</v>
      </c>
      <c r="C2">
        <v>5.22</v>
      </c>
      <c r="D2">
        <v>3</v>
      </c>
    </row>
    <row r="3" spans="1:4" x14ac:dyDescent="0.25">
      <c r="A3" t="s">
        <v>354</v>
      </c>
      <c r="B3">
        <v>65.03</v>
      </c>
      <c r="C3">
        <v>5.22</v>
      </c>
      <c r="D3">
        <v>3</v>
      </c>
    </row>
    <row r="4" spans="1:4" x14ac:dyDescent="0.25">
      <c r="A4" t="s">
        <v>355</v>
      </c>
      <c r="B4">
        <v>32.51</v>
      </c>
      <c r="C4">
        <v>5.22</v>
      </c>
      <c r="D4">
        <v>3</v>
      </c>
    </row>
    <row r="5" spans="1:4" x14ac:dyDescent="0.25">
      <c r="A5" t="s">
        <v>356</v>
      </c>
      <c r="B5">
        <v>32.51</v>
      </c>
      <c r="C5">
        <v>5.22</v>
      </c>
      <c r="D5">
        <v>3</v>
      </c>
    </row>
    <row r="6" spans="1:4" x14ac:dyDescent="0.25">
      <c r="A6" t="s">
        <v>357</v>
      </c>
      <c r="B6">
        <v>65.03</v>
      </c>
      <c r="C6">
        <v>5.22</v>
      </c>
      <c r="D6">
        <v>3</v>
      </c>
    </row>
    <row r="7" spans="1:4" x14ac:dyDescent="0.25">
      <c r="A7" t="s">
        <v>358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0.3412</v>
      </c>
      <c r="N2" t="s">
        <v>91</v>
      </c>
      <c r="O2" t="s">
        <v>91</v>
      </c>
      <c r="P2" t="s">
        <v>387</v>
      </c>
      <c r="Q2" t="s">
        <v>91</v>
      </c>
      <c r="R2" t="s">
        <v>388</v>
      </c>
      <c r="S2">
        <v>48.002341456336168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0.3412</v>
      </c>
      <c r="N3" t="s">
        <v>91</v>
      </c>
      <c r="O3" t="s">
        <v>91</v>
      </c>
      <c r="P3" t="s">
        <v>387</v>
      </c>
      <c r="Q3" t="s">
        <v>91</v>
      </c>
      <c r="R3" t="s">
        <v>388</v>
      </c>
      <c r="S3">
        <v>48.002341456336168</v>
      </c>
    </row>
    <row r="4" spans="1:19" x14ac:dyDescent="0.25">
      <c r="A4" t="s">
        <v>40</v>
      </c>
      <c r="B4" t="s">
        <v>385</v>
      </c>
      <c r="C4" t="s">
        <v>385</v>
      </c>
      <c r="D4" t="s">
        <v>386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0.3412</v>
      </c>
      <c r="N4" t="s">
        <v>91</v>
      </c>
      <c r="O4" t="s">
        <v>91</v>
      </c>
      <c r="P4" t="s">
        <v>387</v>
      </c>
      <c r="Q4" t="s">
        <v>91</v>
      </c>
      <c r="R4" t="s">
        <v>388</v>
      </c>
      <c r="S4">
        <v>48.002341456336168</v>
      </c>
    </row>
    <row r="5" spans="1:19" x14ac:dyDescent="0.25">
      <c r="A5" t="s">
        <v>40</v>
      </c>
      <c r="B5" t="s">
        <v>389</v>
      </c>
      <c r="C5" t="s">
        <v>389</v>
      </c>
      <c r="D5" t="s">
        <v>386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0.3412</v>
      </c>
      <c r="N5" t="s">
        <v>91</v>
      </c>
      <c r="O5" t="s">
        <v>91</v>
      </c>
      <c r="P5" t="s">
        <v>387</v>
      </c>
      <c r="Q5" t="s">
        <v>91</v>
      </c>
      <c r="R5" t="s">
        <v>388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2026-05-01T22:32:41Z</dcterms:modified>
</cp:coreProperties>
</file>