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EAC30B8-B4B9-43DB-B528-5A3F22DDED6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30" i="6" a="1"/>
  <c r="E30" i="6" s="1"/>
  <c r="F30" i="6" s="1"/>
  <c r="E26" i="6" a="1"/>
  <c r="E26" i="6" s="1"/>
  <c r="F26" i="6" s="1"/>
  <c r="E18" i="6" a="1"/>
  <c r="E18" i="6" s="1"/>
  <c r="F18" i="6" s="1"/>
  <c r="B29" i="6"/>
  <c r="B17" i="6"/>
  <c r="E29" i="6" a="1"/>
  <c r="E29" i="6" s="1"/>
  <c r="F29" i="6" s="1"/>
  <c r="E21" i="6" a="1"/>
  <c r="E21" i="6" s="1"/>
  <c r="F21" i="6" s="1"/>
  <c r="E13" i="6" a="1"/>
  <c r="E13" i="6" s="1"/>
  <c r="F13" i="6" s="1"/>
  <c r="B16" i="6"/>
  <c r="H25" i="2"/>
  <c r="G12" i="2" s="1"/>
  <c r="E24" i="6" a="1"/>
  <c r="E24" i="6" s="1"/>
  <c r="F24" i="6" s="1"/>
  <c r="E12" i="6" a="1"/>
  <c r="E12" i="6" s="1"/>
  <c r="F12" i="6" s="1"/>
  <c r="B31" i="6"/>
  <c r="B23" i="6"/>
  <c r="B19" i="6"/>
  <c r="B11" i="6"/>
  <c r="B30" i="6"/>
  <c r="B26" i="6"/>
  <c r="B22" i="6"/>
  <c r="B14" i="6"/>
  <c r="E22" i="6" a="1"/>
  <c r="E22" i="6" s="1"/>
  <c r="F22" i="6" s="1"/>
  <c r="E14" i="6" a="1"/>
  <c r="E14" i="6" s="1"/>
  <c r="F14" i="6" s="1"/>
  <c r="B25" i="6"/>
  <c r="B21" i="6"/>
  <c r="B13" i="6"/>
  <c r="E25" i="6" a="1"/>
  <c r="E25" i="6" s="1"/>
  <c r="F25" i="6" s="1"/>
  <c r="E17" i="6" a="1"/>
  <c r="E17" i="6" s="1"/>
  <c r="F17" i="6" s="1"/>
  <c r="B28" i="6"/>
  <c r="B24" i="6"/>
  <c r="B20" i="6"/>
  <c r="B12" i="6"/>
  <c r="E28" i="6" a="1"/>
  <c r="E28" i="6" s="1"/>
  <c r="F28" i="6" s="1"/>
  <c r="E20" i="6" a="1"/>
  <c r="E20" i="6" s="1"/>
  <c r="F20" i="6" s="1"/>
  <c r="E16" i="6" a="1"/>
  <c r="E16" i="6" s="1"/>
  <c r="F16" i="6" s="1"/>
  <c r="B27" i="6"/>
  <c r="B15" i="6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7" i="2"/>
  <c r="G10" i="2"/>
  <c r="G19" i="2"/>
  <c r="G21" i="2"/>
  <c r="G22" i="2"/>
  <c r="G17" i="2"/>
  <c r="G13" i="2"/>
  <c r="G15" i="2"/>
  <c r="G16" i="2"/>
  <c r="G24" i="2"/>
  <c r="G6" i="2"/>
  <c r="G18" i="2"/>
  <c r="G3" i="2"/>
  <c r="G23" i="2"/>
  <c r="G8" i="2"/>
  <c r="G9" i="2"/>
  <c r="G20" i="2"/>
  <c r="G11" i="2"/>
  <c r="G14" i="2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6" i="20" a="1"/>
  <c r="A16" i="20" s="1"/>
  <c r="A17" i="20" a="1"/>
  <c r="A17" i="20" s="1"/>
  <c r="A8" i="20" a="1"/>
  <c r="A8" i="20" s="1"/>
  <c r="A15" i="20" a="1"/>
  <c r="A15" i="20" s="1"/>
  <c r="A18" i="20" a="1"/>
  <c r="A18" i="20" s="1"/>
  <c r="A3" i="20" a="1"/>
  <c r="A3" i="20" s="1"/>
  <c r="A4" i="20" a="1"/>
  <c r="A4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D6" i="5"/>
  <c r="B6" i="5"/>
  <c r="E6" i="5" s="1"/>
  <c r="B5" i="5"/>
  <c r="D5" i="5"/>
  <c r="E5" i="5" s="1"/>
  <c r="C5" i="5"/>
  <c r="B4" i="5"/>
  <c r="D4" i="5"/>
  <c r="E4" i="5" s="1"/>
  <c r="C4" i="5"/>
  <c r="D12" i="20" a="1"/>
  <c r="D12" i="20" s="1"/>
  <c r="P12" i="20" a="1"/>
  <c r="P12" i="20" s="1"/>
  <c r="R12" i="20" a="1"/>
  <c r="R12" i="20" s="1"/>
  <c r="K12" i="20" a="1"/>
  <c r="K12" i="20" s="1"/>
  <c r="J12" i="20" a="1"/>
  <c r="J12" i="20" s="1"/>
  <c r="L12" i="20" a="1"/>
  <c r="L12" i="20" s="1"/>
  <c r="I12" i="20" a="1"/>
  <c r="I12" i="20" s="1"/>
  <c r="N12" i="20" a="1"/>
  <c r="N12" i="20" s="1"/>
  <c r="H12" i="20" a="1"/>
  <c r="H12" i="20" s="1"/>
  <c r="Q12" i="20" a="1"/>
  <c r="Q12" i="20" s="1"/>
  <c r="M12" i="20" a="1"/>
  <c r="M12" i="20" s="1"/>
  <c r="O12" i="20" a="1"/>
  <c r="O12" i="20" s="1"/>
  <c r="G12" i="20" a="1"/>
  <c r="G12" i="20" s="1"/>
  <c r="F12" i="20" a="1"/>
  <c r="F12" i="20" s="1"/>
  <c r="E12" i="20" a="1"/>
  <c r="E12" i="20" s="1"/>
  <c r="C12" i="20" a="1"/>
  <c r="C12" i="20" s="1"/>
  <c r="F18" i="20" a="1"/>
  <c r="F18" i="20" s="1"/>
  <c r="G18" i="20" a="1"/>
  <c r="G18" i="20" s="1"/>
  <c r="J18" i="20" a="1"/>
  <c r="J18" i="20" s="1"/>
  <c r="D18" i="20" a="1"/>
  <c r="D18" i="20" s="1"/>
  <c r="C18" i="20" a="1"/>
  <c r="C18" i="20" s="1"/>
  <c r="I18" i="20" a="1"/>
  <c r="I18" i="20" s="1"/>
  <c r="E18" i="20" a="1"/>
  <c r="E18" i="20" s="1"/>
  <c r="M18" i="20" a="1"/>
  <c r="M18" i="20" s="1"/>
  <c r="N18" i="20" a="1"/>
  <c r="N18" i="20" s="1"/>
  <c r="O18" i="20" a="1"/>
  <c r="O18" i="20" s="1"/>
  <c r="P18" i="20" a="1"/>
  <c r="P18" i="20" s="1"/>
  <c r="Q18" i="20" a="1"/>
  <c r="Q18" i="20" s="1"/>
  <c r="H18" i="20" a="1"/>
  <c r="H18" i="20" s="1"/>
  <c r="L18" i="20" a="1"/>
  <c r="L18" i="20" s="1"/>
  <c r="K18" i="20" a="1"/>
  <c r="K18" i="20" s="1"/>
  <c r="R18" i="20" a="1"/>
  <c r="R18" i="20" s="1"/>
  <c r="C11" i="20" a="1"/>
  <c r="C11" i="20" s="1"/>
  <c r="G11" i="20" a="1"/>
  <c r="G11" i="20" s="1"/>
  <c r="H11" i="20" a="1"/>
  <c r="H11" i="20" s="1"/>
  <c r="I11" i="20" a="1"/>
  <c r="I11" i="20" s="1"/>
  <c r="L11" i="20" a="1"/>
  <c r="L11" i="20" s="1"/>
  <c r="J11" i="20" a="1"/>
  <c r="J11" i="20" s="1"/>
  <c r="F11" i="20" a="1"/>
  <c r="F11" i="20" s="1"/>
  <c r="P11" i="20" a="1"/>
  <c r="P11" i="20" s="1"/>
  <c r="Q11" i="20" a="1"/>
  <c r="Q11" i="20" s="1"/>
  <c r="R11" i="20" a="1"/>
  <c r="R11" i="20" s="1"/>
  <c r="D11" i="20" a="1"/>
  <c r="D11" i="20" s="1"/>
  <c r="K11" i="20" a="1"/>
  <c r="K11" i="20" s="1"/>
  <c r="M11" i="20" a="1"/>
  <c r="M11" i="20" s="1"/>
  <c r="N11" i="20" a="1"/>
  <c r="N11" i="20" s="1"/>
  <c r="O11" i="20" a="1"/>
  <c r="O11" i="20" s="1"/>
  <c r="E11" i="20" a="1"/>
  <c r="E11" i="20" s="1"/>
  <c r="G15" i="20" a="1"/>
  <c r="G15" i="20" s="1"/>
  <c r="O15" i="20" a="1"/>
  <c r="O15" i="20" s="1"/>
  <c r="N15" i="20" a="1"/>
  <c r="N15" i="20" s="1"/>
  <c r="P15" i="20" a="1"/>
  <c r="P15" i="20" s="1"/>
  <c r="R15" i="20" a="1"/>
  <c r="R15" i="20" s="1"/>
  <c r="C15" i="20" a="1"/>
  <c r="C15" i="20" s="1"/>
  <c r="J15" i="20" a="1"/>
  <c r="J15" i="20" s="1"/>
  <c r="L15" i="20" a="1"/>
  <c r="L15" i="20" s="1"/>
  <c r="M15" i="20" a="1"/>
  <c r="M15" i="20" s="1"/>
  <c r="F15" i="20" a="1"/>
  <c r="F15" i="20" s="1"/>
  <c r="E15" i="20" a="1"/>
  <c r="E15" i="20" s="1"/>
  <c r="D15" i="20" a="1"/>
  <c r="D15" i="20" s="1"/>
  <c r="Q15" i="20" a="1"/>
  <c r="Q15" i="20" s="1"/>
  <c r="I15" i="20" a="1"/>
  <c r="I15" i="20" s="1"/>
  <c r="K15" i="20" a="1"/>
  <c r="K15" i="20" s="1"/>
  <c r="H15" i="20" a="1"/>
  <c r="H15" i="20" s="1"/>
  <c r="R17" i="20" a="1"/>
  <c r="R17" i="20" s="1"/>
  <c r="M17" i="20" a="1"/>
  <c r="M17" i="20" s="1"/>
  <c r="C17" i="20" a="1"/>
  <c r="C17" i="20" s="1"/>
  <c r="L17" i="20" a="1"/>
  <c r="L17" i="20" s="1"/>
  <c r="Q17" i="20" a="1"/>
  <c r="Q17" i="20" s="1"/>
  <c r="G17" i="20" a="1"/>
  <c r="G17" i="20" s="1"/>
  <c r="H17" i="20" a="1"/>
  <c r="H17" i="20" s="1"/>
  <c r="I17" i="20" a="1"/>
  <c r="I17" i="20" s="1"/>
  <c r="O17" i="20" a="1"/>
  <c r="O17" i="20" s="1"/>
  <c r="E17" i="20" a="1"/>
  <c r="E17" i="20" s="1"/>
  <c r="J17" i="20" a="1"/>
  <c r="J17" i="20" s="1"/>
  <c r="F17" i="20" a="1"/>
  <c r="F17" i="20" s="1"/>
  <c r="K17" i="20" a="1"/>
  <c r="K17" i="20" s="1"/>
  <c r="D17" i="20" a="1"/>
  <c r="D17" i="20" s="1"/>
  <c r="N17" i="20" a="1"/>
  <c r="N17" i="20" s="1"/>
  <c r="P17" i="20" a="1"/>
  <c r="P17" i="20" s="1"/>
  <c r="C16" i="20" a="1"/>
  <c r="C16" i="20" s="1"/>
  <c r="D16" i="20" a="1"/>
  <c r="D16" i="20" s="1"/>
  <c r="E16" i="20" a="1"/>
  <c r="E16" i="20" s="1"/>
  <c r="F16" i="20" a="1"/>
  <c r="F16" i="20" s="1"/>
  <c r="H16" i="20" a="1"/>
  <c r="H16" i="20" s="1"/>
  <c r="P16" i="20" a="1"/>
  <c r="P16" i="20" s="1"/>
  <c r="K16" i="20" a="1"/>
  <c r="K16" i="20" s="1"/>
  <c r="M16" i="20" a="1"/>
  <c r="M16" i="20" s="1"/>
  <c r="O16" i="20" a="1"/>
  <c r="O16" i="20" s="1"/>
  <c r="Q16" i="20" a="1"/>
  <c r="Q16" i="20" s="1"/>
  <c r="G16" i="20" a="1"/>
  <c r="G16" i="20" s="1"/>
  <c r="I16" i="20" a="1"/>
  <c r="I16" i="20" s="1"/>
  <c r="J16" i="20" a="1"/>
  <c r="J16" i="20" s="1"/>
  <c r="N16" i="20" a="1"/>
  <c r="N16" i="20" s="1"/>
  <c r="L16" i="20" a="1"/>
  <c r="L16" i="20" s="1"/>
  <c r="R16" i="20" a="1"/>
  <c r="R16" i="20" s="1"/>
  <c r="K14" i="20" a="1"/>
  <c r="K14" i="20" s="1"/>
  <c r="L14" i="20" a="1"/>
  <c r="L14" i="20" s="1"/>
  <c r="M14" i="20" a="1"/>
  <c r="M14" i="20" s="1"/>
  <c r="C14" i="20" a="1"/>
  <c r="C14" i="20" s="1"/>
  <c r="D14" i="20" a="1"/>
  <c r="D14" i="20" s="1"/>
  <c r="E14" i="20" a="1"/>
  <c r="E14" i="20" s="1"/>
  <c r="F14" i="20" a="1"/>
  <c r="F14" i="20" s="1"/>
  <c r="G14" i="20" a="1"/>
  <c r="G14" i="20" s="1"/>
  <c r="H14" i="20" a="1"/>
  <c r="H14" i="20" s="1"/>
  <c r="I14" i="20" a="1"/>
  <c r="I14" i="20" s="1"/>
  <c r="Q14" i="20" a="1"/>
  <c r="Q14" i="20" s="1"/>
  <c r="J14" i="20" a="1"/>
  <c r="J14" i="20" s="1"/>
  <c r="P14" i="20" a="1"/>
  <c r="P14" i="20" s="1"/>
  <c r="N14" i="20" a="1"/>
  <c r="N14" i="20" s="1"/>
  <c r="O14" i="20" a="1"/>
  <c r="O14" i="20" s="1"/>
  <c r="R14" i="20" a="1"/>
  <c r="R14" i="20" s="1"/>
  <c r="L13" i="20" a="1"/>
  <c r="L13" i="20" s="1"/>
  <c r="C13" i="20" a="1"/>
  <c r="C13" i="20" s="1"/>
  <c r="K13" i="20" a="1"/>
  <c r="K13" i="20" s="1"/>
  <c r="I13" i="20" a="1"/>
  <c r="I13" i="20" s="1"/>
  <c r="G13" i="20" a="1"/>
  <c r="G13" i="20" s="1"/>
  <c r="N13" i="20" a="1"/>
  <c r="N13" i="20" s="1"/>
  <c r="P13" i="20" a="1"/>
  <c r="P13" i="20" s="1"/>
  <c r="E13" i="20" a="1"/>
  <c r="E13" i="20" s="1"/>
  <c r="D13" i="20" a="1"/>
  <c r="D13" i="20" s="1"/>
  <c r="J13" i="20" a="1"/>
  <c r="J13" i="20" s="1"/>
  <c r="F13" i="20" a="1"/>
  <c r="F13" i="20" s="1"/>
  <c r="H13" i="20" a="1"/>
  <c r="H13" i="20" s="1"/>
  <c r="M13" i="20" a="1"/>
  <c r="M13" i="20" s="1"/>
  <c r="R13" i="20" a="1"/>
  <c r="R13" i="20" s="1"/>
  <c r="O13" i="20" a="1"/>
  <c r="O13" i="20" s="1"/>
  <c r="Q13" i="20" a="1"/>
  <c r="Q13" i="20" s="1"/>
  <c r="I5" i="20" a="1"/>
  <c r="I5" i="20" s="1"/>
  <c r="J5" i="20" a="1"/>
  <c r="J5" i="20" s="1"/>
  <c r="K5" i="20" a="1"/>
  <c r="K5" i="20" s="1"/>
  <c r="Q5" i="20" a="1"/>
  <c r="Q5" i="20" s="1"/>
  <c r="O5" i="20" a="1"/>
  <c r="O5" i="20" s="1"/>
  <c r="P5" i="20" a="1"/>
  <c r="P5" i="20" s="1"/>
  <c r="R5" i="20" a="1"/>
  <c r="R5" i="20" s="1"/>
  <c r="F8" i="20" a="1"/>
  <c r="F8" i="20" s="1"/>
  <c r="F5" i="20" a="1"/>
  <c r="F5" i="20" s="1"/>
  <c r="Q8" i="20" a="1"/>
  <c r="Q8" i="20" s="1"/>
  <c r="D5" i="20" a="1"/>
  <c r="D5" i="20" s="1"/>
  <c r="C5" i="20" a="1"/>
  <c r="C5" i="20" s="1"/>
  <c r="E5" i="20" a="1"/>
  <c r="E5" i="20" s="1"/>
  <c r="G5" i="20" a="1"/>
  <c r="G5" i="20" s="1"/>
  <c r="H5" i="20" a="1"/>
  <c r="H5" i="20" s="1"/>
  <c r="L5" i="20" a="1"/>
  <c r="L5" i="20" s="1"/>
  <c r="M5" i="20" a="1"/>
  <c r="M5" i="20" s="1"/>
  <c r="N5" i="20" a="1"/>
  <c r="N5" i="20" s="1"/>
  <c r="E7" i="20" a="1"/>
  <c r="E7" i="20" s="1"/>
  <c r="F7" i="20" a="1"/>
  <c r="F7" i="20" s="1"/>
  <c r="G7" i="20" a="1"/>
  <c r="G7" i="20" s="1"/>
  <c r="H7" i="20" a="1"/>
  <c r="H7" i="20" s="1"/>
  <c r="G8" i="20" a="1"/>
  <c r="G8" i="20" s="1"/>
  <c r="H8" i="20" a="1"/>
  <c r="H8" i="20" s="1"/>
  <c r="I8" i="20" a="1"/>
  <c r="I8" i="20" s="1"/>
  <c r="J8" i="20" a="1"/>
  <c r="J8" i="20" s="1"/>
  <c r="O8" i="20" a="1"/>
  <c r="O8" i="20" s="1"/>
  <c r="P8" i="20" a="1"/>
  <c r="P8" i="20" s="1"/>
  <c r="K7" i="20" a="1"/>
  <c r="K7" i="20" s="1"/>
  <c r="N7" i="20" a="1"/>
  <c r="N7" i="20" s="1"/>
  <c r="Q7" i="20" a="1"/>
  <c r="Q7" i="20" s="1"/>
  <c r="J7" i="20" a="1"/>
  <c r="J7" i="20" s="1"/>
  <c r="R7" i="20" a="1"/>
  <c r="R7" i="20" s="1"/>
  <c r="L7" i="20" a="1"/>
  <c r="L7" i="20" s="1"/>
  <c r="R8" i="20" a="1"/>
  <c r="R8" i="20" s="1"/>
  <c r="I7" i="20" a="1"/>
  <c r="I7" i="20" s="1"/>
  <c r="O7" i="20" a="1"/>
  <c r="O7" i="20" s="1"/>
  <c r="K8" i="20" a="1"/>
  <c r="K8" i="20" s="1"/>
  <c r="M8" i="20" a="1"/>
  <c r="M8" i="20" s="1"/>
  <c r="D7" i="20" a="1"/>
  <c r="D7" i="20" s="1"/>
  <c r="E8" i="20" a="1"/>
  <c r="E8" i="20" s="1"/>
  <c r="L8" i="20" a="1"/>
  <c r="L8" i="20" s="1"/>
  <c r="N8" i="20" a="1"/>
  <c r="N8" i="20" s="1"/>
  <c r="D8" i="20" a="1"/>
  <c r="D8" i="20" s="1"/>
  <c r="C7" i="20" a="1"/>
  <c r="C7" i="20" s="1"/>
  <c r="C8" i="20" a="1"/>
  <c r="C8" i="20" s="1"/>
  <c r="M7" i="20" a="1"/>
  <c r="M7" i="20" s="1"/>
  <c r="P7" i="20" a="1"/>
  <c r="P7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I6" i="20" a="1"/>
  <c r="I6" i="20" s="1"/>
  <c r="J6" i="20" a="1"/>
  <c r="J6" i="20" s="1"/>
  <c r="K6" i="20" a="1"/>
  <c r="K6" i="20" s="1"/>
  <c r="M6" i="20" a="1"/>
  <c r="M6" i="20" s="1"/>
  <c r="L6" i="20" a="1"/>
  <c r="L6" i="20" s="1"/>
  <c r="N9" i="20" a="1"/>
  <c r="N9" i="20" s="1"/>
  <c r="O9" i="20" a="1"/>
  <c r="O9" i="20" s="1"/>
  <c r="J10" i="20" a="1"/>
  <c r="J10" i="20" s="1"/>
  <c r="K10" i="20" a="1"/>
  <c r="K10" i="20" s="1"/>
  <c r="L10" i="20" a="1"/>
  <c r="L10" i="20" s="1"/>
  <c r="M10" i="20" a="1"/>
  <c r="M10" i="20" s="1"/>
  <c r="O10" i="20" a="1"/>
  <c r="O10" i="20" s="1"/>
  <c r="F6" i="20" a="1"/>
  <c r="F6" i="20" s="1"/>
  <c r="G6" i="20" a="1"/>
  <c r="G6" i="20" s="1"/>
  <c r="H6" i="20" a="1"/>
  <c r="H6" i="20" s="1"/>
  <c r="N6" i="20" a="1"/>
  <c r="N6" i="20" s="1"/>
  <c r="K9" i="20" a="1"/>
  <c r="K9" i="20" s="1"/>
  <c r="Q9" i="20" a="1"/>
  <c r="Q9" i="20" s="1"/>
  <c r="R9" i="20" a="1"/>
  <c r="R9" i="20" s="1"/>
  <c r="I9" i="20" a="1"/>
  <c r="I9" i="20" s="1"/>
  <c r="C9" i="20" a="1"/>
  <c r="C9" i="20" s="1"/>
  <c r="E9" i="20" a="1"/>
  <c r="E9" i="20" s="1"/>
  <c r="E10" i="20" a="1"/>
  <c r="E10" i="20" s="1"/>
  <c r="J9" i="20" a="1"/>
  <c r="J9" i="20" s="1"/>
  <c r="G10" i="20" a="1"/>
  <c r="G10" i="20" s="1"/>
  <c r="N10" i="20" a="1"/>
  <c r="N10" i="20" s="1"/>
  <c r="F9" i="20" a="1"/>
  <c r="F9" i="20" s="1"/>
  <c r="G9" i="20" a="1"/>
  <c r="G9" i="20" s="1"/>
  <c r="F10" i="20" a="1"/>
  <c r="F10" i="20" s="1"/>
  <c r="H9" i="20" a="1"/>
  <c r="H9" i="20" s="1"/>
  <c r="H10" i="20" a="1"/>
  <c r="H10" i="20" s="1"/>
  <c r="P10" i="20" a="1"/>
  <c r="P10" i="20" s="1"/>
  <c r="I10" i="20" a="1"/>
  <c r="I10" i="20" s="1"/>
  <c r="C10" i="20" a="1"/>
  <c r="C10" i="20" s="1"/>
  <c r="M9" i="20" a="1"/>
  <c r="M9" i="20" s="1"/>
  <c r="L9" i="20" a="1"/>
  <c r="L9" i="20" s="1"/>
  <c r="D10" i="20" a="1"/>
  <c r="D10" i="20" s="1"/>
  <c r="Q10" i="20" a="1"/>
  <c r="Q10" i="20" s="1"/>
  <c r="R10" i="20" a="1"/>
  <c r="R10" i="20" s="1"/>
  <c r="D9" i="20" a="1"/>
  <c r="D9" i="20" s="1"/>
  <c r="P9" i="20" a="1"/>
  <c r="P9" i="20" s="1"/>
  <c r="C4" i="20" a="1"/>
  <c r="C4" i="20" s="1"/>
  <c r="D4" i="20" a="1"/>
  <c r="D4" i="20" s="1"/>
  <c r="F4" i="20" a="1"/>
  <c r="F4" i="20" s="1"/>
  <c r="E4" i="20" a="1"/>
  <c r="E4" i="20" s="1"/>
  <c r="G4" i="20" a="1"/>
  <c r="G4" i="20" s="1"/>
  <c r="H4" i="20" a="1"/>
  <c r="H4" i="20" s="1"/>
  <c r="J4" i="20" a="1"/>
  <c r="J4" i="20" s="1"/>
  <c r="K4" i="20" a="1"/>
  <c r="K4" i="20" s="1"/>
  <c r="I4" i="20" a="1"/>
  <c r="I4" i="20" s="1"/>
  <c r="L4" i="20" a="1"/>
  <c r="L4" i="20" s="1"/>
  <c r="Q4" i="20" a="1"/>
  <c r="Q4" i="20" s="1"/>
  <c r="M4" i="20" a="1"/>
  <c r="M4" i="20" s="1"/>
  <c r="P4" i="20" a="1"/>
  <c r="P4" i="20" s="1"/>
  <c r="N4" i="20" a="1"/>
  <c r="N4" i="20" s="1"/>
  <c r="R4" i="20" a="1"/>
  <c r="R4" i="20" s="1"/>
  <c r="O4" i="20" a="1"/>
  <c r="O4" i="20" s="1"/>
  <c r="N3" i="20" a="1"/>
  <c r="N3" i="20" s="1"/>
  <c r="P3" i="20" a="1"/>
  <c r="P3" i="20" s="1"/>
  <c r="E3" i="20" a="1"/>
  <c r="E3" i="20" s="1"/>
  <c r="G3" i="20" a="1"/>
  <c r="G3" i="20" s="1"/>
  <c r="F3" i="20" a="1"/>
  <c r="F3" i="20" s="1"/>
  <c r="K3" i="20" a="1"/>
  <c r="K3" i="20" s="1"/>
  <c r="M3" i="20" a="1"/>
  <c r="M3" i="20" s="1"/>
  <c r="L3" i="20" a="1"/>
  <c r="L3" i="20" s="1"/>
  <c r="O3" i="20" a="1"/>
  <c r="O3" i="20" s="1"/>
  <c r="C3" i="20" a="1"/>
  <c r="C3" i="20" s="1"/>
  <c r="R3" i="20" a="1"/>
  <c r="R3" i="20" s="1"/>
  <c r="D3" i="20" a="1"/>
  <c r="D3" i="20" s="1"/>
  <c r="H3" i="20" a="1"/>
  <c r="H3" i="20" s="1"/>
  <c r="I3" i="20" a="1"/>
  <c r="I3" i="20" s="1"/>
  <c r="Q3" i="20" a="1"/>
  <c r="Q3" i="20" s="1"/>
  <c r="J3" i="20" a="1"/>
  <c r="J3" i="20" s="1"/>
  <c r="B14" i="1"/>
  <c r="A2" i="1"/>
  <c r="B10" i="1"/>
  <c r="B9" i="1"/>
  <c r="B15" i="1"/>
  <c r="B7" i="1"/>
  <c r="C25" i="2"/>
  <c r="B3" i="5"/>
  <c r="C3" i="5"/>
  <c r="D3" i="5"/>
  <c r="A1" i="10" l="1"/>
  <c r="A10" i="9"/>
  <c r="A36" i="4"/>
  <c r="A1" i="2"/>
  <c r="E14" i="3"/>
  <c r="A1" i="43"/>
  <c r="E3" i="5"/>
  <c r="A32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<sst xmlns="http://schemas.openxmlformats.org/spreadsheetml/2006/main" count="13497" uniqueCount="532">
  <si>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</si>
  <si>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</si>
  <si>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</si>
  <si>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</si>
  <si>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</si>
  <si>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</si>
  <si>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</si>
  <si>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</si>
  <si>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</si>
  <si>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</si>
  <si>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</si>
  <si>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</si>
  <si>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</si>
  <si>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</si>
  <si>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</si>
  <si>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</si>
  <si>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</si>
  <si>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</si>
  <si>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</si>
  <si>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</si>
  <si>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</si>
  <si>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</si>
  <si>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</si>
  <si>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</si>
  <si>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</si>
  <si>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</si>
  <si>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</si>
  <si>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</si>
  <si>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</si>
  <si>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</si>
  <si>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</si>
  <si>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</si>
  <si>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</si>
  <si>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</si>
  <si>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</si>
  <si>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</si>
  <si>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</si>
  <si>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</si>
  <si>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</si>
  <si>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</si>
  <si>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</si>
  <si>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</si>
  <si>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</si>
  <si>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</si>
  <si>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</si>
  <si>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</si>
  <si>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</si>
  <si>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</si>
  <si>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</si>
  <si>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</si>
  <si>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</si>
  <si>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</si>
  <si>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</si>
  <si>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</si>
  <si>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</si>
  <si>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</si>
  <si>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</si>
  <si>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</si>
  <si>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</si>
  <si>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</si>
  <si>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</si>
  <si>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</si>
  <si>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</si>
  <si>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</si>
  <si>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</si>
  <si>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</si>
  <si>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</si>
  <si>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</si>
  <si>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</si>
  <si>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</si>
  <si>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</si>
  <si>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</si>
  <si>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</si>
  <si>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</si>
  <si>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</si>
  <si>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</si>
  <si>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</si>
  <si>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</si>
  <si>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</si>
  <si>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</si>
  <si>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</si>
  <si>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</si>
  <si>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</si>
  <si>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</si>
  <si>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</si>
  <si>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</si>
  <si>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</si>
  <si>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</si>
  <si>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</si>
  <si>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</si>
  <si>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</si>
  <si>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</si>
  <si>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</si>
  <si>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</si>
  <si>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</si>
  <si>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</si>
  <si>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</si>
  <si>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</si>
  <si>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</si>
  <si>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</si>
  <si>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</si>
  <si>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</si>
  <si>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</si>
  <si>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</si>
  <si>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</si>
  <si>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</si>
  <si>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</si>
  <si>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</si>
  <si>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</si>
  <si>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</si>
  <si>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</si>
  <si>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</si>
  <si>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</si>
  <si>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</si>
  <si>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</si>
  <si>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</si>
  <si>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</si>
  <si>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</si>
  <si>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</si>
  <si>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</si>
  <si>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</si>
  <si>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</si>
  <si>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</si>
  <si>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</si>
  <si>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</si>
  <si>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</si>
  <si>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</si>
  <si>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</si>
  <si>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</si>
  <si>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</si>
  <si>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</si>
  <si>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</si>
  <si>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</si>
  <si>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</si>
  <si>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</si>
  <si>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</si>
  <si>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</si>
  <si>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</si>
  <si>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</si>
  <si>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</si>
  <si>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</si>
  <si>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</si>
  <si>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</si>
  <si>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</si>
  <si>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</si>
  <si>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</si>
  <si>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</si>
  <si>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</si>
  <si>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</si>
  <si>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</si>
  <si>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</si>
  <si>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</si>
  <si>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</si>
  <si>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</si>
  <si>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</si>
  <si>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</si>
  <si>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</si>
  <si>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</si>
  <si>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</si>
  <si>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</si>
  <si>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</si>
  <si>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</si>
  <si>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</si>
  <si>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</si>
  <si>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</si>
  <si>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</si>
  <si>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</si>
  <si>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</si>
  <si>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</si>
  <si>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</si>
  <si>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</si>
  <si>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</si>
  <si>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</si>
  <si>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</si>
  <si>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</si>
  <si>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</si>
  <si>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</si>
  <si>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</si>
  <si>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</si>
  <si>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</si>
  <si>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</si>
  <si>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</si>
  <si>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</si>
  <si>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</si>
  <si>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</si>
  <si>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</si>
  <si>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</si>
  <si>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</si>
  <si>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</si>
  <si>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</si>
  <si>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</si>
  <si>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</si>
  <si>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</si>
  <si>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</si>
  <si>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</si>
  <si>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</si>
  <si>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</si>
  <si>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</si>
  <si>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</si>
  <si>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</si>
  <si>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</si>
  <si>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</si>
  <si>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</si>
  <si>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</si>
  <si>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</si>
  <si>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</si>
  <si>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</si>
  <si>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</si>
  <si>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</si>
  <si>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</si>
  <si>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</si>
  <si>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</si>
  <si>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</si>
  <si>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</si>
  <si>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</si>
  <si>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</si>
  <si>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</si>
  <si>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</si>
  <si>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</si>
  <si>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</si>
  <si>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</si>
  <si>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</si>
  <si>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</si>
  <si>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</si>
  <si>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</si>
  <si>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</si>
  <si>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</si>
  <si>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</si>
  <si>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</si>
  <si>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</si>
  <si>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</si>
  <si>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</si>
  <si>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</si>
  <si>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</si>
  <si>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</si>
  <si>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</si>
  <si>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</si>
  <si>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</si>
  <si>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</si>
  <si>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</si>
  <si>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</si>
  <si>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</si>
  <si>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</si>
  <si>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</si>
  <si>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</si>
  <si>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</si>
  <si>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</si>
  <si>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</si>
  <si>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</si>
  <si>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</si>
  <si>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</si>
  <si>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</si>
  <si>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</si>
  <si>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</si>
  <si>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</si>
  <si>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</si>
  <si>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</si>
  <si>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</si>
  <si>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</si>
  <si>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</si>
  <si>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</si>
  <si>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</si>
  <si>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</si>
  <si>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</si>
  <si>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</si>
  <si>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</si>
  <si>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</si>
  <si>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</si>
  <si>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</si>
  <si>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</si>
  <si>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</si>
  <si>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</si>
  <si>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</si>
  <si>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</si>
  <si>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</si>
  <si>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</si>
  <si>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</si>
  <si>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</si>
  <si>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</si>
  <si>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</si>
  <si>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</si>
  <si>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</si>
  <si>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</si>
  <si>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</si>
  <si>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</si>
  <si>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</si>
  <si>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</si>
  <si>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</si>
  <si>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</si>
  <si>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</si>
  <si>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</si>
  <si>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</si>
  <si>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</si>
  <si>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</si>
  <si>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</si>
  <si>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</si>
  <si>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</si>
  <si>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</si>
  <si>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</si>
  <si>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</si>
  <si>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</si>
  <si>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</si>
  <si>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</si>
  <si>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</si>
  <si>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</si>
  <si>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</si>
  <si>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</si>
  <si>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</si>
  <si>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</si>
  <si>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</si>
  <si>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</si>
  <si>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</si>
  <si>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</si>
  <si>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</si>
  <si>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</si>
  <si>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</si>
  <si>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</si>
  <si>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</si>
  <si>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</si>
  <si>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</si>
  <si>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</si>
  <si>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</si>
  <si>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</si>
  <si>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</si>
  <si>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</si>
  <si>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</si>
  <si>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</si>
  <si>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</si>
  <si>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</si>
  <si>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</si>
  <si>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</si>
  <si>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</si>
  <si>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</si>
  <si>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</si>
  <si>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</si>
  <si>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</si>
  <si>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</si>
  <si>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</si>
  <si>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</si>
  <si>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</si>
  <si>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</si>
  <si>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</si>
  <si>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</si>
  <si>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</si>
  <si>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</si>
  <si>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</si>
  <si>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</si>
  <si>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</si>
  <si>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</si>
  <si>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</si>
  <si>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</si>
  <si>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E1 NORTH WIN (G.W1.E2.W1)</t>
  </si>
  <si>
    <t>E1 SOUTH WIN (G.W1.E1.W1)</t>
  </si>
  <si>
    <t>E1 WEST WIN (G.W1.E3.W1)</t>
  </si>
  <si>
    <t>E2 NORTH WIN (G.N3.E2.W1)</t>
  </si>
  <si>
    <t>E2 SOUTH WIN (G.S2.E1.W1)</t>
  </si>
  <si>
    <t>E4 EAST WIN (G.E2.E2.W1)</t>
  </si>
  <si>
    <t>E4 NORTH WIN (G.N3.E3.W1)</t>
  </si>
  <si>
    <t>E4 SOUTH WIN (G.S1.E1.W1)</t>
  </si>
  <si>
    <t>E4 WEST WIN (G.W4.E4.W1)</t>
  </si>
  <si>
    <t>E3 EAST WIN (G.SW1.E2.W1)</t>
  </si>
  <si>
    <t>E3 NORTH WIN (G.SW1.E3.W1)</t>
  </si>
  <si>
    <t>E3 SOUTH WIN (G.SW1.E1.W1)</t>
  </si>
  <si>
    <t>E17 EAST WIN (G.W1.E2.W1)</t>
  </si>
  <si>
    <t>E17 NORTH WIN (G.W1.E3.W1)</t>
  </si>
  <si>
    <t>E17 SOUTH WIN (G.W1.E1.W1)</t>
  </si>
  <si>
    <t>E17 WEST WIN (G.W1.E4.W1)</t>
  </si>
  <si>
    <t>E3 EAST WIN (G.NE2.E5.W1)</t>
  </si>
  <si>
    <t>E3 NORTH WIN (G.NE2.E4.W1)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</si>
  <si>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</si>
  <si>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</si>
  <si>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</si>
  <si>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</si>
  <si>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</si>
  <si>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</si>
  <si>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</si>
  <si>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</si>
  <si>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</si>
  <si>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</si>
  <si>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</si>
  <si>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</si>
  <si>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</si>
  <si>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</si>
  <si>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</si>
  <si>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</si>
  <si>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</si>
  <si>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</si>
  <si>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</si>
  <si>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</si>
  <si>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</si>
  <si>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</si>
  <si>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</si>
  <si>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</si>
  <si>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</si>
  <si>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</si>
  <si>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E1 WEST PERIM (G.W1)</t>
  </si>
  <si>
    <t>Yes</t>
  </si>
  <si>
    <t>0.0</t>
  </si>
  <si>
    <t>0.38</t>
  </si>
  <si>
    <t>Classroom_class</t>
  </si>
  <si>
    <t>Retail</t>
  </si>
  <si>
    <t>CLASSROOM E2 NORTH PERIM (G.N3)</t>
  </si>
  <si>
    <t>CLASSROOM E2 SOUTH PERIM (G.S2)</t>
  </si>
  <si>
    <t>CLASSROOM E2 WEST PERIM (G.W1)</t>
  </si>
  <si>
    <t>CLASSROOM E4 CORE (G.C6)</t>
  </si>
  <si>
    <t>School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</si>
  <si>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</si>
  <si>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</si>
  <si>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</si>
  <si>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</si>
  <si>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</si>
  <si>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0.15</t>
  </si>
  <si>
    <t>Computer</t>
  </si>
  <si>
    <t>Computer room</t>
  </si>
  <si>
    <t>DINING E3 SW PERIM (G.SW1)</t>
  </si>
  <si>
    <t>0.5</t>
  </si>
  <si>
    <t>Dining_fast</t>
  </si>
  <si>
    <t>E2 NORTH PERIM PLNM (G.N6)</t>
  </si>
  <si>
    <t>No</t>
  </si>
  <si>
    <t>Plenum</t>
  </si>
  <si>
    <t>E2 SOUTH PERIM PLNM (G.S5)</t>
  </si>
  <si>
    <t>E2 WEST PERIM PLNM (G.W4)</t>
  </si>
  <si>
    <t>E4 CORE PLNM (G.C11)</t>
  </si>
  <si>
    <t>E4 CORE PLNM (G.C12)</t>
  </si>
  <si>
    <t>E4 EAST PERIM PLNM (G.E8)</t>
  </si>
  <si>
    <t>E4 NORTH PERIM PLNM (G.N9)</t>
  </si>
  <si>
    <t>E4 SOUTH PERIM PLNM (G.S7)</t>
  </si>
  <si>
    <t>E4 WEST PERIM PLNM (G.W10)</t>
  </si>
  <si>
    <t>GYMNASIUM E17 WEST PERIM (G.W1)</t>
  </si>
  <si>
    <t>Gym</t>
  </si>
  <si>
    <t>KITCHEN E3 NE PERIM (G.NE2)</t>
  </si>
  <si>
    <t>Kitchen</t>
  </si>
  <si>
    <t>Roof Membrane+Roof Continuous Insulation+Metal Decking</t>
  </si>
  <si>
    <t>Stucco+Wall Continuous Insulation+Gypsum 5/8in</t>
  </si>
  <si>
    <t>Theoretical Glazing</t>
  </si>
  <si>
    <t>Classroom E1 West Perim (G.W1)</t>
  </si>
  <si>
    <t>Classroom E2 North Perim (G.N3)</t>
  </si>
  <si>
    <t>Classroom E2 South Perim (G.S2)</t>
  </si>
  <si>
    <t>Classroom E2 West Perim (G.W1)</t>
  </si>
  <si>
    <t>Classroom E4 Core (G.C6)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</si>
  <si>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</si>
  <si>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</si>
  <si>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</si>
  <si>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</si>
  <si>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</si>
  <si>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Dining E3 SW Perim (G.SW1)</t>
  </si>
  <si>
    <t>Gymnasium E17 West Perim (G.W1)</t>
  </si>
  <si>
    <t>Kitchen E3 NE Perim (G.NE2)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</si>
  <si>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</si>
  <si>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</si>
  <si>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</si>
  <si>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</si>
  <si>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</si>
  <si>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</si>
  <si>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</si>
  <si>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</si>
  <si>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</si>
  <si>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</si>
  <si>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</si>
  <si>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</si>
  <si>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</si>
  <si>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</si>
  <si>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</si>
  <si>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</si>
  <si>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</si>
  <si>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</si>
  <si>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</si>
  <si>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</si>
  <si>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</si>
  <si>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</si>
  <si>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</si>
  <si>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SZ-CRAC</t>
  </si>
  <si>
    <t>NONE</t>
  </si>
  <si>
    <t>3.738</t>
  </si>
  <si>
    <t>3.23</t>
  </si>
  <si>
    <t>SZ-VAV Fans</t>
  </si>
  <si>
    <t>MZ-VAV Fans</t>
  </si>
  <si>
    <t>SZ-CAV Fans</t>
  </si>
  <si>
    <t>SZ-CRAC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</si>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</sst>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B3-428C-8A38-8F222E01B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116576"/>
        <c:axId val="1772723104"/>
      </c:lineChart>
      <c:catAx>
        <c:axId val="191911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2723104"/>
        <c:crosses val="autoZero"/>
        <c:auto val="1"/>
        <c:lblAlgn val="ctr"/>
        <c:lblOffset val="100"/>
        <c:noMultiLvlLbl val="0"/>
      </c:catAx>
      <c:valAx>
        <c:axId val="1772723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11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D-4E96-BF82-6B3E8747A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2722624"/>
        <c:axId val="865080992"/>
      </c:lineChart>
      <c:catAx>
        <c:axId val="1772722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80992"/>
        <c:crosses val="autoZero"/>
        <c:auto val="1"/>
        <c:lblAlgn val="ctr"/>
        <c:lblOffset val="100"/>
        <c:noMultiLvlLbl val="0"/>
      </c:catAx>
      <c:valAx>
        <c:axId val="865080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2722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15-4478-8F85-2D89DF602A81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15-4478-8F85-2D89DF602A81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15-4478-8F85-2D89DF602A81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15-4478-8F85-2D89DF602A8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15-4478-8F85-2D89DF602A81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15-4478-8F85-2D89DF602A81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A15-4478-8F85-2D89DF602A81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A15-4478-8F85-2D89DF602A81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A15-4478-8F85-2D89DF602A81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A15-4478-8F85-2D89DF602A81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15-4478-8F85-2D89DF602A81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A15-4478-8F85-2D89DF602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081472"/>
        <c:axId val="865081952"/>
      </c:lineChart>
      <c:catAx>
        <c:axId val="86508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81952"/>
        <c:crosses val="autoZero"/>
        <c:auto val="1"/>
        <c:lblAlgn val="ctr"/>
        <c:lblOffset val="100"/>
        <c:noMultiLvlLbl val="0"/>
      </c:catAx>
      <c:valAx>
        <c:axId val="86508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8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C3-455A-BBF2-36AF07D3F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418240"/>
        <c:axId val="774418720"/>
      </c:lineChart>
      <c:catAx>
        <c:axId val="77441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18720"/>
        <c:crosses val="autoZero"/>
        <c:auto val="1"/>
        <c:lblAlgn val="ctr"/>
        <c:lblOffset val="100"/>
        <c:noMultiLvlLbl val="0"/>
      </c:catAx>
      <c:valAx>
        <c:axId val="774418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18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9A-4240-8097-CDD8013B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3248320"/>
        <c:axId val="553248800"/>
      </c:lineChart>
      <c:catAx>
        <c:axId val="553248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3248800"/>
        <c:crosses val="autoZero"/>
        <c:auto val="1"/>
        <c:lblAlgn val="ctr"/>
        <c:lblOffset val="100"/>
        <c:noMultiLvlLbl val="0"/>
      </c:catAx>
      <c:valAx>
        <c:axId val="553248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3248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0-4441-9D3E-803D199E76A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C0-4441-9D3E-803D199E76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C0-4441-9D3E-803D199E7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155616"/>
        <c:axId val="787156096"/>
      </c:lineChart>
      <c:catAx>
        <c:axId val="78715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156096"/>
        <c:crosses val="autoZero"/>
        <c:auto val="1"/>
        <c:lblAlgn val="ctr"/>
        <c:lblOffset val="100"/>
        <c:noMultiLvlLbl val="0"/>
      </c:catAx>
      <c:valAx>
        <c:axId val="787156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155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21-451A-9183-85CADF435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353104"/>
        <c:axId val="535353584"/>
      </c:lineChart>
      <c:catAx>
        <c:axId val="535353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53584"/>
        <c:crosses val="autoZero"/>
        <c:auto val="1"/>
        <c:lblAlgn val="ctr"/>
        <c:lblOffset val="100"/>
        <c:noMultiLvlLbl val="0"/>
      </c:catAx>
      <c:valAx>
        <c:axId val="535353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53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82-4A1C-A509-A0EE3CDDB08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82-4A1C-A509-A0EE3CDDB08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82-4A1C-A509-A0EE3CDDB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604432"/>
        <c:axId val="1923605392"/>
      </c:lineChart>
      <c:catAx>
        <c:axId val="1923604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3605392"/>
        <c:crosses val="autoZero"/>
        <c:auto val="1"/>
        <c:lblAlgn val="ctr"/>
        <c:lblOffset val="100"/>
        <c:noMultiLvlLbl val="0"/>
      </c:catAx>
      <c:valAx>
        <c:axId val="1923605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3604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A3-466C-BF99-5366A988A54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3-466C-BF99-5366A988A54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A3-466C-BF99-5366A988A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8323647"/>
        <c:axId val="328325567"/>
      </c:lineChart>
      <c:catAx>
        <c:axId val="328323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8325567"/>
        <c:crosses val="autoZero"/>
        <c:auto val="1"/>
        <c:lblAlgn val="ctr"/>
        <c:lblOffset val="100"/>
        <c:noMultiLvlLbl val="0"/>
      </c:catAx>
      <c:valAx>
        <c:axId val="328325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8323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8B-410B-BB2B-625DD9CEE6F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8B-410B-BB2B-625DD9CEE6F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8B-410B-BB2B-625DD9CEE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1808"/>
        <c:axId val="753829408"/>
      </c:lineChart>
      <c:catAx>
        <c:axId val="75383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29408"/>
        <c:crosses val="autoZero"/>
        <c:auto val="1"/>
        <c:lblAlgn val="ctr"/>
        <c:lblOffset val="100"/>
        <c:noMultiLvlLbl val="0"/>
      </c:catAx>
      <c:valAx>
        <c:axId val="75382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31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20-4649-A214-A8D55449943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20-4649-A214-A8D55449943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20-4649-A214-A8D55449943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20-4649-A214-A8D554499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2768"/>
        <c:axId val="753827488"/>
      </c:lineChart>
      <c:catAx>
        <c:axId val="75383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27488"/>
        <c:crosses val="autoZero"/>
        <c:auto val="1"/>
        <c:lblAlgn val="ctr"/>
        <c:lblOffset val="100"/>
        <c:noMultiLvlLbl val="0"/>
      </c:catAx>
      <c:valAx>
        <c:axId val="75382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3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1-45DD-89FF-99BDECE959A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71-45DD-89FF-99BDECE959A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71-45DD-89FF-99BDECE95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3456"/>
        <c:axId val="2128752016"/>
      </c:lineChart>
      <c:catAx>
        <c:axId val="2128753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2016"/>
        <c:crosses val="autoZero"/>
        <c:auto val="1"/>
        <c:lblAlgn val="ctr"/>
        <c:lblOffset val="100"/>
        <c:noMultiLvlLbl val="0"/>
      </c:catAx>
      <c:valAx>
        <c:axId val="2128752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3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E8-4BFD-BAFD-1760CCE68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1056"/>
        <c:axId val="2128749136"/>
      </c:lineChart>
      <c:catAx>
        <c:axId val="212875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49136"/>
        <c:crosses val="autoZero"/>
        <c:auto val="1"/>
        <c:lblAlgn val="ctr"/>
        <c:lblOffset val="100"/>
        <c:noMultiLvlLbl val="0"/>
      </c:catAx>
      <c:valAx>
        <c:axId val="2128749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1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5D-46C7-BF71-65D1B4277F6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5D-46C7-BF71-65D1B4277F6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5D-46C7-BF71-65D1B4277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4416"/>
        <c:axId val="1393727968"/>
      </c:lineChart>
      <c:catAx>
        <c:axId val="2128754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7968"/>
        <c:crosses val="autoZero"/>
        <c:auto val="1"/>
        <c:lblAlgn val="ctr"/>
        <c:lblOffset val="100"/>
        <c:noMultiLvlLbl val="0"/>
      </c:catAx>
      <c:valAx>
        <c:axId val="1393727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4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9-45F5-8561-154BFDC9BC5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9-45F5-8561-154BFDC9BC5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59-45F5-8561-154BFDC9B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3729408"/>
        <c:axId val="1393731808"/>
      </c:lineChart>
      <c:catAx>
        <c:axId val="139372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31808"/>
        <c:crosses val="autoZero"/>
        <c:auto val="1"/>
        <c:lblAlgn val="ctr"/>
        <c:lblOffset val="100"/>
        <c:noMultiLvlLbl val="0"/>
      </c:catAx>
      <c:valAx>
        <c:axId val="1393731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D3-4C61-8047-2225DBEF0EB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D3-4C61-8047-2225DBEF0EB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D3-4C61-8047-2225DBEF0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3728928"/>
        <c:axId val="772542208"/>
      </c:lineChart>
      <c:catAx>
        <c:axId val="1393728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42208"/>
        <c:crosses val="autoZero"/>
        <c:auto val="1"/>
        <c:lblAlgn val="ctr"/>
        <c:lblOffset val="100"/>
        <c:noMultiLvlLbl val="0"/>
      </c:catAx>
      <c:valAx>
        <c:axId val="772542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728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0-40FC-8F31-B0F6C1811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43648"/>
        <c:axId val="772543168"/>
      </c:lineChart>
      <c:catAx>
        <c:axId val="772543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43168"/>
        <c:crosses val="autoZero"/>
        <c:auto val="1"/>
        <c:lblAlgn val="ctr"/>
        <c:lblOffset val="100"/>
        <c:noMultiLvlLbl val="0"/>
      </c:catAx>
      <c:valAx>
        <c:axId val="772543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43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D8-42CE-AB5A-3507703F277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D8-42CE-AB5A-3507703F277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D8-42CE-AB5A-3507703F2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38848"/>
        <c:axId val="772539808"/>
      </c:lineChart>
      <c:catAx>
        <c:axId val="772538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39808"/>
        <c:crosses val="autoZero"/>
        <c:auto val="1"/>
        <c:lblAlgn val="ctr"/>
        <c:lblOffset val="100"/>
        <c:noMultiLvlLbl val="0"/>
      </c:catAx>
      <c:valAx>
        <c:axId val="77253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38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AA-4DCE-9ECE-6E97316572C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AA-4DCE-9ECE-6E97316572C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AA-4DCE-9ECE-6E9731657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80080"/>
        <c:axId val="670676720"/>
      </c:lineChart>
      <c:catAx>
        <c:axId val="670680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6720"/>
        <c:crosses val="autoZero"/>
        <c:auto val="1"/>
        <c:lblAlgn val="ctr"/>
        <c:lblOffset val="100"/>
        <c:noMultiLvlLbl val="0"/>
      </c:catAx>
      <c:valAx>
        <c:axId val="670676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0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8A-4D02-8A7B-E33C174AADA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8A-4D02-8A7B-E33C174AADA9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8A-4D02-8A7B-E33C174AADA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8A-4D02-8A7B-E33C174AA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81040"/>
        <c:axId val="670679600"/>
      </c:lineChart>
      <c:catAx>
        <c:axId val="67068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9600"/>
        <c:crosses val="autoZero"/>
        <c:auto val="1"/>
        <c:lblAlgn val="ctr"/>
        <c:lblOffset val="100"/>
        <c:noMultiLvlLbl val="0"/>
      </c:catAx>
      <c:valAx>
        <c:axId val="670679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48-4A21-9EA3-3E95B5466A3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48-4A21-9EA3-3E95B5466A3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48-4A21-9EA3-3E95B5466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71920"/>
        <c:axId val="670678640"/>
      </c:lineChart>
      <c:catAx>
        <c:axId val="670671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8640"/>
        <c:crosses val="autoZero"/>
        <c:auto val="1"/>
        <c:lblAlgn val="ctr"/>
        <c:lblOffset val="100"/>
        <c:noMultiLvlLbl val="0"/>
      </c:catAx>
      <c:valAx>
        <c:axId val="670678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1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B6-46BF-AC17-A1CB7663A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71440"/>
        <c:axId val="772540288"/>
      </c:lineChart>
      <c:catAx>
        <c:axId val="670671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540288"/>
        <c:crosses val="autoZero"/>
        <c:auto val="1"/>
        <c:lblAlgn val="ctr"/>
        <c:lblOffset val="100"/>
        <c:noMultiLvlLbl val="0"/>
      </c:catAx>
      <c:valAx>
        <c:axId val="772540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1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D-47FE-8ECA-518B59E7565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DD-47FE-8ECA-518B59E7565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DD-47FE-8ECA-518B59E75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375360"/>
        <c:axId val="1773364320"/>
      </c:lineChart>
      <c:catAx>
        <c:axId val="1773375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64320"/>
        <c:crosses val="autoZero"/>
        <c:auto val="1"/>
        <c:lblAlgn val="ctr"/>
        <c:lblOffset val="100"/>
        <c:noMultiLvlLbl val="0"/>
      </c:catAx>
      <c:valAx>
        <c:axId val="1773364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75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68-43A2-BDA1-EADDEB17DE1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68-43A2-BDA1-EADDEB17DE1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68-43A2-BDA1-EADDEB17D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365760"/>
        <c:axId val="1773372960"/>
      </c:lineChart>
      <c:catAx>
        <c:axId val="177336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72960"/>
        <c:crosses val="autoZero"/>
        <c:auto val="1"/>
        <c:lblAlgn val="ctr"/>
        <c:lblOffset val="100"/>
        <c:noMultiLvlLbl val="0"/>
      </c:catAx>
      <c:valAx>
        <c:axId val="1773372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65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84-4E06-A8B4-5D2436B522A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84-4E06-A8B4-5D2436B522A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84-4E06-A8B4-5D2436B52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373440"/>
        <c:axId val="1773363360"/>
      </c:lineChart>
      <c:catAx>
        <c:axId val="1773373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63360"/>
        <c:crosses val="autoZero"/>
        <c:auto val="1"/>
        <c:lblAlgn val="ctr"/>
        <c:lblOffset val="100"/>
        <c:noMultiLvlLbl val="0"/>
      </c:catAx>
      <c:valAx>
        <c:axId val="1773363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73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8-4928-BF75-A9147DE2DA1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8-4928-BF75-A9147DE2DA1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8-4928-BF75-A9147DE2DA1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E8-4928-BF75-A9147DE2DA1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9E8-4928-BF75-A9147DE2DA1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9E8-4928-BF75-A9147DE2DA1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9E8-4928-BF75-A9147DE2DA1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9E8-4928-BF75-A9147DE2DA1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9E8-4928-BF75-A9147DE2DA1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E8-4928-BF75-A9147DE2DA1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9E8-4928-BF75-A9147DE2DA1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9E8-4928-BF75-A9147DE2DA1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9E8-4928-BF75-A9147DE2DA1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9E8-4928-BF75-A9147DE2DA1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9E8-4928-BF75-A9147DE2DA1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9E8-4928-BF75-A9147DE2DA1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9E8-4928-BF75-A9147DE2D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368640"/>
        <c:axId val="1773370080"/>
      </c:lineChart>
      <c:catAx>
        <c:axId val="1773368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70080"/>
        <c:crosses val="autoZero"/>
        <c:auto val="1"/>
        <c:lblAlgn val="ctr"/>
        <c:lblOffset val="100"/>
        <c:noMultiLvlLbl val="0"/>
      </c:catAx>
      <c:valAx>
        <c:axId val="1773370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68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B8-42A9-A67D-DEF8F465538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B8-42A9-A67D-DEF8F465538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B8-42A9-A67D-DEF8F465538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B8-42A9-A67D-DEF8F465538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B8-42A9-A67D-DEF8F465538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FB8-42A9-A67D-DEF8F465538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B8-42A9-A67D-DEF8F465538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FB8-42A9-A67D-DEF8F465538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FB8-42A9-A67D-DEF8F465538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FB8-42A9-A67D-DEF8F465538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FB8-42A9-A67D-DEF8F465538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FB8-42A9-A67D-DEF8F4655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180608"/>
        <c:axId val="757181088"/>
      </c:lineChart>
      <c:catAx>
        <c:axId val="7571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81088"/>
        <c:crosses val="autoZero"/>
        <c:auto val="1"/>
        <c:lblAlgn val="ctr"/>
        <c:lblOffset val="100"/>
        <c:noMultiLvlLbl val="0"/>
      </c:catAx>
      <c:valAx>
        <c:axId val="757181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80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08-4DD7-B11B-C1907725C2A7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08-4DD7-B11B-C1907725C2A7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08-4DD7-B11B-C1907725C2A7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08-4DD7-B11B-C1907725C2A7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08-4DD7-B11B-C1907725C2A7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08-4DD7-B11B-C1907725C2A7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08-4DD7-B11B-C1907725C2A7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08-4DD7-B11B-C1907725C2A7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08-4DD7-B11B-C1907725C2A7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08-4DD7-B11B-C1907725C2A7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08-4DD7-B11B-C1907725C2A7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08-4DD7-B11B-C1907725C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389183"/>
        <c:axId val="310403103"/>
      </c:lineChart>
      <c:catAx>
        <c:axId val="310389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03103"/>
        <c:crosses val="autoZero"/>
        <c:auto val="1"/>
        <c:lblAlgn val="ctr"/>
        <c:lblOffset val="100"/>
        <c:noMultiLvlLbl val="0"/>
      </c:catAx>
      <c:valAx>
        <c:axId val="31040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389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2B-415D-8283-8CF19FDAB40D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2B-415D-8283-8CF19FDAB40D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2B-415D-8283-8CF19FDAB40D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2B-415D-8283-8CF19FDAB40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2B-415D-8283-8CF19FDAB40D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2B-415D-8283-8CF19FDAB40D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B2B-415D-8283-8CF19FDAB40D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B2B-415D-8283-8CF19FDAB40D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B2B-415D-8283-8CF19FDAB40D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B2B-415D-8283-8CF19FDAB40D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B2B-415D-8283-8CF19FDAB40D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B2B-415D-8283-8CF19FDAB40D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B2B-415D-8283-8CF19FDAB40D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B2B-415D-8283-8CF19FDAB40D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B2B-415D-8283-8CF19FDAB40D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B2B-415D-8283-8CF19FDAB40D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B2B-415D-8283-8CF19FDAB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409343"/>
        <c:axId val="310404543"/>
      </c:lineChart>
      <c:catAx>
        <c:axId val="310409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04543"/>
        <c:crosses val="autoZero"/>
        <c:auto val="1"/>
        <c:lblAlgn val="ctr"/>
        <c:lblOffset val="100"/>
        <c:noMultiLvlLbl val="0"/>
      </c:catAx>
      <c:valAx>
        <c:axId val="310404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09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0B-4331-9E1E-85571976C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412703"/>
        <c:axId val="310417023"/>
      </c:lineChart>
      <c:catAx>
        <c:axId val="310412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17023"/>
        <c:crosses val="autoZero"/>
        <c:auto val="1"/>
        <c:lblAlgn val="ctr"/>
        <c:lblOffset val="100"/>
        <c:noMultiLvlLbl val="0"/>
      </c:catAx>
      <c:valAx>
        <c:axId val="310417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12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3-4280-AAF0-393D416A8D44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13-4280-AAF0-393D416A8D44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13-4280-AAF0-393D416A8D44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13-4280-AAF0-393D416A8D44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13-4280-AAF0-393D416A8D44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13-4280-AAF0-393D416A8D44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213-4280-AAF0-393D416A8D44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Schedules!$E$156:$AB$156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213-4280-AAF0-393D416A8D44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213-4280-AAF0-393D416A8D44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Schedules!$E$158:$AB$158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213-4280-AAF0-393D416A8D44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213-4280-AAF0-393D416A8D44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Schedules!$E$160:$AB$160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213-4280-AAF0-393D416A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414623"/>
        <c:axId val="310415103"/>
      </c:lineChart>
      <c:catAx>
        <c:axId val="310414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15103"/>
        <c:crosses val="autoZero"/>
        <c:auto val="1"/>
        <c:lblAlgn val="ctr"/>
        <c:lblOffset val="100"/>
        <c:noMultiLvlLbl val="0"/>
      </c:catAx>
      <c:valAx>
        <c:axId val="310415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414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BEE-AFEB-B3568BBDCC14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BEE-AFEB-B3568BBDCC14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BEE-AFEB-B3568BBDCC14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Schedules!$E$173:$AB$173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9F-4BEE-AFEB-B3568BBDCC14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Schedules!$E$174:$AB$174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9F-4BEE-AFEB-B3568BBDCC14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Schedules!$E$175:$AB$175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49F-4BEE-AFEB-B3568BBDCC14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Schedules!$E$176:$AB$176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49F-4BEE-AFEB-B3568BBDCC14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Schedules!$E$177:$AB$177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49F-4BEE-AFEB-B3568BBDC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64816"/>
        <c:axId val="1773438496"/>
      </c:lineChart>
      <c:catAx>
        <c:axId val="42164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38496"/>
        <c:crosses val="autoZero"/>
        <c:auto val="1"/>
        <c:lblAlgn val="ctr"/>
        <c:lblOffset val="100"/>
        <c:noMultiLvlLbl val="0"/>
      </c:catAx>
      <c:valAx>
        <c:axId val="1773438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64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Schedules!$E$187:$AB$187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63-464F-B9AF-A59B5B569BA3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Schedules!$E$188:$AB$188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63-464F-B9AF-A59B5B569BA3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Schedules!$E$189:$AB$189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63-464F-B9AF-A59B5B569BA3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Schedules!$E$190:$AB$190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63-464F-B9AF-A59B5B569BA3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Schedules!$E$191:$AB$191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63-464F-B9AF-A59B5B569BA3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Schedules!$E$192:$AB$192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063-464F-B9AF-A59B5B569BA3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Schedules!$E$193:$AB$193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063-464F-B9AF-A59B5B569BA3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Schedules!$E$194:$AB$194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063-464F-B9AF-A59B5B569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198240"/>
        <c:axId val="757197280"/>
      </c:lineChart>
      <c:catAx>
        <c:axId val="75719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97280"/>
        <c:crosses val="autoZero"/>
        <c:auto val="1"/>
        <c:lblAlgn val="ctr"/>
        <c:lblOffset val="100"/>
        <c:noMultiLvlLbl val="0"/>
      </c:catAx>
      <c:valAx>
        <c:axId val="757197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98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40.226492577666484</c:v>
                </c:pt>
                <c:pt idx="1">
                  <c:v>46.757660796723229</c:v>
                </c:pt>
                <c:pt idx="2">
                  <c:v>43.856074720366898</c:v>
                </c:pt>
                <c:pt idx="3">
                  <c:v>47.773151770191063</c:v>
                </c:pt>
                <c:pt idx="4">
                  <c:v>44.616323680538812</c:v>
                </c:pt>
                <c:pt idx="5">
                  <c:v>47.673575229425012</c:v>
                </c:pt>
                <c:pt idx="6">
                  <c:v>48.439291721604242</c:v>
                </c:pt>
                <c:pt idx="7">
                  <c:v>50.240322617070973</c:v>
                </c:pt>
                <c:pt idx="8">
                  <c:v>52.265176771233044</c:v>
                </c:pt>
                <c:pt idx="9">
                  <c:v>55.791448484696026</c:v>
                </c:pt>
                <c:pt idx="10">
                  <c:v>56.662543035837132</c:v>
                </c:pt>
                <c:pt idx="11">
                  <c:v>53.350185528501463</c:v>
                </c:pt>
                <c:pt idx="12">
                  <c:v>57.846378655142829</c:v>
                </c:pt>
                <c:pt idx="13">
                  <c:v>62.059017691353056</c:v>
                </c:pt>
                <c:pt idx="14">
                  <c:v>70.041329826876179</c:v>
                </c:pt>
                <c:pt idx="15">
                  <c:v>55.807108929990143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E5-495A-95EB-BAF08963ED8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31.607887912839704</c:v>
                </c:pt>
                <c:pt idx="1">
                  <c:v>38.572653379806191</c:v>
                </c:pt>
                <c:pt idx="2">
                  <c:v>35.570671679458449</c:v>
                </c:pt>
                <c:pt idx="3">
                  <c:v>39.135392749580312</c:v>
                </c:pt>
                <c:pt idx="4">
                  <c:v>36.065076079630089</c:v>
                </c:pt>
                <c:pt idx="5">
                  <c:v>38.694088664795188</c:v>
                </c:pt>
                <c:pt idx="6">
                  <c:v>39.196682244732372</c:v>
                </c:pt>
                <c:pt idx="7">
                  <c:v>41.324868126866278</c:v>
                </c:pt>
                <c:pt idx="8">
                  <c:v>42.736446522825538</c:v>
                </c:pt>
                <c:pt idx="9">
                  <c:v>46.280048612525164</c:v>
                </c:pt>
                <c:pt idx="10">
                  <c:v>42.890007643675112</c:v>
                </c:pt>
                <c:pt idx="11">
                  <c:v>40.928141007903854</c:v>
                </c:pt>
                <c:pt idx="12">
                  <c:v>44.11656375032522</c:v>
                </c:pt>
                <c:pt idx="13">
                  <c:v>47.95764214196965</c:v>
                </c:pt>
                <c:pt idx="14">
                  <c:v>54.566793657310342</c:v>
                </c:pt>
                <c:pt idx="15">
                  <c:v>42.876193945540969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E5-495A-95EB-BAF08963E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2699792"/>
        <c:axId val="632698352"/>
      </c:barChart>
      <c:catAx>
        <c:axId val="632699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698352"/>
        <c:crosses val="autoZero"/>
        <c:auto val="1"/>
        <c:lblAlgn val="ctr"/>
        <c:lblOffset val="100"/>
        <c:noMultiLvlLbl val="0"/>
      </c:catAx>
      <c:valAx>
        <c:axId val="632698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699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36.440825230480762</c:v>
                </c:pt>
                <c:pt idx="1">
                  <c:v>29.7304369747498</c:v>
                </c:pt>
                <c:pt idx="2">
                  <c:v>25.890220998238629</c:v>
                </c:pt>
                <c:pt idx="3">
                  <c:v>24.703391805091609</c:v>
                </c:pt>
                <c:pt idx="4">
                  <c:v>25.456911834072574</c:v>
                </c:pt>
                <c:pt idx="5">
                  <c:v>19.363514864037874</c:v>
                </c:pt>
                <c:pt idx="6">
                  <c:v>19.168619326067649</c:v>
                </c:pt>
                <c:pt idx="7">
                  <c:v>19.835176438899346</c:v>
                </c:pt>
                <c:pt idx="8">
                  <c:v>19.228045365569823</c:v>
                </c:pt>
                <c:pt idx="9">
                  <c:v>21.679233715602773</c:v>
                </c:pt>
                <c:pt idx="10">
                  <c:v>27.539277712178084</c:v>
                </c:pt>
                <c:pt idx="11">
                  <c:v>27.323149722942023</c:v>
                </c:pt>
                <c:pt idx="12">
                  <c:v>24.664568618922125</c:v>
                </c:pt>
                <c:pt idx="13">
                  <c:v>21.04451876152266</c:v>
                </c:pt>
                <c:pt idx="14">
                  <c:v>16.62777560608211</c:v>
                </c:pt>
                <c:pt idx="15">
                  <c:v>31.579963435948553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C8E-99F8-F429FA5FB10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37.462497427167968</c:v>
                </c:pt>
                <c:pt idx="1">
                  <c:v>32.427959509637034</c:v>
                </c:pt>
                <c:pt idx="2">
                  <c:v>28.278127870624143</c:v>
                </c:pt>
                <c:pt idx="3">
                  <c:v>26.433861462382122</c:v>
                </c:pt>
                <c:pt idx="4">
                  <c:v>27.535936197805018</c:v>
                </c:pt>
                <c:pt idx="5">
                  <c:v>20.258206760401904</c:v>
                </c:pt>
                <c:pt idx="6">
                  <c:v>19.920875018108514</c:v>
                </c:pt>
                <c:pt idx="7">
                  <c:v>20.737487039444705</c:v>
                </c:pt>
                <c:pt idx="8">
                  <c:v>19.852280424278135</c:v>
                </c:pt>
                <c:pt idx="9">
                  <c:v>22.378667811902062</c:v>
                </c:pt>
                <c:pt idx="10">
                  <c:v>26.623329678886691</c:v>
                </c:pt>
                <c:pt idx="11">
                  <c:v>26.862228402119367</c:v>
                </c:pt>
                <c:pt idx="12">
                  <c:v>24.509788329138154</c:v>
                </c:pt>
                <c:pt idx="13">
                  <c:v>21.013756779102561</c:v>
                </c:pt>
                <c:pt idx="14">
                  <c:v>16.658463042931821</c:v>
                </c:pt>
                <c:pt idx="15">
                  <c:v>30.684861722557176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C8E-99F8-F429FA5FB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2702672"/>
        <c:axId val="632703152"/>
      </c:barChart>
      <c:catAx>
        <c:axId val="63270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703152"/>
        <c:crosses val="autoZero"/>
        <c:auto val="1"/>
        <c:lblAlgn val="ctr"/>
        <c:lblOffset val="100"/>
        <c:noMultiLvlLbl val="0"/>
      </c:catAx>
      <c:valAx>
        <c:axId val="632703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702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42.868828806464826</c:v>
                </c:pt>
                <c:pt idx="1">
                  <c:v>49.210343179530156</c:v>
                </c:pt>
                <c:pt idx="2">
                  <c:v>46.583187807282435</c:v>
                </c:pt>
                <c:pt idx="3">
                  <c:v>50.295664073423346</c:v>
                </c:pt>
                <c:pt idx="4">
                  <c:v>47.183975713567271</c:v>
                </c:pt>
                <c:pt idx="5">
                  <c:v>49.407861950416908</c:v>
                </c:pt>
                <c:pt idx="6">
                  <c:v>49.823010638534214</c:v>
                </c:pt>
                <c:pt idx="7">
                  <c:v>51.988415324586285</c:v>
                </c:pt>
                <c:pt idx="8">
                  <c:v>54.109811317082517</c:v>
                </c:pt>
                <c:pt idx="9">
                  <c:v>57.470220054484365</c:v>
                </c:pt>
                <c:pt idx="10">
                  <c:v>58.701605281939237</c:v>
                </c:pt>
                <c:pt idx="11">
                  <c:v>55.024516862997544</c:v>
                </c:pt>
                <c:pt idx="12">
                  <c:v>59.567969677946614</c:v>
                </c:pt>
                <c:pt idx="13">
                  <c:v>64.001171797611349</c:v>
                </c:pt>
                <c:pt idx="14">
                  <c:v>70.699285555987856</c:v>
                </c:pt>
                <c:pt idx="15">
                  <c:v>57.869154897432821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EC-40CE-B613-F8106CFE18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32.883924468077879</c:v>
                </c:pt>
                <c:pt idx="1">
                  <c:v>40.015660078074553</c:v>
                </c:pt>
                <c:pt idx="2">
                  <c:v>37.408454459174642</c:v>
                </c:pt>
                <c:pt idx="3">
                  <c:v>40.73192256147393</c:v>
                </c:pt>
                <c:pt idx="4">
                  <c:v>37.791111193531499</c:v>
                </c:pt>
                <c:pt idx="5">
                  <c:v>39.787992397820702</c:v>
                </c:pt>
                <c:pt idx="6">
                  <c:v>40.005813452831468</c:v>
                </c:pt>
                <c:pt idx="7">
                  <c:v>42.291714994290651</c:v>
                </c:pt>
                <c:pt idx="8">
                  <c:v>43.708628906825929</c:v>
                </c:pt>
                <c:pt idx="9">
                  <c:v>47.207067764677625</c:v>
                </c:pt>
                <c:pt idx="10">
                  <c:v>43.381561685633251</c:v>
                </c:pt>
                <c:pt idx="11">
                  <c:v>41.275384189692403</c:v>
                </c:pt>
                <c:pt idx="12">
                  <c:v>44.397884227791437</c:v>
                </c:pt>
                <c:pt idx="13">
                  <c:v>48.313524347482975</c:v>
                </c:pt>
                <c:pt idx="14">
                  <c:v>53.679265663704363</c:v>
                </c:pt>
                <c:pt idx="15">
                  <c:v>43.393025362202422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EC-40CE-B613-F8106CFE1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5633248"/>
        <c:axId val="1925632768"/>
      </c:barChart>
      <c:catAx>
        <c:axId val="192563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32768"/>
        <c:crosses val="autoZero"/>
        <c:auto val="1"/>
        <c:lblAlgn val="ctr"/>
        <c:lblOffset val="100"/>
        <c:noMultiLvlLbl val="0"/>
      </c:catAx>
      <c:valAx>
        <c:axId val="1925632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3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34.827922383739661</c:v>
                </c:pt>
                <c:pt idx="1">
                  <c:v>28.461793467274219</c:v>
                </c:pt>
                <c:pt idx="2">
                  <c:v>25.034480447670017</c:v>
                </c:pt>
                <c:pt idx="3">
                  <c:v>23.858188986975271</c:v>
                </c:pt>
                <c:pt idx="4">
                  <c:v>24.66352112513135</c:v>
                </c:pt>
                <c:pt idx="5">
                  <c:v>19.086760210952946</c:v>
                </c:pt>
                <c:pt idx="6">
                  <c:v>18.849715028442073</c:v>
                </c:pt>
                <c:pt idx="7">
                  <c:v>19.409475513157201</c:v>
                </c:pt>
                <c:pt idx="8">
                  <c:v>18.799529885521139</c:v>
                </c:pt>
                <c:pt idx="9">
                  <c:v>20.972603034004713</c:v>
                </c:pt>
                <c:pt idx="10">
                  <c:v>26.231123767129187</c:v>
                </c:pt>
                <c:pt idx="11">
                  <c:v>26.206310374338109</c:v>
                </c:pt>
                <c:pt idx="12">
                  <c:v>23.721004389558992</c:v>
                </c:pt>
                <c:pt idx="13">
                  <c:v>20.366588124523417</c:v>
                </c:pt>
                <c:pt idx="14">
                  <c:v>16.268552804244617</c:v>
                </c:pt>
                <c:pt idx="15">
                  <c:v>30.106086609100103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F8-4C38-8390-91FA90A330E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36.236588912209371</c:v>
                </c:pt>
                <c:pt idx="1">
                  <c:v>31.041726056779854</c:v>
                </c:pt>
                <c:pt idx="2">
                  <c:v>27.339211355603851</c:v>
                </c:pt>
                <c:pt idx="3">
                  <c:v>25.517554288362462</c:v>
                </c:pt>
                <c:pt idx="4">
                  <c:v>26.609667826040017</c:v>
                </c:pt>
                <c:pt idx="5">
                  <c:v>19.803570218714132</c:v>
                </c:pt>
                <c:pt idx="6">
                  <c:v>19.400700250976207</c:v>
                </c:pt>
                <c:pt idx="7">
                  <c:v>20.14660029050739</c:v>
                </c:pt>
                <c:pt idx="8">
                  <c:v>19.275461305799702</c:v>
                </c:pt>
                <c:pt idx="9">
                  <c:v>21.638422586353055</c:v>
                </c:pt>
                <c:pt idx="10">
                  <c:v>25.781153300762181</c:v>
                </c:pt>
                <c:pt idx="11">
                  <c:v>26.204477765131145</c:v>
                </c:pt>
                <c:pt idx="12">
                  <c:v>23.849814912162</c:v>
                </c:pt>
                <c:pt idx="13">
                  <c:v>20.454191471582803</c:v>
                </c:pt>
                <c:pt idx="14">
                  <c:v>16.252713523025491</c:v>
                </c:pt>
                <c:pt idx="15">
                  <c:v>29.88723642127648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F8-4C38-8390-91FA90A3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5631808"/>
        <c:axId val="764818544"/>
      </c:barChart>
      <c:catAx>
        <c:axId val="192563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818544"/>
        <c:crosses val="autoZero"/>
        <c:auto val="1"/>
        <c:lblAlgn val="ctr"/>
        <c:lblOffset val="100"/>
        <c:noMultiLvlLbl val="0"/>
      </c:catAx>
      <c:valAx>
        <c:axId val="764818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5631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43.310503048564975</c:v>
                </c:pt>
                <c:pt idx="1">
                  <c:v>49.532926649912881</c:v>
                </c:pt>
                <c:pt idx="2">
                  <c:v>46.728329868922813</c:v>
                </c:pt>
                <c:pt idx="3">
                  <c:v>50.430938394696021</c:v>
                </c:pt>
                <c:pt idx="4">
                  <c:v>47.32804714658468</c:v>
                </c:pt>
                <c:pt idx="5">
                  <c:v>49.358682989086418</c:v>
                </c:pt>
                <c:pt idx="6">
                  <c:v>49.795686014791968</c:v>
                </c:pt>
                <c:pt idx="7">
                  <c:v>52.000415876150065</c:v>
                </c:pt>
                <c:pt idx="8">
                  <c:v>54.104703476632807</c:v>
                </c:pt>
                <c:pt idx="9">
                  <c:v>57.605200416500423</c:v>
                </c:pt>
                <c:pt idx="10">
                  <c:v>59.046377994147619</c:v>
                </c:pt>
                <c:pt idx="11">
                  <c:v>55.32739331216068</c:v>
                </c:pt>
                <c:pt idx="12">
                  <c:v>59.790181944438579</c:v>
                </c:pt>
                <c:pt idx="13">
                  <c:v>64.138453891820419</c:v>
                </c:pt>
                <c:pt idx="14">
                  <c:v>70.735333296733785</c:v>
                </c:pt>
                <c:pt idx="15">
                  <c:v>58.47432575275878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DE-451B-9031-05F2F52A9A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33.43217151797365</c:v>
                </c:pt>
                <c:pt idx="1">
                  <c:v>40.503755829840003</c:v>
                </c:pt>
                <c:pt idx="2">
                  <c:v>37.685730564032717</c:v>
                </c:pt>
                <c:pt idx="3">
                  <c:v>40.973380805029727</c:v>
                </c:pt>
                <c:pt idx="4">
                  <c:v>38.05415937659339</c:v>
                </c:pt>
                <c:pt idx="5">
                  <c:v>39.776723164007777</c:v>
                </c:pt>
                <c:pt idx="6">
                  <c:v>40.009652733316159</c:v>
                </c:pt>
                <c:pt idx="7">
                  <c:v>42.347982027540368</c:v>
                </c:pt>
                <c:pt idx="8">
                  <c:v>43.734844711111123</c:v>
                </c:pt>
                <c:pt idx="9">
                  <c:v>47.397968871899685</c:v>
                </c:pt>
                <c:pt idx="10">
                  <c:v>43.73508670880021</c:v>
                </c:pt>
                <c:pt idx="11">
                  <c:v>41.613913802185799</c:v>
                </c:pt>
                <c:pt idx="12">
                  <c:v>44.653931737189033</c:v>
                </c:pt>
                <c:pt idx="13">
                  <c:v>48.470602513654597</c:v>
                </c:pt>
                <c:pt idx="14">
                  <c:v>53.731994720117186</c:v>
                </c:pt>
                <c:pt idx="15">
                  <c:v>44.02803097056313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DE-451B-9031-05F2F52A9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819504"/>
        <c:axId val="764820464"/>
      </c:barChart>
      <c:catAx>
        <c:axId val="76481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820464"/>
        <c:crosses val="autoZero"/>
        <c:auto val="1"/>
        <c:lblAlgn val="ctr"/>
        <c:lblOffset val="100"/>
        <c:noMultiLvlLbl val="0"/>
      </c:catAx>
      <c:valAx>
        <c:axId val="764820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819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33.028594468975733</c:v>
                </c:pt>
                <c:pt idx="1">
                  <c:v>27.236985509332609</c:v>
                </c:pt>
                <c:pt idx="2">
                  <c:v>24.403651778178084</c:v>
                </c:pt>
                <c:pt idx="3">
                  <c:v>23.272246482174335</c:v>
                </c:pt>
                <c:pt idx="4">
                  <c:v>24.078214093776491</c:v>
                </c:pt>
                <c:pt idx="5">
                  <c:v>18.979260357381744</c:v>
                </c:pt>
                <c:pt idx="6">
                  <c:v>18.734999677764836</c:v>
                </c:pt>
                <c:pt idx="7">
                  <c:v>19.24396323177448</c:v>
                </c:pt>
                <c:pt idx="8">
                  <c:v>18.682745987070568</c:v>
                </c:pt>
                <c:pt idx="9">
                  <c:v>20.48301361668484</c:v>
                </c:pt>
                <c:pt idx="10">
                  <c:v>25.028677644205739</c:v>
                </c:pt>
                <c:pt idx="11">
                  <c:v>25.1163043097071</c:v>
                </c:pt>
                <c:pt idx="12">
                  <c:v>22.927727518680914</c:v>
                </c:pt>
                <c:pt idx="13">
                  <c:v>19.950550948684185</c:v>
                </c:pt>
                <c:pt idx="14">
                  <c:v>16.143068005573657</c:v>
                </c:pt>
                <c:pt idx="15">
                  <c:v>28.481833005804088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D2-45FD-BBED-D8270F7DC50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33.982557805407787</c:v>
                </c:pt>
                <c:pt idx="1">
                  <c:v>29.119342500724802</c:v>
                </c:pt>
                <c:pt idx="2">
                  <c:v>26.163979323335536</c:v>
                </c:pt>
                <c:pt idx="3">
                  <c:v>24.494077574764525</c:v>
                </c:pt>
                <c:pt idx="4">
                  <c:v>25.529403729077895</c:v>
                </c:pt>
                <c:pt idx="5">
                  <c:v>19.56217568775174</c:v>
                </c:pt>
                <c:pt idx="6">
                  <c:v>19.17325730909219</c:v>
                </c:pt>
                <c:pt idx="7">
                  <c:v>19.817863505591745</c:v>
                </c:pt>
                <c:pt idx="8">
                  <c:v>19.033506765010511</c:v>
                </c:pt>
                <c:pt idx="9">
                  <c:v>20.918114628686858</c:v>
                </c:pt>
                <c:pt idx="10">
                  <c:v>24.513500184436023</c:v>
                </c:pt>
                <c:pt idx="11">
                  <c:v>24.954348366139197</c:v>
                </c:pt>
                <c:pt idx="12">
                  <c:v>22.89777103236251</c:v>
                </c:pt>
                <c:pt idx="13">
                  <c:v>19.935714360469692</c:v>
                </c:pt>
                <c:pt idx="14">
                  <c:v>16.069923010583452</c:v>
                </c:pt>
                <c:pt idx="15">
                  <c:v>28.085559770216033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D2-45FD-BBED-D8270F7DC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68015"/>
        <c:axId val="53863695"/>
      </c:barChart>
      <c:catAx>
        <c:axId val="5386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63695"/>
        <c:crosses val="autoZero"/>
        <c:auto val="1"/>
        <c:lblAlgn val="ctr"/>
        <c:lblOffset val="100"/>
        <c:noMultiLvlLbl val="0"/>
      </c:catAx>
      <c:valAx>
        <c:axId val="53863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6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42.860104771412246</c:v>
                </c:pt>
                <c:pt idx="1">
                  <c:v>49.200850370331743</c:v>
                </c:pt>
                <c:pt idx="2">
                  <c:v>46.579139578868933</c:v>
                </c:pt>
                <c:pt idx="3">
                  <c:v>50.291123403581821</c:v>
                </c:pt>
                <c:pt idx="4">
                  <c:v>47.174126701397064</c:v>
                </c:pt>
                <c:pt idx="5">
                  <c:v>49.406633417383766</c:v>
                </c:pt>
                <c:pt idx="6">
                  <c:v>49.821239722213093</c:v>
                </c:pt>
                <c:pt idx="7">
                  <c:v>51.985316909560986</c:v>
                </c:pt>
                <c:pt idx="8">
                  <c:v>54.107487184496435</c:v>
                </c:pt>
                <c:pt idx="9">
                  <c:v>57.461399991517226</c:v>
                </c:pt>
                <c:pt idx="10">
                  <c:v>58.702221109138932</c:v>
                </c:pt>
                <c:pt idx="11">
                  <c:v>55.022291512472705</c:v>
                </c:pt>
                <c:pt idx="12">
                  <c:v>59.565124644416713</c:v>
                </c:pt>
                <c:pt idx="13">
                  <c:v>63.996146765172085</c:v>
                </c:pt>
                <c:pt idx="14">
                  <c:v>70.695505581461873</c:v>
                </c:pt>
                <c:pt idx="15">
                  <c:v>57.888033287718542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E4-4922-9B73-C375638D5E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32.858723842262307</c:v>
                </c:pt>
                <c:pt idx="1">
                  <c:v>39.998343288961586</c:v>
                </c:pt>
                <c:pt idx="2">
                  <c:v>37.39400179900862</c:v>
                </c:pt>
                <c:pt idx="3">
                  <c:v>40.718558523689239</c:v>
                </c:pt>
                <c:pt idx="4">
                  <c:v>37.767431591127462</c:v>
                </c:pt>
                <c:pt idx="5">
                  <c:v>39.783058619441739</c:v>
                </c:pt>
                <c:pt idx="6">
                  <c:v>40.001526715314689</c:v>
                </c:pt>
                <c:pt idx="7">
                  <c:v>42.284055528738328</c:v>
                </c:pt>
                <c:pt idx="8">
                  <c:v>43.702455027997736</c:v>
                </c:pt>
                <c:pt idx="9">
                  <c:v>47.190614308746817</c:v>
                </c:pt>
                <c:pt idx="10">
                  <c:v>43.356541181011146</c:v>
                </c:pt>
                <c:pt idx="11">
                  <c:v>41.249618596585989</c:v>
                </c:pt>
                <c:pt idx="12">
                  <c:v>44.377051678624859</c:v>
                </c:pt>
                <c:pt idx="13">
                  <c:v>48.297350345636225</c:v>
                </c:pt>
                <c:pt idx="14">
                  <c:v>53.664395474900267</c:v>
                </c:pt>
                <c:pt idx="15">
                  <c:v>43.366347228493005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E4-4922-9B73-C375638D5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71375"/>
        <c:axId val="53872815"/>
      </c:barChart>
      <c:catAx>
        <c:axId val="53871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72815"/>
        <c:crosses val="autoZero"/>
        <c:auto val="1"/>
        <c:lblAlgn val="ctr"/>
        <c:lblOffset val="100"/>
        <c:noMultiLvlLbl val="0"/>
      </c:catAx>
      <c:valAx>
        <c:axId val="53872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71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33.10545719477674</c:v>
                </c:pt>
                <c:pt idx="1">
                  <c:v>27.279610519591802</c:v>
                </c:pt>
                <c:pt idx="2">
                  <c:v>24.420333828284093</c:v>
                </c:pt>
                <c:pt idx="3">
                  <c:v>23.287272004851701</c:v>
                </c:pt>
                <c:pt idx="4">
                  <c:v>24.089848160220832</c:v>
                </c:pt>
                <c:pt idx="5">
                  <c:v>18.980368075180127</c:v>
                </c:pt>
                <c:pt idx="6">
                  <c:v>18.736917114689827</c:v>
                </c:pt>
                <c:pt idx="7">
                  <c:v>19.245504452261731</c:v>
                </c:pt>
                <c:pt idx="8">
                  <c:v>18.684395170108033</c:v>
                </c:pt>
                <c:pt idx="9">
                  <c:v>20.494203531073111</c:v>
                </c:pt>
                <c:pt idx="10">
                  <c:v>25.079435833247803</c:v>
                </c:pt>
                <c:pt idx="11">
                  <c:v>25.162032876065421</c:v>
                </c:pt>
                <c:pt idx="12">
                  <c:v>22.962346591734292</c:v>
                </c:pt>
                <c:pt idx="13">
                  <c:v>19.962125709169822</c:v>
                </c:pt>
                <c:pt idx="14">
                  <c:v>16.145240660091844</c:v>
                </c:pt>
                <c:pt idx="15">
                  <c:v>28.549431149362334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842-BF5D-72BA0F51EC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34.156300762366165</c:v>
                </c:pt>
                <c:pt idx="1">
                  <c:v>29.209770867848142</c:v>
                </c:pt>
                <c:pt idx="2">
                  <c:v>26.214780293456165</c:v>
                </c:pt>
                <c:pt idx="3">
                  <c:v>24.531782393768431</c:v>
                </c:pt>
                <c:pt idx="4">
                  <c:v>25.568187622754611</c:v>
                </c:pt>
                <c:pt idx="5">
                  <c:v>19.571148881274794</c:v>
                </c:pt>
                <c:pt idx="6">
                  <c:v>19.180636586121338</c:v>
                </c:pt>
                <c:pt idx="7">
                  <c:v>19.829393648901014</c:v>
                </c:pt>
                <c:pt idx="8">
                  <c:v>19.04011469735692</c:v>
                </c:pt>
                <c:pt idx="9">
                  <c:v>20.936429704169758</c:v>
                </c:pt>
                <c:pt idx="10">
                  <c:v>24.605544868446344</c:v>
                </c:pt>
                <c:pt idx="11">
                  <c:v>25.041530512364922</c:v>
                </c:pt>
                <c:pt idx="12">
                  <c:v>22.971013891365068</c:v>
                </c:pt>
                <c:pt idx="13">
                  <c:v>19.964464163318695</c:v>
                </c:pt>
                <c:pt idx="14">
                  <c:v>16.075423041521699</c:v>
                </c:pt>
                <c:pt idx="15">
                  <c:v>28.208322186689646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842-BF5D-72BA0F51E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64655"/>
        <c:axId val="53859375"/>
      </c:barChart>
      <c:catAx>
        <c:axId val="53864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59375"/>
        <c:crosses val="autoZero"/>
        <c:auto val="1"/>
        <c:lblAlgn val="ctr"/>
        <c:lblOffset val="100"/>
        <c:noMultiLvlLbl val="0"/>
      </c:catAx>
      <c:valAx>
        <c:axId val="53859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64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40.181498266815488</c:v>
                </c:pt>
                <c:pt idx="1">
                  <c:v>46.220055586024579</c:v>
                </c:pt>
                <c:pt idx="2">
                  <c:v>43.744774511584211</c:v>
                </c:pt>
                <c:pt idx="3">
                  <c:v>47.284147700847527</c:v>
                </c:pt>
                <c:pt idx="4">
                  <c:v>44.435398276234665</c:v>
                </c:pt>
                <c:pt idx="5">
                  <c:v>46.740637966866878</c:v>
                </c:pt>
                <c:pt idx="6">
                  <c:v>47.092450828842082</c:v>
                </c:pt>
                <c:pt idx="7">
                  <c:v>49.070032809231456</c:v>
                </c:pt>
                <c:pt idx="8">
                  <c:v>50.995697839261759</c:v>
                </c:pt>
                <c:pt idx="9">
                  <c:v>54.327144153690199</c:v>
                </c:pt>
                <c:pt idx="10">
                  <c:v>55.365979274495338</c:v>
                </c:pt>
                <c:pt idx="11">
                  <c:v>52.016265072297266</c:v>
                </c:pt>
                <c:pt idx="12">
                  <c:v>56.324541117849378</c:v>
                </c:pt>
                <c:pt idx="13">
                  <c:v>60.496858712091232</c:v>
                </c:pt>
                <c:pt idx="14">
                  <c:v>67.395480592170912</c:v>
                </c:pt>
                <c:pt idx="15">
                  <c:v>54.458367492402687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4-4F6A-9889-30D5C87902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31.018793011738357</c:v>
                </c:pt>
                <c:pt idx="1">
                  <c:v>37.753441076775879</c:v>
                </c:pt>
                <c:pt idx="2">
                  <c:v>35.275522080636641</c:v>
                </c:pt>
                <c:pt idx="3">
                  <c:v>38.476993235632122</c:v>
                </c:pt>
                <c:pt idx="4">
                  <c:v>35.727297431133941</c:v>
                </c:pt>
                <c:pt idx="5">
                  <c:v>37.738790118048236</c:v>
                </c:pt>
                <c:pt idx="6">
                  <c:v>37.943185075168927</c:v>
                </c:pt>
                <c:pt idx="7">
                  <c:v>40.09985599485011</c:v>
                </c:pt>
                <c:pt idx="8">
                  <c:v>41.441086874416229</c:v>
                </c:pt>
                <c:pt idx="9">
                  <c:v>44.851093937884443</c:v>
                </c:pt>
                <c:pt idx="10">
                  <c:v>41.465509178377452</c:v>
                </c:pt>
                <c:pt idx="11">
                  <c:v>39.41286237914575</c:v>
                </c:pt>
                <c:pt idx="12">
                  <c:v>42.513841698625477</c:v>
                </c:pt>
                <c:pt idx="13">
                  <c:v>46.311218759484589</c:v>
                </c:pt>
                <c:pt idx="14">
                  <c:v>51.931409996414096</c:v>
                </c:pt>
                <c:pt idx="15">
                  <c:v>41.311761142772575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4-4F6A-9889-30D5C8790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65135"/>
        <c:axId val="53859855"/>
      </c:barChart>
      <c:catAx>
        <c:axId val="5386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59855"/>
        <c:crosses val="autoZero"/>
        <c:auto val="1"/>
        <c:lblAlgn val="ctr"/>
        <c:lblOffset val="100"/>
        <c:noMultiLvlLbl val="0"/>
      </c:catAx>
      <c:valAx>
        <c:axId val="53859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865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35.970229326778217</c:v>
                </c:pt>
                <c:pt idx="1">
                  <c:v>29.205944990877349</c:v>
                </c:pt>
                <c:pt idx="2">
                  <c:v>25.537915878445183</c:v>
                </c:pt>
                <c:pt idx="3">
                  <c:v>24.33117163419864</c:v>
                </c:pt>
                <c:pt idx="4">
                  <c:v>25.090103010594468</c:v>
                </c:pt>
                <c:pt idx="5">
                  <c:v>19.218657213945601</c:v>
                </c:pt>
                <c:pt idx="6">
                  <c:v>18.976922454062208</c:v>
                </c:pt>
                <c:pt idx="7">
                  <c:v>19.578174525869059</c:v>
                </c:pt>
                <c:pt idx="8">
                  <c:v>18.941934508962266</c:v>
                </c:pt>
                <c:pt idx="9">
                  <c:v>21.313299792722919</c:v>
                </c:pt>
                <c:pt idx="10">
                  <c:v>27.000216292319987</c:v>
                </c:pt>
                <c:pt idx="11">
                  <c:v>26.859044424936926</c:v>
                </c:pt>
                <c:pt idx="12">
                  <c:v>24.267101368939429</c:v>
                </c:pt>
                <c:pt idx="13">
                  <c:v>20.7031659650631</c:v>
                </c:pt>
                <c:pt idx="14">
                  <c:v>16.385171637503618</c:v>
                </c:pt>
                <c:pt idx="15">
                  <c:v>30.993695758228515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65-48E6-B1B9-1B5CDA224EE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37.30219121746687</c:v>
                </c:pt>
                <c:pt idx="1">
                  <c:v>31.861910206371881</c:v>
                </c:pt>
                <c:pt idx="2">
                  <c:v>27.989551318290673</c:v>
                </c:pt>
                <c:pt idx="3">
                  <c:v>26.095701272764629</c:v>
                </c:pt>
                <c:pt idx="4">
                  <c:v>27.185854776048394</c:v>
                </c:pt>
                <c:pt idx="5">
                  <c:v>20.014714671321052</c:v>
                </c:pt>
                <c:pt idx="6">
                  <c:v>19.595276491540272</c:v>
                </c:pt>
                <c:pt idx="7">
                  <c:v>20.401256772217195</c:v>
                </c:pt>
                <c:pt idx="8">
                  <c:v>19.48875252394593</c:v>
                </c:pt>
                <c:pt idx="9">
                  <c:v>22.01726115534985</c:v>
                </c:pt>
                <c:pt idx="10">
                  <c:v>26.357442154198065</c:v>
                </c:pt>
                <c:pt idx="11">
                  <c:v>26.7237306275617</c:v>
                </c:pt>
                <c:pt idx="12">
                  <c:v>24.304747432813969</c:v>
                </c:pt>
                <c:pt idx="13">
                  <c:v>20.761850955496111</c:v>
                </c:pt>
                <c:pt idx="14">
                  <c:v>16.370007122223338</c:v>
                </c:pt>
                <c:pt idx="15">
                  <c:v>30.570014723668201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65-48E6-B1B9-1B5CDA224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995232"/>
        <c:axId val="33992832"/>
      </c:barChart>
      <c:catAx>
        <c:axId val="33995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992832"/>
        <c:crosses val="autoZero"/>
        <c:auto val="1"/>
        <c:lblAlgn val="ctr"/>
        <c:lblOffset val="100"/>
        <c:noMultiLvlLbl val="0"/>
      </c:catAx>
      <c:valAx>
        <c:axId val="33992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995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1BCBC-FD5C-C13A-E3F1-6E59C23378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E4C2E1-7D0E-689C-6615-317D0838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450ED3-DFFB-0C76-A9BD-406582FBE7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4D5A58-04B9-BC2B-E445-3F52B1ACB3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F87074-6226-E1A2-3ABE-2A6488A06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402CEB0-4038-DB65-BC2D-ECE55E999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58A51AF-93A0-3CDA-F146-704AD47E0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D64121-F3B4-B1D3-F3AB-A59E8565E1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78C55B4-803C-1AFB-CD33-EEB8822CA7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B70D305-799F-3156-3011-9A5CD5E808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C46FEEF-36FB-9C63-FEA2-F7AAF750B3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E13731A-6ED2-8CFA-0B65-5FB885E59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1337AD3-FB49-D741-97A5-5C45DC852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B7F40D5-E865-E1E9-7366-796FF5A5F6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8511189-534B-446D-EB96-5042F01DFF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F51A1F-D854-F30C-F332-48899655FB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C9BC17F-C40C-1816-E2C1-F7FD0D2009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17F981E-1B64-FD54-D773-23F9EBE02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3ADC12C-88A0-DA35-8F90-E95207E0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7101853-4931-F4B2-BB0A-782077C78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EEC83E4-E538-83AB-5A09-4295F22F38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9BEDD05C-DFBA-9B12-C11A-BFEB596C4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81AC318-595D-793C-A15D-71E3C66FD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9CFF1B3-8217-3887-82EF-FC85A32AB3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665986F-7569-848E-9B1B-85B76A2FE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31A3A7-3691-D741-D84D-B94D0CDCF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4381C4F8-9D33-31D6-B26E-E20FFC4A3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81D6A86-C75B-C07E-F6CA-5F8F37188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1B83446-0E6F-B0F3-A841-B1C4C214DB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7A0889A-C226-12B1-928C-CD3B0C1C7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D6A4387-6823-3E07-6593-ADC982CAC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3ABC10D-D33C-D428-EB99-184CFB16A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CA64292-437D-BF6D-BBF5-766A78A1C5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782746-9C10-9095-9BDF-C72711D4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C7759-9D95-E3EC-A89B-BABAB412A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8D65D0-2BB5-EAAD-A201-D8D1FA3BA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0115C6-77BC-B7ED-4155-8FC6B11B6B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32319C-C140-E29B-A6CD-631682B31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2E1C00-B304-0A68-D79C-5B1BE16B9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846473-28D9-96B4-A8AD-892EE8934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C4985A-1E98-8A17-C9F2-6B8630AFC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12B22BA-BCE2-ECDE-268C-ACD55E6F2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0661417-65FC-25F2-4532-EAA155F48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Education - Secondary School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Secondary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Zones!H25</f>
        <v>54463.33</v>
      </c>
    </row>
    <row r="9" spans="1:3" x14ac:dyDescent="0.25">
      <c r="A9" s="6" t="s">
        <v>5</v>
      </c>
      <c r="B9" s="2" t="str">
        <f>_xlfn.XLOOKUP(
  B4,
  'Geometry Summary'!$B:$B,
  'Geometry Summary'!$E:$E,
  ""
)</f>
        <v>2.52 / 1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15.14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371</v>
      </c>
      <c r="B2" t="s">
        <v>372</v>
      </c>
      <c r="C2">
        <v>1</v>
      </c>
      <c r="D2" t="s">
        <v>373</v>
      </c>
    </row>
    <row r="3" spans="1:4" x14ac:dyDescent="0.25">
      <c r="A3" t="s">
        <v>374</v>
      </c>
      <c r="B3" t="s">
        <v>375</v>
      </c>
      <c r="C3">
        <v>1</v>
      </c>
      <c r="D3" t="s">
        <v>373</v>
      </c>
    </row>
    <row r="4" spans="1:4" x14ac:dyDescent="0.25">
      <c r="A4" t="s">
        <v>376</v>
      </c>
      <c r="B4" t="s">
        <v>377</v>
      </c>
      <c r="C4">
        <v>1</v>
      </c>
      <c r="D4" t="s">
        <v>373</v>
      </c>
    </row>
    <row r="5" spans="1:4" x14ac:dyDescent="0.25">
      <c r="A5" t="s">
        <v>378</v>
      </c>
      <c r="B5" t="s">
        <v>379</v>
      </c>
      <c r="C5">
        <v>1</v>
      </c>
      <c r="D5" t="s">
        <v>373</v>
      </c>
    </row>
    <row r="6" spans="1:4" x14ac:dyDescent="0.25">
      <c r="A6" t="s">
        <v>380</v>
      </c>
      <c r="B6" t="s">
        <v>381</v>
      </c>
      <c r="C6">
        <v>1</v>
      </c>
      <c r="D6" t="s">
        <v>373</v>
      </c>
    </row>
    <row r="7" spans="1:4" x14ac:dyDescent="0.25">
      <c r="A7" t="s">
        <v>382</v>
      </c>
      <c r="B7" t="s">
        <v>383</v>
      </c>
      <c r="C7">
        <v>1</v>
      </c>
      <c r="D7" t="s">
        <v>373</v>
      </c>
    </row>
    <row r="8" spans="1:4" x14ac:dyDescent="0.25">
      <c r="A8" t="s">
        <v>384</v>
      </c>
      <c r="B8" t="s">
        <v>385</v>
      </c>
      <c r="C8">
        <v>1</v>
      </c>
      <c r="D8" t="s">
        <v>373</v>
      </c>
    </row>
    <row r="9" spans="1:4" x14ac:dyDescent="0.25">
      <c r="A9" t="s">
        <v>386</v>
      </c>
      <c r="B9" t="s">
        <v>387</v>
      </c>
      <c r="C9">
        <v>1</v>
      </c>
      <c r="D9" t="s">
        <v>373</v>
      </c>
    </row>
    <row r="10" spans="1:4" x14ac:dyDescent="0.25">
      <c r="A10" t="s">
        <v>388</v>
      </c>
      <c r="B10" t="s">
        <v>389</v>
      </c>
      <c r="C10">
        <v>1</v>
      </c>
      <c r="D10" t="s">
        <v>373</v>
      </c>
    </row>
    <row r="11" spans="1:4" x14ac:dyDescent="0.25">
      <c r="A11" t="s">
        <v>390</v>
      </c>
      <c r="B11" t="s">
        <v>391</v>
      </c>
      <c r="C11">
        <v>1</v>
      </c>
      <c r="D11" t="s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Education - Secondary School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E1 WEST PERIM (G.W1)</v>
      </c>
      <c r="B3" s="3" t="str">
        <f>IF(TRIM(Raw_zonesummary!$A2)="Existing",Raw_zonesummary!C2,"")</f>
        <v>CLASSROOM E1 WEST PERIM (G.W1)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Retail</v>
      </c>
      <c r="G3" s="60">
        <f>IFERROR(H3*J3/H25,"")</f>
        <v>6.8876434841571382E-2</v>
      </c>
      <c r="H3" s="53">
        <f>IF(TRIM(Raw_zonesummary!$A2)="Existing",Raw_zonesummary!E2,"")</f>
        <v>3751.24</v>
      </c>
      <c r="I3" s="53">
        <f>IF(TRIM(Raw_zonesummary!$A2)="Existing",Raw_zonesummary!I2,"")</f>
        <v>48768.49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NORTH PERIM (G.N3)</v>
      </c>
      <c r="B4" s="3" t="str">
        <f>IF(TRIM(Raw_zonesummary!$A3)="Existing",Raw_zonesummary!C3,"")</f>
        <v>CLASSROOM E2 NORTH PERIM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IFERROR(H4*J4/H25,"")</f>
        <v>3.8418142996397758E-2</v>
      </c>
      <c r="H4" s="53">
        <f>IF(TRIM(Raw_zonesummary!$A3)="Existing",Raw_zonesummary!E3,"")</f>
        <v>2092.38</v>
      </c>
      <c r="I4" s="53">
        <f>IF(TRIM(Raw_zonesummary!$A3)="Existing",Raw_zonesummary!I3,"")</f>
        <v>18832.36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SOUTH PERIM (G.S2)</v>
      </c>
      <c r="B5" s="3" t="str">
        <f>IF(TRIM(Raw_zonesummary!$A4)="Existing",Raw_zonesummary!C4,"")</f>
        <v>CLASSROOM E2 SOUTH PERIM (G.S2)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IFERROR(H5*J5/H25,"")</f>
        <v>3.8418142996397758E-2</v>
      </c>
      <c r="H5" s="53">
        <f>IF(TRIM(Raw_zonesummary!$A4)="Existing",Raw_zonesummary!E4,"")</f>
        <v>2092.38</v>
      </c>
      <c r="I5" s="53">
        <f>IF(TRIM(Raw_zonesummary!$A4)="Existing",Raw_zonesummary!I4,"")</f>
        <v>18832.36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E2 WEST PERIM (G.W1)</v>
      </c>
      <c r="B6" s="3" t="str">
        <f>IF(TRIM(Raw_zonesummary!$A5)="Existing",Raw_zonesummary!C5,"")</f>
        <v>CLASSROOM E2 WEST PERIM (G.W1)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IFERROR(H6*J6/H25,"")</f>
        <v>3.0415877986160595E-2</v>
      </c>
      <c r="H6" s="53">
        <f>IF(TRIM(Raw_zonesummary!$A5)="Existing",Raw_zonesummary!E5,"")</f>
        <v>1656.55</v>
      </c>
      <c r="I6" s="53">
        <f>IF(TRIM(Raw_zonesummary!$A5)="Existing",Raw_zonesummary!I5,"")</f>
        <v>14909.67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CORE (G.C6)</v>
      </c>
      <c r="B7" s="3" t="str">
        <f>IF(TRIM(Raw_zonesummary!$A6)="Existing",Raw_zonesummary!C6,"")</f>
        <v>CLASSROOM E4 CORE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IFERROR(H7*J7/H25,"")</f>
        <v>3.3017261338959623E-2</v>
      </c>
      <c r="H7" s="53">
        <f>IF(TRIM(Raw_zonesummary!$A6)="Existing",Raw_zonesummary!E6,"")</f>
        <v>1798.23</v>
      </c>
      <c r="I7" s="53">
        <f>IF(TRIM(Raw_zonesummary!$A6)="Existing",Raw_zonesummary!I6,"")</f>
        <v>16184.9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(G.E2)</v>
      </c>
      <c r="B8" s="3" t="str">
        <f>IF(TRIM(Raw_zonesummary!$A7)="Existing",Raw_zonesummary!C7,"")</f>
        <v>CLASSROOM E4 EAST PERIM (G.E2)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IFERROR(H8*J8/H25,"")</f>
        <v>2.9733951265925165E-2</v>
      </c>
      <c r="H8" s="53">
        <f>IF(TRIM(Raw_zonesummary!$A7)="Existing",Raw_zonesummary!E7,"")</f>
        <v>1619.41</v>
      </c>
      <c r="I8" s="53">
        <f>IF(TRIM(Raw_zonesummary!$A7)="Existing",Raw_zonesummary!I7,"")</f>
        <v>14575.41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IFERROR(H9*J9/H25,"")</f>
        <v>7.6172536640708513E-2</v>
      </c>
      <c r="H9" s="53">
        <f>IF(TRIM(Raw_zonesummary!$A8)="Existing",Raw_zonesummary!E8,"")</f>
        <v>4148.6099999999997</v>
      </c>
      <c r="I9" s="53">
        <f>IF(TRIM(Raw_zonesummary!$A8)="Existing",Raw_zonesummary!I8,"")</f>
        <v>37339.35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SOUTH PERIM (G.S1)</v>
      </c>
      <c r="B10" s="3" t="str">
        <f>IF(TRIM(Raw_zonesummary!$A9)="Existing",Raw_zonesummary!C9,"")</f>
        <v>CLASSROOM E4 SOUTH PERIM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IFERROR(H10*J10/H25,"")</f>
        <v>7.6172536640708513E-2</v>
      </c>
      <c r="H10" s="53">
        <f>IF(TRIM(Raw_zonesummary!$A9)="Existing",Raw_zonesummary!E9,"")</f>
        <v>4148.6099999999997</v>
      </c>
      <c r="I10" s="53">
        <f>IF(TRIM(Raw_zonesummary!$A9)="Existing",Raw_zonesummary!I9,"")</f>
        <v>37339.35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WEST PERIM (G.W4)</v>
      </c>
      <c r="B11" s="3" t="str">
        <f>IF(TRIM(Raw_zonesummary!$A10)="Existing",Raw_zonesummary!C10,"")</f>
        <v>CLASSROOM E4 WEST PERIM (G.W4)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IFERROR(H11*J11/H25,"")</f>
        <v>2.9733951265925165E-2</v>
      </c>
      <c r="H11" s="53">
        <f>IF(TRIM(Raw_zonesummary!$A10)="Existing",Raw_zonesummary!E10,"")</f>
        <v>1619.41</v>
      </c>
      <c r="I11" s="53">
        <f>IF(TRIM(Raw_zonesummary!$A10)="Existing",Raw_zonesummary!I10,"")</f>
        <v>14575.41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COMPUTER CLASSROOM E4 CORE SPC (G.C5)</v>
      </c>
      <c r="B12" s="3" t="str">
        <f>IF(TRIM(Raw_zonesummary!$A11)="Existing",Raw_zonesummary!C11,"")</f>
        <v>COMPUTER CLASSROOM E4 CORE SPC (G.C5)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Computer</v>
      </c>
      <c r="E12" s="3" t="str">
        <f>IF(TRIM(Raw_zonesummary!$A11)="Existing",Raw_zonesummary!Q11,"")</f>
        <v>Customized</v>
      </c>
      <c r="F12" s="3" t="str">
        <f>IF(TRIM(Raw_zonesummary!$A11)="Existing",Raw_zonesummary!R11,"")</f>
        <v>Computer room</v>
      </c>
      <c r="G12" s="60">
        <f>IFERROR(H12*J12/H25,"")</f>
        <v>1.4150254859554125E-2</v>
      </c>
      <c r="H12" s="53">
        <f>IF(TRIM(Raw_zonesummary!$A11)="Existing",Raw_zonesummary!E11,"")</f>
        <v>770.67</v>
      </c>
      <c r="I12" s="53">
        <f>IF(TRIM(Raw_zonesummary!$A11)="Existing",Raw_zonesummary!I11,"")</f>
        <v>6936.36</v>
      </c>
      <c r="J12" s="2">
        <f>IF(TRIM(Raw_zonesummary!$A11)="Existing",Raw_zonesummary!J11,"")</f>
        <v>1</v>
      </c>
      <c r="K12" s="36">
        <f>IF(TRIM(Raw_zonesummary!$A11)="Existing",Raw_zonesummary!K11,"")</f>
        <v>1.5</v>
      </c>
      <c r="L12" s="26"/>
    </row>
    <row r="13" spans="1:12" x14ac:dyDescent="0.25">
      <c r="A13" s="3" t="str">
        <f>IF(TRIM(Raw_zonesummary!$A12)="Existing",Raw_zonesummary!B12,"")</f>
        <v>DINING E3 SW PERIM (G.SW1)</v>
      </c>
      <c r="B13" s="3" t="str">
        <f>IF(TRIM(Raw_zonesummary!$A12)="Existing",Raw_zonesummary!C12,"")</f>
        <v>DINING E3 SW PERIM (G.SW1)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Dining_fast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Retail</v>
      </c>
      <c r="G13" s="60">
        <f>IFERROR(H13*J13/H25,"")</f>
        <v>0.10344574964476097</v>
      </c>
      <c r="H13" s="53">
        <f>IF(TRIM(Raw_zonesummary!$A12)="Existing",Raw_zonesummary!E12,"")</f>
        <v>5634</v>
      </c>
      <c r="I13" s="53">
        <f>IF(TRIM(Raw_zonesummary!$A12)="Existing",Raw_zonesummary!I12,"")</f>
        <v>73245.58</v>
      </c>
      <c r="J13" s="2">
        <f>IF(TRIM(Raw_zonesummary!$A12)="Existing",Raw_zonesummary!J12,"")</f>
        <v>1</v>
      </c>
      <c r="K13" s="36">
        <f>IF(TRIM(Raw_zonesummary!$A12)="Existing",Raw_zonesummary!K12,"")</f>
        <v>33.33</v>
      </c>
      <c r="L13" s="26"/>
    </row>
    <row r="14" spans="1:12" x14ac:dyDescent="0.25">
      <c r="A14" s="3" t="str">
        <f>IF(TRIM(Raw_zonesummary!$A13)="Existing",Raw_zonesummary!B13,"")</f>
        <v>E2 NORTH PERIM PLNM (G.N6)</v>
      </c>
      <c r="B14" s="3" t="str">
        <f>IF(TRIM(Raw_zonesummary!$A13)="Existing",Raw_zonesummary!C13,"")</f>
        <v>E2 NORTH PERIM PLNM (G.N6)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8369.94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E2 SOUTH PERIM PLNM (G.S5)</v>
      </c>
      <c r="B15" s="3" t="str">
        <f>IF(TRIM(Raw_zonesummary!$A14)="Existing",Raw_zonesummary!C14,"")</f>
        <v>E2 SOUTH PERIM PLNM (G.S5)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8369.94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E2 WEST PERIM PLNM (G.W4)</v>
      </c>
      <c r="B16" s="3" t="str">
        <f>IF(TRIM(Raw_zonesummary!$A15)="Existing",Raw_zonesummary!C15,"")</f>
        <v>E2 WEST PERIM PLNM (G.W4)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6626.52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E4 CORE PLNM (G.C11)</v>
      </c>
      <c r="B17" s="3" t="str">
        <f>IF(TRIM(Raw_zonesummary!$A16)="Existing",Raw_zonesummary!C16,"")</f>
        <v>E4 CORE PLNM (G.C11)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3082.83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E4 CORE PLNM (G.C12)</v>
      </c>
      <c r="B18" s="3" t="str">
        <f>IF(TRIM(Raw_zonesummary!$A17)="Existing",Raw_zonesummary!C17,"")</f>
        <v>E4 CORE PLNM (G.C12)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IFERROR(H18*J18/H25,"")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7193.29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E4 EAST PERIM PLNM (G.E8)</v>
      </c>
      <c r="B19" s="3" t="str">
        <f>IF(TRIM(Raw_zonesummary!$A18)="Existing",Raw_zonesummary!C18,"")</f>
        <v>E4 EAST PERIM PLNM (G.E8)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IFERROR(H19*J19/H25,"")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6477.96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E4 NORTH PERIM PLNM (G.N9)</v>
      </c>
      <c r="B20" s="3" t="str">
        <f>IF(TRIM(Raw_zonesummary!$A19)="Existing",Raw_zonesummary!C19,"")</f>
        <v>E4 NORTH PERIM PLNM (G.N9)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IFERROR(H20*J20/H25,"")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16595.27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E4 SOUTH PERIM PLNM (G.S7)</v>
      </c>
      <c r="B21" s="3" t="str">
        <f>IF(TRIM(Raw_zonesummary!$A20)="Existing",Raw_zonesummary!C20,"")</f>
        <v>E4 SOUTH PERIM PLNM (G.S7)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IFERROR(H21*J21/H25,"")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16595.27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E4 WEST PERIM PLNM (G.W10)</v>
      </c>
      <c r="B22" s="3" t="str">
        <f>IF(TRIM(Raw_zonesummary!$A21)="Existing",Raw_zonesummary!C21,"")</f>
        <v>E4 WEST PERIM PLNM (G.W10)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IFERROR(H22*J22/H25,"")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6477.96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GYMNASIUM E17 WEST PERIM (G.W1)</v>
      </c>
      <c r="B23" s="3" t="str">
        <f>IF(TRIM(Raw_zonesummary!$A22)="Existing",Raw_zonesummary!C22,"")</f>
        <v>GYMNASIUM E17 WEST PERIM (G.W1)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Gym</v>
      </c>
      <c r="E23" s="3" t="str">
        <f>IF(TRIM(Raw_zonesummary!$A22)="Existing",Raw_zonesummary!Q22,"")</f>
        <v>Alternative</v>
      </c>
      <c r="F23" s="3" t="str">
        <f>IF(TRIM(Raw_zonesummary!$A22)="Existing",Raw_zonesummary!R22,"")</f>
        <v>Retail</v>
      </c>
      <c r="G23" s="60">
        <f>IFERROR(H23*J23/H25,"")</f>
        <v>0.41316239752508704</v>
      </c>
      <c r="H23" s="53">
        <f>IF(TRIM(Raw_zonesummary!$A22)="Existing",Raw_zonesummary!E22,"")</f>
        <v>22502.2</v>
      </c>
      <c r="I23" s="53">
        <f>IF(TRIM(Raw_zonesummary!$A22)="Existing",Raw_zonesummary!I22,"")</f>
        <v>585085.65</v>
      </c>
      <c r="J23" s="2">
        <f>IF(TRIM(Raw_zonesummary!$A22)="Existing",Raw_zonesummary!J22,"")</f>
        <v>1</v>
      </c>
      <c r="K23" s="36">
        <f>IF(TRIM(Raw_zonesummary!$A22)="Existing",Raw_zonesummary!K22,"")</f>
        <v>33.33</v>
      </c>
      <c r="L23" s="26"/>
    </row>
    <row r="24" spans="1:12" x14ac:dyDescent="0.25">
      <c r="A24" s="3" t="str">
        <f>IF(TRIM(Raw_zonesummary!$A23)="Existing",Raw_zonesummary!B23,"")</f>
        <v>KITCHEN E3 NE PERIM (G.NE2)</v>
      </c>
      <c r="B24" s="3" t="str">
        <f>IF(TRIM(Raw_zonesummary!$A23)="Existing",Raw_zonesummary!C23,"")</f>
        <v>KITCHEN E3 NE PERIM (G.NE2)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Kitchen</v>
      </c>
      <c r="E24" s="3" t="str">
        <f>IF(TRIM(Raw_zonesummary!$A23)="Existing",Raw_zonesummary!Q23,"")</f>
        <v>Customized</v>
      </c>
      <c r="F24" s="3" t="str">
        <f>IF(TRIM(Raw_zonesummary!$A23)="Existing",Raw_zonesummary!R23,"")</f>
        <v>Kitchen</v>
      </c>
      <c r="G24" s="60">
        <f>IFERROR(H24*J24/H25,"")</f>
        <v>4.8282761997843315E-2</v>
      </c>
      <c r="H24" s="53">
        <f>IF(TRIM(Raw_zonesummary!$A23)="Existing",Raw_zonesummary!E23,"")</f>
        <v>2629.64</v>
      </c>
      <c r="I24" s="53">
        <f>IF(TRIM(Raw_zonesummary!$A23)="Existing",Raw_zonesummary!I23,"")</f>
        <v>34187</v>
      </c>
      <c r="J24" s="2">
        <f>IF(TRIM(Raw_zonesummary!$A23)="Existing",Raw_zonesummary!J23,"")</f>
        <v>1</v>
      </c>
      <c r="K24" s="36">
        <f>IF(TRIM(Raw_zonesummary!$A23)="Existing",Raw_zonesummary!K23,"")</f>
        <v>2.5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(13 Conditioned zones, 9 Unconditioned Zones)</v>
      </c>
      <c r="D25" s="12"/>
      <c r="E25" s="12"/>
      <c r="F25" s="3"/>
      <c r="G25" s="13"/>
      <c r="H25" s="53">
        <f>SUMPRODUCT($H$3:INDEX(H:H,ROW()-1), $J$3:INDEX(J:J,ROW()-1))</f>
        <v>54463.33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Education - Secondary School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Secondary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Secondary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Secondary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Secondary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Secondary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Secondary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Secondary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Secondary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Secondary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Secondary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Education - Secondary School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432</v>
      </c>
      <c r="D2">
        <v>6.7000000000000004E-2</v>
      </c>
      <c r="E2" t="s">
        <v>433</v>
      </c>
      <c r="F2">
        <v>0.39300000000000002</v>
      </c>
      <c r="G2" t="s">
        <v>434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432</v>
      </c>
      <c r="D3">
        <v>6.6000000000000003E-2</v>
      </c>
      <c r="E3" t="s">
        <v>433</v>
      </c>
      <c r="F3">
        <v>0.60899999999999999</v>
      </c>
      <c r="G3" t="s">
        <v>434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432</v>
      </c>
      <c r="D4">
        <v>6.7000000000000004E-2</v>
      </c>
      <c r="E4" t="s">
        <v>433</v>
      </c>
      <c r="F4">
        <v>0.57699999999999996</v>
      </c>
      <c r="G4" t="s">
        <v>434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432</v>
      </c>
      <c r="D5">
        <v>6.5000000000000002E-2</v>
      </c>
      <c r="E5" t="s">
        <v>433</v>
      </c>
      <c r="F5">
        <v>0.629</v>
      </c>
      <c r="G5" t="s">
        <v>434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432</v>
      </c>
      <c r="D6">
        <v>6.7000000000000004E-2</v>
      </c>
      <c r="E6" t="s">
        <v>433</v>
      </c>
      <c r="F6">
        <v>0.61499999999999999</v>
      </c>
      <c r="G6" t="s">
        <v>434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432</v>
      </c>
      <c r="D7">
        <v>7.3999999999999996E-2</v>
      </c>
      <c r="E7" t="s">
        <v>433</v>
      </c>
      <c r="F7">
        <v>0.623</v>
      </c>
      <c r="G7" t="s">
        <v>434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432</v>
      </c>
      <c r="D8">
        <v>7.2999999999999995E-2</v>
      </c>
      <c r="E8" t="s">
        <v>433</v>
      </c>
      <c r="F8">
        <v>0.73</v>
      </c>
      <c r="G8" t="s">
        <v>434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432</v>
      </c>
      <c r="D9">
        <v>7.2999999999999995E-2</v>
      </c>
      <c r="E9" t="s">
        <v>433</v>
      </c>
      <c r="F9">
        <v>0.626</v>
      </c>
      <c r="G9" t="s">
        <v>434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432</v>
      </c>
      <c r="D10">
        <v>7.0000000000000007E-2</v>
      </c>
      <c r="E10" t="s">
        <v>433</v>
      </c>
      <c r="F10">
        <v>0.621</v>
      </c>
      <c r="G10" t="s">
        <v>434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432</v>
      </c>
      <c r="D11">
        <v>6.0999999999999999E-2</v>
      </c>
      <c r="E11" t="s">
        <v>433</v>
      </c>
      <c r="F11">
        <v>0.88400000000000001</v>
      </c>
      <c r="G11" t="s">
        <v>434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432</v>
      </c>
      <c r="D12">
        <v>6.3E-2</v>
      </c>
      <c r="E12" t="s">
        <v>433</v>
      </c>
      <c r="F12">
        <v>0.497</v>
      </c>
      <c r="G12" t="s">
        <v>434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432</v>
      </c>
      <c r="D13">
        <v>6.3E-2</v>
      </c>
      <c r="E13" t="s">
        <v>433</v>
      </c>
      <c r="F13">
        <v>0.53300000000000003</v>
      </c>
      <c r="G13" t="s">
        <v>434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432</v>
      </c>
      <c r="D14">
        <v>6.3E-2</v>
      </c>
      <c r="E14" t="s">
        <v>433</v>
      </c>
      <c r="F14">
        <v>0.50900000000000001</v>
      </c>
      <c r="G14" t="s">
        <v>434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432</v>
      </c>
      <c r="D15">
        <v>6.0999999999999999E-2</v>
      </c>
      <c r="E15" t="s">
        <v>433</v>
      </c>
      <c r="F15">
        <v>0.38400000000000001</v>
      </c>
      <c r="G15" t="s">
        <v>434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432</v>
      </c>
      <c r="D16">
        <v>5.8999999999999997E-2</v>
      </c>
      <c r="E16" t="s">
        <v>433</v>
      </c>
      <c r="F16">
        <v>0.378</v>
      </c>
      <c r="G16" t="s">
        <v>434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432</v>
      </c>
      <c r="D17">
        <v>6.0999999999999999E-2</v>
      </c>
      <c r="E17" t="s">
        <v>433</v>
      </c>
      <c r="F17">
        <v>0.35699999999999998</v>
      </c>
      <c r="G17" t="s">
        <v>434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432</v>
      </c>
      <c r="D18">
        <v>2.8000000000000001E-2</v>
      </c>
      <c r="E18" t="s">
        <v>433</v>
      </c>
      <c r="F18">
        <v>0.25700000000000001</v>
      </c>
      <c r="G18" t="s">
        <v>434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432</v>
      </c>
      <c r="D19">
        <v>2.8000000000000001E-2</v>
      </c>
      <c r="E19" t="s">
        <v>433</v>
      </c>
      <c r="F19">
        <v>1.452</v>
      </c>
      <c r="G19" t="s">
        <v>434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432</v>
      </c>
      <c r="D20">
        <v>2.8000000000000001E-2</v>
      </c>
      <c r="E20" t="s">
        <v>433</v>
      </c>
      <c r="F20">
        <v>1.452</v>
      </c>
      <c r="G20" t="s">
        <v>434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432</v>
      </c>
      <c r="D21">
        <v>2.8000000000000001E-2</v>
      </c>
      <c r="E21" t="s">
        <v>433</v>
      </c>
      <c r="F21">
        <v>1.452</v>
      </c>
      <c r="G21" t="s">
        <v>434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432</v>
      </c>
      <c r="D22">
        <v>2.8000000000000001E-2</v>
      </c>
      <c r="E22" t="s">
        <v>433</v>
      </c>
      <c r="F22">
        <v>1.452</v>
      </c>
      <c r="G22" t="s">
        <v>434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432</v>
      </c>
      <c r="D23">
        <v>4.8000000000000001E-2</v>
      </c>
      <c r="E23" t="s">
        <v>433</v>
      </c>
      <c r="F23">
        <v>1.5149999999999999</v>
      </c>
      <c r="G23" t="s">
        <v>434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432</v>
      </c>
      <c r="D24">
        <v>4.8000000000000001E-2</v>
      </c>
      <c r="E24" t="s">
        <v>433</v>
      </c>
      <c r="F24">
        <v>1.5149999999999999</v>
      </c>
      <c r="G24" t="s">
        <v>434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432</v>
      </c>
      <c r="D25">
        <v>4.8000000000000001E-2</v>
      </c>
      <c r="E25" t="s">
        <v>433</v>
      </c>
      <c r="F25">
        <v>1.5149999999999999</v>
      </c>
      <c r="G25" t="s">
        <v>434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432</v>
      </c>
      <c r="D26">
        <v>2.8000000000000001E-2</v>
      </c>
      <c r="E26" t="s">
        <v>433</v>
      </c>
      <c r="F26">
        <v>1.5149999999999999</v>
      </c>
      <c r="G26" t="s">
        <v>434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432</v>
      </c>
      <c r="D27">
        <v>2.8000000000000001E-2</v>
      </c>
      <c r="E27" t="s">
        <v>433</v>
      </c>
      <c r="F27">
        <v>1.452</v>
      </c>
      <c r="G27" t="s">
        <v>434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432</v>
      </c>
      <c r="D28">
        <v>2.8000000000000001E-2</v>
      </c>
      <c r="E28" t="s">
        <v>433</v>
      </c>
      <c r="F28">
        <v>0.185</v>
      </c>
      <c r="G28" t="s">
        <v>434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432</v>
      </c>
      <c r="D29">
        <v>2.8000000000000001E-2</v>
      </c>
      <c r="E29" t="s">
        <v>433</v>
      </c>
      <c r="F29">
        <v>0.25700000000000001</v>
      </c>
      <c r="G29" t="s">
        <v>434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432</v>
      </c>
      <c r="D30">
        <v>2.8000000000000001E-2</v>
      </c>
      <c r="E30" t="s">
        <v>433</v>
      </c>
      <c r="F30">
        <v>0.218</v>
      </c>
      <c r="G30" t="s">
        <v>434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432</v>
      </c>
      <c r="D31">
        <v>2.8000000000000001E-2</v>
      </c>
      <c r="E31" t="s">
        <v>433</v>
      </c>
      <c r="F31">
        <v>0.185</v>
      </c>
      <c r="G31" t="s">
        <v>434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432</v>
      </c>
      <c r="D32">
        <v>2.8000000000000001E-2</v>
      </c>
      <c r="E32" t="s">
        <v>433</v>
      </c>
      <c r="F32">
        <v>0.185</v>
      </c>
      <c r="G32" t="s">
        <v>434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432</v>
      </c>
      <c r="D33">
        <v>2.8000000000000001E-2</v>
      </c>
      <c r="E33" t="s">
        <v>433</v>
      </c>
      <c r="F33">
        <v>0.17599999999999999</v>
      </c>
      <c r="G33" t="s">
        <v>434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Education - Secondary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5" t="str" cm="1">
        <f t="array" ref="A3">IFERROR(INDEX($Z:$Z, 2+INT((ROW()-3)/4)), "")</f>
        <v>Computer room</v>
      </c>
      <c r="B3" s="106" t="s">
        <v>105</v>
      </c>
      <c r="C3" s="107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07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07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07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07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07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07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07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07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07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07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07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07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07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07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07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Computer room</v>
      </c>
      <c r="B4" s="106" t="s">
        <v>106</v>
      </c>
      <c r="C4" s="107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  <c r="Z4" t="str">
        <v>Retail</v>
      </c>
    </row>
    <row r="5" spans="1:26" x14ac:dyDescent="0.25">
      <c r="A5" s="105" t="str" cm="1">
        <f t="array" ref="A5">IFERROR(INDEX($Z:$Z, 2+INT((ROW()-3)/4)), "")</f>
        <v>Computer room</v>
      </c>
      <c r="B5" s="106" t="s">
        <v>107</v>
      </c>
      <c r="C5" s="107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07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07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07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07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07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07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07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07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07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07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07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07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07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07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07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09"/>
      <c r="Z5" t="str">
        <v>School</v>
      </c>
    </row>
    <row r="6" spans="1:26" x14ac:dyDescent="0.25">
      <c r="A6" s="105" t="str" cm="1">
        <f t="array" ref="A6">IFERROR(INDEX($Z:$Z, 2+INT((ROW()-3)/4)), "")</f>
        <v>Computer room</v>
      </c>
      <c r="B6" s="106" t="s">
        <v>108</v>
      </c>
      <c r="C6" s="107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07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07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07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07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07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07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07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07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07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07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07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07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07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07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07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Retail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Retail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Retail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Retail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  <row r="15" spans="1:26" x14ac:dyDescent="0.25">
      <c r="A15" s="105" t="str" cm="1">
        <f t="array" ref="A15">IFERROR(INDEX($Z:$Z, 2+INT((ROW()-3)/4)), "")</f>
        <v>School</v>
      </c>
      <c r="B15" s="106" t="s">
        <v>105</v>
      </c>
      <c r="C15" s="107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07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07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07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07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07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07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07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07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07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07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07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07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07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07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07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08"/>
    </row>
    <row r="16" spans="1:26" x14ac:dyDescent="0.25">
      <c r="A16" s="105" t="str" cm="1">
        <f t="array" ref="A16">IFERROR(INDEX($Z:$Z, 2+INT((ROW()-3)/4)), "")</f>
        <v>School</v>
      </c>
      <c r="B16" s="106" t="s">
        <v>106</v>
      </c>
      <c r="C16" s="107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07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07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07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07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07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07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07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07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07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07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07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07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07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07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07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09"/>
    </row>
    <row r="17" spans="1:19" x14ac:dyDescent="0.25">
      <c r="A17" s="105" t="str" cm="1">
        <f t="array" ref="A17">IFERROR(INDEX($Z:$Z, 2+INT((ROW()-3)/4)), "")</f>
        <v>School</v>
      </c>
      <c r="B17" s="106" t="s">
        <v>107</v>
      </c>
      <c r="C17" s="107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07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07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07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07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07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07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07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07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07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07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07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07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07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07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07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09"/>
    </row>
    <row r="18" spans="1:19" x14ac:dyDescent="0.25">
      <c r="A18" s="105" t="str" cm="1">
        <f t="array" ref="A18">IFERROR(INDEX($Z:$Z, 2+INT((ROW()-3)/4)), "")</f>
        <v>School</v>
      </c>
      <c r="B18" s="106" t="s">
        <v>108</v>
      </c>
      <c r="C18" s="107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07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07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07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07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07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07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07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07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07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07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07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07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07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07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07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09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413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405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74</v>
      </c>
      <c r="B6" t="s">
        <v>413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431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400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405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413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431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400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405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76</v>
      </c>
      <c r="B14" t="s">
        <v>413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431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405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77</v>
      </c>
      <c r="B18" t="s">
        <v>413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431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400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405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78</v>
      </c>
      <c r="B22" t="s">
        <v>413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431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400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405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79</v>
      </c>
      <c r="B26" t="s">
        <v>413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431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405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80</v>
      </c>
      <c r="B30" t="s">
        <v>413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431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400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405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81</v>
      </c>
      <c r="B34" t="s">
        <v>413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431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400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405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20</v>
      </c>
      <c r="B38" t="s">
        <v>413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431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400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405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21</v>
      </c>
      <c r="B42" t="s">
        <v>413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431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400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405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22</v>
      </c>
      <c r="B46" t="s">
        <v>413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431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400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405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23</v>
      </c>
      <c r="B50" t="s">
        <v>413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431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400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405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24</v>
      </c>
      <c r="B54" t="s">
        <v>413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431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400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405</v>
      </c>
      <c r="C57">
        <v>70</v>
      </c>
      <c r="D57">
        <v>60</v>
      </c>
      <c r="E57">
        <v>75</v>
      </c>
      <c r="F57">
        <v>85</v>
      </c>
    </row>
    <row r="58" spans="1:6" x14ac:dyDescent="0.25">
      <c r="A58" t="s">
        <v>25</v>
      </c>
      <c r="B58" t="s">
        <v>413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431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400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405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26</v>
      </c>
      <c r="B62" t="s">
        <v>413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431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400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405</v>
      </c>
      <c r="C65">
        <v>70</v>
      </c>
      <c r="D65">
        <v>60</v>
      </c>
      <c r="E65">
        <v>75</v>
      </c>
      <c r="F65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Education - Secondary School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Education - Secondary School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SZ-VAV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Alternative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Alternative</v>
      </c>
      <c r="D50" s="26" t="str">
        <f>_xlfn.TEXTBEFORE(Raw_fanoverview!C14," Fans")</f>
        <v>SZ-VAV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0.9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0.87</v>
      </c>
      <c r="H55" s="68">
        <f>Raw_fanoverview!H19</f>
        <v>0.83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Alternative</v>
      </c>
      <c r="D58" s="26" t="str">
        <f>_xlfn.TEXTBEFORE(Raw_fanoverview!C22," Fans")</f>
        <v>SZ-VAV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Alternative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0.9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Alternative</v>
      </c>
      <c r="D66" s="26" t="str">
        <f>_xlfn.TEXTBEFORE(Raw_fanoverview!C30," Fans")</f>
        <v>SZ-VAV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Main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0.55000000000000004</v>
      </c>
      <c r="G67" s="68">
        <f>Raw_fanoverview!G31</f>
        <v>0.87</v>
      </c>
      <c r="H67" s="68">
        <f>Raw_fanoverview!H31</f>
        <v>0.83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Alternative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0.9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Main</v>
      </c>
      <c r="D71" s="26" t="str">
        <f>_xlfn.TEXTBEFORE(Raw_fanoverview!C35," Fans")</f>
        <v>SZ-VAV</v>
      </c>
      <c r="E71" s="68">
        <f>Raw_fanoverview!E35</f>
        <v>3.8770014008251108</v>
      </c>
      <c r="F71" s="68">
        <f>Raw_fanoverview!F35</f>
        <v>0.55000000000000004</v>
      </c>
      <c r="G71" s="68">
        <f>Raw_fanoverview!G35</f>
        <v>0.87</v>
      </c>
      <c r="H71" s="68">
        <f>Raw_fanoverview!H35</f>
        <v>0.83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Alternative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0.9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Main</v>
      </c>
      <c r="D75" s="26" t="str">
        <f>_xlfn.TEXTBEFORE(Raw_fanoverview!C39," Fans")</f>
        <v>SZ-VAV</v>
      </c>
      <c r="E75" s="68">
        <f>Raw_fanoverview!E39</f>
        <v>3.8770014008251108</v>
      </c>
      <c r="F75" s="68">
        <f>Raw_fanoverview!F39</f>
        <v>0.55000000000000004</v>
      </c>
      <c r="G75" s="68">
        <f>Raw_fanoverview!G39</f>
        <v>0.87</v>
      </c>
      <c r="H75" s="68">
        <f>Raw_fanoverview!H39</f>
        <v>0.83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475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477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478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475</v>
      </c>
      <c r="D6" t="s">
        <v>62</v>
      </c>
      <c r="E6">
        <v>3.8770014008251108</v>
      </c>
      <c r="F6">
        <v>0.55000000000000004</v>
      </c>
      <c r="G6">
        <v>0.9</v>
      </c>
      <c r="H6">
        <v>0.83</v>
      </c>
    </row>
    <row r="7" spans="1:8" x14ac:dyDescent="0.25">
      <c r="A7" t="s">
        <v>40</v>
      </c>
      <c r="B7" t="s">
        <v>67</v>
      </c>
      <c r="C7" t="s">
        <v>476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477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478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475</v>
      </c>
      <c r="D10" t="s">
        <v>62</v>
      </c>
      <c r="E10">
        <v>3.8770014008251108</v>
      </c>
      <c r="F10">
        <v>0.55000000000000004</v>
      </c>
      <c r="G10">
        <v>0.9</v>
      </c>
      <c r="H10">
        <v>0.83</v>
      </c>
    </row>
    <row r="11" spans="1:8" x14ac:dyDescent="0.25">
      <c r="A11" t="s">
        <v>39</v>
      </c>
      <c r="B11" t="s">
        <v>48</v>
      </c>
      <c r="C11" t="s">
        <v>477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39</v>
      </c>
      <c r="B12" t="s">
        <v>48</v>
      </c>
      <c r="C12" t="s">
        <v>477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478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475</v>
      </c>
      <c r="D14" t="s">
        <v>62</v>
      </c>
      <c r="E14">
        <v>3.8770014008251108</v>
      </c>
      <c r="F14">
        <v>0.55000000000000004</v>
      </c>
      <c r="G14">
        <v>0.9</v>
      </c>
      <c r="H14">
        <v>0.83</v>
      </c>
    </row>
    <row r="15" spans="1:8" x14ac:dyDescent="0.25">
      <c r="A15" t="s">
        <v>40</v>
      </c>
      <c r="B15" t="s">
        <v>48</v>
      </c>
      <c r="C15" t="s">
        <v>477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48</v>
      </c>
      <c r="C16" t="s">
        <v>477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478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475</v>
      </c>
      <c r="D18" t="s">
        <v>62</v>
      </c>
      <c r="E18">
        <v>3.8770014008251108</v>
      </c>
      <c r="F18">
        <v>0.55000000000000004</v>
      </c>
      <c r="G18">
        <v>0.9</v>
      </c>
      <c r="H18">
        <v>0.83</v>
      </c>
    </row>
    <row r="19" spans="1:8" x14ac:dyDescent="0.25">
      <c r="A19" t="s">
        <v>39</v>
      </c>
      <c r="B19" t="s">
        <v>65</v>
      </c>
      <c r="C19" t="s">
        <v>477</v>
      </c>
      <c r="D19" t="s">
        <v>61</v>
      </c>
      <c r="E19">
        <v>3.8770014008251108</v>
      </c>
      <c r="F19">
        <v>0.55000000000000004</v>
      </c>
      <c r="G19">
        <v>0.87</v>
      </c>
      <c r="H19">
        <v>0.83</v>
      </c>
    </row>
    <row r="20" spans="1:8" x14ac:dyDescent="0.25">
      <c r="A20" t="s">
        <v>39</v>
      </c>
      <c r="B20" t="s">
        <v>65</v>
      </c>
      <c r="C20" t="s">
        <v>477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478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475</v>
      </c>
      <c r="D22" t="s">
        <v>62</v>
      </c>
      <c r="E22">
        <v>3.8770014008251108</v>
      </c>
      <c r="F22">
        <v>0.55000000000000004</v>
      </c>
      <c r="G22">
        <v>0.9</v>
      </c>
      <c r="H22">
        <v>0.83</v>
      </c>
    </row>
    <row r="23" spans="1:8" x14ac:dyDescent="0.25">
      <c r="A23" t="s">
        <v>40</v>
      </c>
      <c r="B23" t="s">
        <v>65</v>
      </c>
      <c r="C23" t="s">
        <v>477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65</v>
      </c>
      <c r="C24" t="s">
        <v>477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478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475</v>
      </c>
      <c r="D26" t="s">
        <v>62</v>
      </c>
      <c r="E26">
        <v>3.8770014008251108</v>
      </c>
      <c r="F26">
        <v>0.55000000000000004</v>
      </c>
      <c r="G26">
        <v>0.9</v>
      </c>
      <c r="H26">
        <v>0.83</v>
      </c>
    </row>
    <row r="27" spans="1:8" x14ac:dyDescent="0.25">
      <c r="A27" t="s">
        <v>39</v>
      </c>
      <c r="B27" t="s">
        <v>68</v>
      </c>
      <c r="C27" t="s">
        <v>477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39</v>
      </c>
      <c r="B28" t="s">
        <v>68</v>
      </c>
      <c r="C28" t="s">
        <v>477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478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475</v>
      </c>
      <c r="D30" t="s">
        <v>62</v>
      </c>
      <c r="E30">
        <v>3.8770014008251108</v>
      </c>
      <c r="F30">
        <v>0.55000000000000004</v>
      </c>
      <c r="G30">
        <v>0.9</v>
      </c>
      <c r="H30">
        <v>0.83</v>
      </c>
    </row>
    <row r="31" spans="1:8" x14ac:dyDescent="0.25">
      <c r="A31" t="s">
        <v>40</v>
      </c>
      <c r="B31" t="s">
        <v>68</v>
      </c>
      <c r="C31" t="s">
        <v>477</v>
      </c>
      <c r="D31" t="s">
        <v>61</v>
      </c>
      <c r="E31">
        <v>3.8770014008251108</v>
      </c>
      <c r="F31">
        <v>0.55000000000000004</v>
      </c>
      <c r="G31">
        <v>0.87</v>
      </c>
      <c r="H31">
        <v>0.83</v>
      </c>
    </row>
    <row r="32" spans="1:8" x14ac:dyDescent="0.25">
      <c r="A32" t="s">
        <v>40</v>
      </c>
      <c r="B32" t="s">
        <v>68</v>
      </c>
      <c r="C32" t="s">
        <v>477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478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475</v>
      </c>
      <c r="D34" t="s">
        <v>62</v>
      </c>
      <c r="E34">
        <v>3.8770014008251108</v>
      </c>
      <c r="F34">
        <v>0.55000000000000004</v>
      </c>
      <c r="G34">
        <v>0.9</v>
      </c>
      <c r="H34">
        <v>0.83</v>
      </c>
    </row>
    <row r="35" spans="1:8" x14ac:dyDescent="0.25">
      <c r="A35" t="s">
        <v>39</v>
      </c>
      <c r="B35" t="s">
        <v>69</v>
      </c>
      <c r="C35" t="s">
        <v>475</v>
      </c>
      <c r="D35" t="s">
        <v>61</v>
      </c>
      <c r="E35">
        <v>3.8770014008251108</v>
      </c>
      <c r="F35">
        <v>0.55000000000000004</v>
      </c>
      <c r="G35">
        <v>0.87</v>
      </c>
      <c r="H35">
        <v>0.83</v>
      </c>
    </row>
    <row r="36" spans="1:8" x14ac:dyDescent="0.25">
      <c r="A36" t="s">
        <v>39</v>
      </c>
      <c r="B36" t="s">
        <v>69</v>
      </c>
      <c r="C36" t="s">
        <v>477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478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475</v>
      </c>
      <c r="D38" t="s">
        <v>62</v>
      </c>
      <c r="E38">
        <v>3.8770014008251108</v>
      </c>
      <c r="F38">
        <v>0.55000000000000004</v>
      </c>
      <c r="G38">
        <v>0.9</v>
      </c>
      <c r="H38">
        <v>0.83</v>
      </c>
    </row>
    <row r="39" spans="1:8" x14ac:dyDescent="0.25">
      <c r="A39" t="s">
        <v>40</v>
      </c>
      <c r="B39" t="s">
        <v>69</v>
      </c>
      <c r="C39" t="s">
        <v>475</v>
      </c>
      <c r="D39" t="s">
        <v>61</v>
      </c>
      <c r="E39">
        <v>3.8770014008251108</v>
      </c>
      <c r="F39">
        <v>0.55000000000000004</v>
      </c>
      <c r="G39">
        <v>0.87</v>
      </c>
      <c r="H39">
        <v>0.83</v>
      </c>
    </row>
    <row r="40" spans="1:8" x14ac:dyDescent="0.25">
      <c r="A40" t="s">
        <v>40</v>
      </c>
      <c r="B40" t="s">
        <v>69</v>
      </c>
      <c r="C40" t="s">
        <v>477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478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463</v>
      </c>
      <c r="H1" s="45" t="s">
        <v>464</v>
      </c>
    </row>
    <row r="2" spans="1:8" x14ac:dyDescent="0.25">
      <c r="A2" t="s">
        <v>39</v>
      </c>
      <c r="B2" t="s">
        <v>67</v>
      </c>
      <c r="C2" t="s">
        <v>61</v>
      </c>
      <c r="D2" t="s">
        <v>465</v>
      </c>
      <c r="E2" t="s">
        <v>466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467</v>
      </c>
      <c r="E3" t="s">
        <v>468</v>
      </c>
      <c r="F3">
        <v>3.85</v>
      </c>
      <c r="G3" t="s">
        <v>70</v>
      </c>
      <c r="H3" t="s">
        <v>469</v>
      </c>
    </row>
    <row r="4" spans="1:8" x14ac:dyDescent="0.25">
      <c r="A4" t="s">
        <v>39</v>
      </c>
      <c r="B4" t="s">
        <v>67</v>
      </c>
      <c r="C4" t="s">
        <v>63</v>
      </c>
      <c r="D4" t="s">
        <v>470</v>
      </c>
      <c r="E4" t="s">
        <v>468</v>
      </c>
      <c r="F4">
        <v>3</v>
      </c>
      <c r="G4" t="s">
        <v>70</v>
      </c>
      <c r="H4" t="s">
        <v>469</v>
      </c>
    </row>
    <row r="5" spans="1:8" x14ac:dyDescent="0.25">
      <c r="A5" t="s">
        <v>39</v>
      </c>
      <c r="B5" t="s">
        <v>67</v>
      </c>
      <c r="C5" t="s">
        <v>63</v>
      </c>
      <c r="D5" t="s">
        <v>471</v>
      </c>
      <c r="E5" t="s">
        <v>466</v>
      </c>
      <c r="F5">
        <v>3.4223486209646201</v>
      </c>
      <c r="G5" t="s">
        <v>70</v>
      </c>
      <c r="H5" t="s">
        <v>472</v>
      </c>
    </row>
    <row r="6" spans="1:8" x14ac:dyDescent="0.25">
      <c r="A6" t="s">
        <v>40</v>
      </c>
      <c r="B6" t="s">
        <v>67</v>
      </c>
      <c r="C6" t="s">
        <v>61</v>
      </c>
      <c r="D6" t="s">
        <v>465</v>
      </c>
      <c r="E6" t="s">
        <v>466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467</v>
      </c>
      <c r="E7" t="s">
        <v>468</v>
      </c>
      <c r="F7">
        <v>3.85</v>
      </c>
      <c r="G7" t="s">
        <v>70</v>
      </c>
      <c r="H7" t="s">
        <v>469</v>
      </c>
    </row>
    <row r="8" spans="1:8" x14ac:dyDescent="0.25">
      <c r="A8" t="s">
        <v>40</v>
      </c>
      <c r="B8" t="s">
        <v>67</v>
      </c>
      <c r="C8" t="s">
        <v>63</v>
      </c>
      <c r="D8" t="s">
        <v>470</v>
      </c>
      <c r="E8" t="s">
        <v>468</v>
      </c>
      <c r="F8">
        <v>3</v>
      </c>
      <c r="G8" t="s">
        <v>70</v>
      </c>
      <c r="H8" t="s">
        <v>469</v>
      </c>
    </row>
    <row r="9" spans="1:8" x14ac:dyDescent="0.25">
      <c r="A9" t="s">
        <v>40</v>
      </c>
      <c r="B9" t="s">
        <v>67</v>
      </c>
      <c r="C9" t="s">
        <v>63</v>
      </c>
      <c r="D9" t="s">
        <v>471</v>
      </c>
      <c r="E9" t="s">
        <v>466</v>
      </c>
      <c r="F9">
        <v>3.4223486209646201</v>
      </c>
      <c r="G9" t="s">
        <v>70</v>
      </c>
      <c r="H9" t="s">
        <v>472</v>
      </c>
    </row>
    <row r="10" spans="1:8" x14ac:dyDescent="0.25">
      <c r="A10" t="s">
        <v>39</v>
      </c>
      <c r="B10" t="s">
        <v>48</v>
      </c>
      <c r="C10" t="s">
        <v>61</v>
      </c>
      <c r="D10" t="s">
        <v>470</v>
      </c>
      <c r="E10" t="s">
        <v>468</v>
      </c>
      <c r="F10">
        <v>3.65</v>
      </c>
    </row>
    <row r="11" spans="1:8" x14ac:dyDescent="0.25">
      <c r="A11" t="s">
        <v>39</v>
      </c>
      <c r="B11" t="s">
        <v>48</v>
      </c>
      <c r="C11" t="s">
        <v>62</v>
      </c>
      <c r="D11" t="s">
        <v>467</v>
      </c>
      <c r="E11" t="s">
        <v>468</v>
      </c>
      <c r="F11">
        <v>3.85</v>
      </c>
      <c r="G11" t="s">
        <v>70</v>
      </c>
      <c r="H11" t="s">
        <v>469</v>
      </c>
    </row>
    <row r="12" spans="1:8" x14ac:dyDescent="0.25">
      <c r="A12" t="s">
        <v>39</v>
      </c>
      <c r="B12" t="s">
        <v>48</v>
      </c>
      <c r="C12" t="s">
        <v>63</v>
      </c>
      <c r="D12" t="s">
        <v>470</v>
      </c>
      <c r="E12" t="s">
        <v>468</v>
      </c>
      <c r="F12">
        <v>3</v>
      </c>
      <c r="G12" t="s">
        <v>70</v>
      </c>
      <c r="H12" t="s">
        <v>469</v>
      </c>
    </row>
    <row r="13" spans="1:8" x14ac:dyDescent="0.25">
      <c r="A13" t="s">
        <v>39</v>
      </c>
      <c r="B13" t="s">
        <v>48</v>
      </c>
      <c r="C13" t="s">
        <v>63</v>
      </c>
      <c r="D13" t="s">
        <v>471</v>
      </c>
      <c r="E13" t="s">
        <v>468</v>
      </c>
      <c r="F13">
        <v>3.4223486209646201</v>
      </c>
      <c r="G13" t="s">
        <v>70</v>
      </c>
      <c r="H13" t="s">
        <v>472</v>
      </c>
    </row>
    <row r="14" spans="1:8" x14ac:dyDescent="0.25">
      <c r="A14" t="s">
        <v>40</v>
      </c>
      <c r="B14" t="s">
        <v>48</v>
      </c>
      <c r="C14" t="s">
        <v>61</v>
      </c>
      <c r="D14" t="s">
        <v>470</v>
      </c>
      <c r="E14" t="s">
        <v>468</v>
      </c>
      <c r="F14">
        <v>3.65</v>
      </c>
    </row>
    <row r="15" spans="1:8" x14ac:dyDescent="0.25">
      <c r="A15" t="s">
        <v>40</v>
      </c>
      <c r="B15" t="s">
        <v>48</v>
      </c>
      <c r="C15" t="s">
        <v>62</v>
      </c>
      <c r="D15" t="s">
        <v>467</v>
      </c>
      <c r="E15" t="s">
        <v>468</v>
      </c>
      <c r="F15">
        <v>3.85</v>
      </c>
      <c r="G15" t="s">
        <v>70</v>
      </c>
      <c r="H15" t="s">
        <v>469</v>
      </c>
    </row>
    <row r="16" spans="1:8" x14ac:dyDescent="0.25">
      <c r="A16" t="s">
        <v>40</v>
      </c>
      <c r="B16" t="s">
        <v>48</v>
      </c>
      <c r="C16" t="s">
        <v>63</v>
      </c>
      <c r="D16" t="s">
        <v>470</v>
      </c>
      <c r="E16" t="s">
        <v>468</v>
      </c>
      <c r="F16">
        <v>3</v>
      </c>
      <c r="G16" t="s">
        <v>70</v>
      </c>
      <c r="H16" t="s">
        <v>469</v>
      </c>
    </row>
    <row r="17" spans="1:8" x14ac:dyDescent="0.25">
      <c r="A17" t="s">
        <v>40</v>
      </c>
      <c r="B17" t="s">
        <v>48</v>
      </c>
      <c r="C17" t="s">
        <v>63</v>
      </c>
      <c r="D17" t="s">
        <v>471</v>
      </c>
      <c r="E17" t="s">
        <v>468</v>
      </c>
      <c r="F17">
        <v>3.4223486209646201</v>
      </c>
      <c r="G17" t="s">
        <v>70</v>
      </c>
      <c r="H17" t="s">
        <v>472</v>
      </c>
    </row>
    <row r="18" spans="1:8" x14ac:dyDescent="0.25">
      <c r="A18" t="s">
        <v>39</v>
      </c>
      <c r="B18" t="s">
        <v>65</v>
      </c>
      <c r="C18" t="s">
        <v>61</v>
      </c>
      <c r="D18" t="s">
        <v>470</v>
      </c>
      <c r="E18" t="s">
        <v>473</v>
      </c>
      <c r="F18">
        <v>3.65</v>
      </c>
    </row>
    <row r="19" spans="1:8" x14ac:dyDescent="0.25">
      <c r="A19" t="s">
        <v>39</v>
      </c>
      <c r="B19" t="s">
        <v>65</v>
      </c>
      <c r="C19" t="s">
        <v>62</v>
      </c>
      <c r="D19" t="s">
        <v>467</v>
      </c>
      <c r="E19" t="s">
        <v>468</v>
      </c>
      <c r="F19">
        <v>3.85</v>
      </c>
      <c r="G19" t="s">
        <v>70</v>
      </c>
      <c r="H19" t="s">
        <v>469</v>
      </c>
    </row>
    <row r="20" spans="1:8" x14ac:dyDescent="0.25">
      <c r="A20" t="s">
        <v>39</v>
      </c>
      <c r="B20" t="s">
        <v>65</v>
      </c>
      <c r="C20" t="s">
        <v>63</v>
      </c>
      <c r="D20" t="s">
        <v>470</v>
      </c>
      <c r="E20" t="s">
        <v>468</v>
      </c>
      <c r="F20">
        <v>3</v>
      </c>
      <c r="G20" t="s">
        <v>70</v>
      </c>
      <c r="H20" t="s">
        <v>469</v>
      </c>
    </row>
    <row r="21" spans="1:8" x14ac:dyDescent="0.25">
      <c r="A21" t="s">
        <v>39</v>
      </c>
      <c r="B21" t="s">
        <v>65</v>
      </c>
      <c r="C21" t="s">
        <v>63</v>
      </c>
      <c r="D21" t="s">
        <v>471</v>
      </c>
      <c r="E21" t="s">
        <v>474</v>
      </c>
      <c r="F21">
        <v>3.4223486209646201</v>
      </c>
      <c r="G21" t="s">
        <v>70</v>
      </c>
      <c r="H21" t="s">
        <v>472</v>
      </c>
    </row>
    <row r="22" spans="1:8" x14ac:dyDescent="0.25">
      <c r="A22" t="s">
        <v>40</v>
      </c>
      <c r="B22" t="s">
        <v>65</v>
      </c>
      <c r="C22" t="s">
        <v>61</v>
      </c>
      <c r="D22" t="s">
        <v>470</v>
      </c>
      <c r="E22" t="s">
        <v>473</v>
      </c>
      <c r="F22">
        <v>3.65</v>
      </c>
    </row>
    <row r="23" spans="1:8" x14ac:dyDescent="0.25">
      <c r="A23" t="s">
        <v>40</v>
      </c>
      <c r="B23" t="s">
        <v>65</v>
      </c>
      <c r="C23" t="s">
        <v>62</v>
      </c>
      <c r="D23" t="s">
        <v>467</v>
      </c>
      <c r="E23" t="s">
        <v>468</v>
      </c>
      <c r="F23">
        <v>3.85</v>
      </c>
      <c r="G23" t="s">
        <v>70</v>
      </c>
      <c r="H23" t="s">
        <v>469</v>
      </c>
    </row>
    <row r="24" spans="1:8" x14ac:dyDescent="0.25">
      <c r="A24" t="s">
        <v>40</v>
      </c>
      <c r="B24" t="s">
        <v>65</v>
      </c>
      <c r="C24" t="s">
        <v>63</v>
      </c>
      <c r="D24" t="s">
        <v>470</v>
      </c>
      <c r="E24" t="s">
        <v>468</v>
      </c>
      <c r="F24">
        <v>3</v>
      </c>
      <c r="G24" t="s">
        <v>70</v>
      </c>
      <c r="H24" t="s">
        <v>469</v>
      </c>
    </row>
    <row r="25" spans="1:8" x14ac:dyDescent="0.25">
      <c r="A25" t="s">
        <v>40</v>
      </c>
      <c r="B25" t="s">
        <v>65</v>
      </c>
      <c r="C25" t="s">
        <v>63</v>
      </c>
      <c r="D25" t="s">
        <v>471</v>
      </c>
      <c r="E25" t="s">
        <v>474</v>
      </c>
      <c r="F25">
        <v>3.4223486209646201</v>
      </c>
      <c r="G25" t="s">
        <v>70</v>
      </c>
      <c r="H25" t="s">
        <v>472</v>
      </c>
    </row>
    <row r="26" spans="1:8" x14ac:dyDescent="0.25">
      <c r="A26" t="s">
        <v>39</v>
      </c>
      <c r="B26" t="s">
        <v>68</v>
      </c>
      <c r="C26" t="s">
        <v>61</v>
      </c>
      <c r="D26" t="s">
        <v>470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62</v>
      </c>
      <c r="D27" t="s">
        <v>467</v>
      </c>
      <c r="E27" t="s">
        <v>468</v>
      </c>
      <c r="F27">
        <v>3.85</v>
      </c>
      <c r="G27" t="s">
        <v>70</v>
      </c>
      <c r="H27" t="s">
        <v>469</v>
      </c>
    </row>
    <row r="28" spans="1:8" x14ac:dyDescent="0.25">
      <c r="A28" t="s">
        <v>39</v>
      </c>
      <c r="B28" t="s">
        <v>68</v>
      </c>
      <c r="C28" t="s">
        <v>63</v>
      </c>
      <c r="D28" t="s">
        <v>470</v>
      </c>
      <c r="E28" t="s">
        <v>468</v>
      </c>
      <c r="F28">
        <v>3</v>
      </c>
      <c r="G28" t="s">
        <v>70</v>
      </c>
      <c r="H28" t="s">
        <v>469</v>
      </c>
    </row>
    <row r="29" spans="1:8" x14ac:dyDescent="0.25">
      <c r="A29" t="s">
        <v>39</v>
      </c>
      <c r="B29" t="s">
        <v>68</v>
      </c>
      <c r="C29" t="s">
        <v>63</v>
      </c>
      <c r="D29" t="s">
        <v>471</v>
      </c>
      <c r="F29">
        <v>3.4223486209646201</v>
      </c>
      <c r="G29" t="s">
        <v>70</v>
      </c>
      <c r="H29" t="s">
        <v>472</v>
      </c>
    </row>
    <row r="30" spans="1:8" x14ac:dyDescent="0.25">
      <c r="A30" t="s">
        <v>40</v>
      </c>
      <c r="B30" t="s">
        <v>68</v>
      </c>
      <c r="C30" t="s">
        <v>61</v>
      </c>
      <c r="D30" t="s">
        <v>470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62</v>
      </c>
      <c r="D31" t="s">
        <v>467</v>
      </c>
      <c r="E31" t="s">
        <v>468</v>
      </c>
      <c r="F31">
        <v>3.85</v>
      </c>
      <c r="G31" t="s">
        <v>70</v>
      </c>
      <c r="H31" t="s">
        <v>469</v>
      </c>
    </row>
    <row r="32" spans="1:8" x14ac:dyDescent="0.25">
      <c r="A32" t="s">
        <v>40</v>
      </c>
      <c r="B32" t="s">
        <v>68</v>
      </c>
      <c r="C32" t="s">
        <v>63</v>
      </c>
      <c r="D32" t="s">
        <v>470</v>
      </c>
      <c r="E32" t="s">
        <v>468</v>
      </c>
      <c r="F32">
        <v>3</v>
      </c>
      <c r="G32" t="s">
        <v>70</v>
      </c>
      <c r="H32" t="s">
        <v>469</v>
      </c>
    </row>
    <row r="33" spans="1:8" x14ac:dyDescent="0.25">
      <c r="A33" t="s">
        <v>40</v>
      </c>
      <c r="B33" t="s">
        <v>68</v>
      </c>
      <c r="C33" t="s">
        <v>63</v>
      </c>
      <c r="D33" t="s">
        <v>471</v>
      </c>
      <c r="F33">
        <v>3.4223486209646201</v>
      </c>
      <c r="G33" t="s">
        <v>70</v>
      </c>
      <c r="H33" t="s">
        <v>472</v>
      </c>
    </row>
    <row r="34" spans="1:8" x14ac:dyDescent="0.25">
      <c r="A34" t="s">
        <v>39</v>
      </c>
      <c r="B34" t="s">
        <v>69</v>
      </c>
      <c r="C34" t="s">
        <v>61</v>
      </c>
      <c r="D34" t="s">
        <v>467</v>
      </c>
      <c r="E34" t="s">
        <v>468</v>
      </c>
      <c r="F34">
        <v>3.65</v>
      </c>
    </row>
    <row r="35" spans="1:8" x14ac:dyDescent="0.25">
      <c r="A35" t="s">
        <v>39</v>
      </c>
      <c r="B35" t="s">
        <v>69</v>
      </c>
      <c r="C35" t="s">
        <v>62</v>
      </c>
      <c r="D35" t="s">
        <v>467</v>
      </c>
      <c r="E35" t="s">
        <v>468</v>
      </c>
      <c r="F35">
        <v>3.85</v>
      </c>
      <c r="G35" t="s">
        <v>70</v>
      </c>
      <c r="H35" t="s">
        <v>469</v>
      </c>
    </row>
    <row r="36" spans="1:8" x14ac:dyDescent="0.25">
      <c r="A36" t="s">
        <v>39</v>
      </c>
      <c r="B36" t="s">
        <v>69</v>
      </c>
      <c r="C36" t="s">
        <v>63</v>
      </c>
      <c r="D36" t="s">
        <v>470</v>
      </c>
      <c r="E36" t="s">
        <v>468</v>
      </c>
      <c r="F36">
        <v>3</v>
      </c>
      <c r="G36" t="s">
        <v>70</v>
      </c>
      <c r="H36" t="s">
        <v>469</v>
      </c>
    </row>
    <row r="37" spans="1:8" x14ac:dyDescent="0.25">
      <c r="A37" t="s">
        <v>39</v>
      </c>
      <c r="B37" t="s">
        <v>69</v>
      </c>
      <c r="C37" t="s">
        <v>63</v>
      </c>
      <c r="D37" t="s">
        <v>471</v>
      </c>
      <c r="E37" t="s">
        <v>468</v>
      </c>
      <c r="F37">
        <v>3.4223486209646201</v>
      </c>
      <c r="G37" t="s">
        <v>70</v>
      </c>
      <c r="H37" t="s">
        <v>472</v>
      </c>
    </row>
    <row r="38" spans="1:8" x14ac:dyDescent="0.25">
      <c r="A38" t="s">
        <v>40</v>
      </c>
      <c r="B38" t="s">
        <v>69</v>
      </c>
      <c r="C38" t="s">
        <v>61</v>
      </c>
      <c r="D38" t="s">
        <v>467</v>
      </c>
      <c r="E38" t="s">
        <v>468</v>
      </c>
      <c r="F38">
        <v>3.65</v>
      </c>
    </row>
    <row r="39" spans="1:8" x14ac:dyDescent="0.25">
      <c r="A39" t="s">
        <v>40</v>
      </c>
      <c r="B39" t="s">
        <v>69</v>
      </c>
      <c r="C39" t="s">
        <v>62</v>
      </c>
      <c r="D39" t="s">
        <v>467</v>
      </c>
      <c r="E39" t="s">
        <v>468</v>
      </c>
      <c r="F39">
        <v>3.85</v>
      </c>
      <c r="G39" t="s">
        <v>70</v>
      </c>
      <c r="H39" t="s">
        <v>469</v>
      </c>
    </row>
    <row r="40" spans="1:8" x14ac:dyDescent="0.25">
      <c r="A40" t="s">
        <v>40</v>
      </c>
      <c r="B40" t="s">
        <v>69</v>
      </c>
      <c r="C40" t="s">
        <v>63</v>
      </c>
      <c r="D40" t="s">
        <v>470</v>
      </c>
      <c r="E40" t="s">
        <v>468</v>
      </c>
      <c r="F40">
        <v>3</v>
      </c>
      <c r="G40" t="s">
        <v>70</v>
      </c>
      <c r="H40" t="s">
        <v>469</v>
      </c>
    </row>
    <row r="41" spans="1:8" x14ac:dyDescent="0.25">
      <c r="A41" t="s">
        <v>40</v>
      </c>
      <c r="B41" t="s">
        <v>69</v>
      </c>
      <c r="C41" t="s">
        <v>63</v>
      </c>
      <c r="D41" t="s">
        <v>471</v>
      </c>
      <c r="E41" t="s">
        <v>468</v>
      </c>
      <c r="F41">
        <v>3.4223486209646201</v>
      </c>
      <c r="G41" t="s">
        <v>70</v>
      </c>
      <c r="H41" t="s">
        <v>472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Education - Secondary School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22926.82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8712.1916000000001</v>
      </c>
      <c r="F3" s="26"/>
      <c r="Z3" t="str">
        <v>Computer</v>
      </c>
    </row>
    <row r="4" spans="1:26" ht="18" customHeight="1" x14ac:dyDescent="0.25">
      <c r="A4" s="2" t="str">
        <f t="shared" ref="A4:A7" si="0">Z3</f>
        <v>Computer</v>
      </c>
      <c r="B4" s="53">
        <f>SUMIF(Raw_outdoorairflowrate!$A:$A, $A4, Raw_outdoorairflowrate!B:B)</f>
        <v>770.67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115.60049999999998</v>
      </c>
      <c r="F4" s="26"/>
      <c r="Z4" t="str">
        <v>Dining_fast</v>
      </c>
    </row>
    <row r="5" spans="1:26" ht="18" customHeight="1" x14ac:dyDescent="0.25">
      <c r="A5" s="2" t="str">
        <f t="shared" si="0"/>
        <v>Dining_fast</v>
      </c>
      <c r="B5" s="53">
        <f>SUMIF(Raw_outdoorairflowrate!$A:$A, $A5, Raw_outdoorairflowrate!B:B)</f>
        <v>5634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2817</v>
      </c>
      <c r="F5" s="26"/>
      <c r="Z5" t="str">
        <v>Gym</v>
      </c>
    </row>
    <row r="6" spans="1:26" ht="18" customHeight="1" x14ac:dyDescent="0.25">
      <c r="A6" s="2" t="str">
        <f t="shared" si="0"/>
        <v>Gym</v>
      </c>
      <c r="B6" s="53">
        <f>SUMIF(Raw_outdoorairflowrate!$A:$A, $A6, Raw_outdoorairflowrate!B:B)</f>
        <v>22502.2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11251.1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2629.64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394.44599999999997</v>
      </c>
      <c r="F7" s="26"/>
    </row>
    <row r="10" spans="1:26" ht="15.75" customHeight="1" x14ac:dyDescent="0.25">
      <c r="A10" s="82" t="str">
        <f>"OA Controller - "&amp;Prototype!A2</f>
        <v>OA Controller - Education - Secondary School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87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87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3" t="str">
        <f>"Exhaust hood - "&amp;Prototype!A2</f>
        <v>Exhaust hood - Education - Secondary School</v>
      </c>
      <c r="B16" s="83"/>
      <c r="C16" s="83"/>
      <c r="D16" s="83"/>
      <c r="E16" s="83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399</v>
      </c>
      <c r="B2">
        <v>22926.82</v>
      </c>
      <c r="C2">
        <v>0</v>
      </c>
      <c r="D2">
        <v>0.38</v>
      </c>
    </row>
    <row r="3" spans="1:4" x14ac:dyDescent="0.25">
      <c r="A3" t="s">
        <v>412</v>
      </c>
      <c r="B3">
        <v>770.67</v>
      </c>
      <c r="C3">
        <v>0</v>
      </c>
      <c r="D3">
        <v>0.15</v>
      </c>
    </row>
    <row r="4" spans="1:4" x14ac:dyDescent="0.25">
      <c r="A4" t="s">
        <v>416</v>
      </c>
      <c r="B4">
        <v>5634</v>
      </c>
      <c r="C4">
        <v>0</v>
      </c>
      <c r="D4">
        <v>0.5</v>
      </c>
    </row>
    <row r="5" spans="1:4" x14ac:dyDescent="0.25">
      <c r="A5" t="s">
        <v>429</v>
      </c>
      <c r="B5">
        <v>22502.2</v>
      </c>
      <c r="C5">
        <v>0</v>
      </c>
      <c r="D5">
        <v>0.5</v>
      </c>
    </row>
    <row r="6" spans="1:4" x14ac:dyDescent="0.25">
      <c r="A6" t="s">
        <v>431</v>
      </c>
      <c r="B6">
        <v>2629.64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Education - Secondary School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653407.65</v>
      </c>
      <c r="E4" s="70">
        <f>Raw_waterheater!D2</f>
        <v>137.03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653407.65</v>
      </c>
      <c r="E5" s="70">
        <f>Raw_waterheater!D3</f>
        <v>137.03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Education - Secondary School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E1 WEST PERIM (G.W1)</v>
      </c>
      <c r="B10" s="62">
        <f>IFERROR(Zones!H3,0)</f>
        <v>3751.24</v>
      </c>
      <c r="C10" s="59">
        <f>IFERROR(Zones!K3,0)</f>
        <v>25</v>
      </c>
      <c r="D10" s="57">
        <f>IFERROR(E10/C10,0)</f>
        <v>1.3504463999999998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33.761159999999997</v>
      </c>
      <c r="F10" s="73">
        <f>E10/60</f>
        <v>0.56268599999999991</v>
      </c>
      <c r="G10" s="74"/>
    </row>
    <row r="11" spans="1:8" x14ac:dyDescent="0.25">
      <c r="A11" s="58" t="str">
        <f>IFERROR(Zones!B4,0)</f>
        <v>CLASSROOM E2 NORTH PERIM (G.N3)</v>
      </c>
      <c r="B11" s="62">
        <f>IFERROR(Zones!H4,0)</f>
        <v>2092.38</v>
      </c>
      <c r="C11" s="59">
        <f>IFERROR(Zones!K4,0)</f>
        <v>25</v>
      </c>
      <c r="D11" s="57">
        <f t="shared" ref="D11:D31" si="0">IFERROR(E11/C11,0)</f>
        <v>0.75325680000000006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1" s="73">
        <f t="shared" ref="F11:F31" si="1">E11/60</f>
        <v>0.313857</v>
      </c>
      <c r="G11" s="74"/>
    </row>
    <row r="12" spans="1:8" x14ac:dyDescent="0.25">
      <c r="A12" s="58" t="str">
        <f>IFERROR(Zones!B5,0)</f>
        <v>CLASSROOM E2 SOUTH PERIM (G.S2)</v>
      </c>
      <c r="B12" s="62">
        <f>IFERROR(Zones!H5,0)</f>
        <v>2092.38</v>
      </c>
      <c r="C12" s="59">
        <f>IFERROR(Zones!K5,0)</f>
        <v>25</v>
      </c>
      <c r="D12" s="57">
        <f t="shared" si="0"/>
        <v>0.75325680000000006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2" s="73">
        <f t="shared" si="1"/>
        <v>0.313857</v>
      </c>
      <c r="G12" s="74"/>
    </row>
    <row r="13" spans="1:8" x14ac:dyDescent="0.25">
      <c r="A13" s="58" t="str">
        <f>IFERROR(Zones!B6,0)</f>
        <v>CLASSROOM E2 WEST PERIM (G.W1)</v>
      </c>
      <c r="B13" s="62">
        <f>IFERROR(Zones!H6,0)</f>
        <v>1656.55</v>
      </c>
      <c r="C13" s="59">
        <f>IFERROR(Zones!K6,0)</f>
        <v>25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CLASSROOM E4 CORE (G.C6)</v>
      </c>
      <c r="B14" s="62">
        <f>IFERROR(Zones!H7,0)</f>
        <v>1798.23</v>
      </c>
      <c r="C14" s="59">
        <f>IFERROR(Zones!K7,0)</f>
        <v>25</v>
      </c>
      <c r="D14" s="57">
        <f t="shared" si="0"/>
        <v>0.6473627999999999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16.184069999999998</v>
      </c>
      <c r="F14" s="73">
        <f t="shared" si="1"/>
        <v>0.26973449999999999</v>
      </c>
      <c r="G14" s="74"/>
    </row>
    <row r="15" spans="1:8" x14ac:dyDescent="0.25">
      <c r="A15" s="58" t="str">
        <f>IFERROR(Zones!B8,0)</f>
        <v>CLASSROOM E4 EAST PERIM (G.E2)</v>
      </c>
      <c r="B15" s="62">
        <f>IFERROR(Zones!H8,0)</f>
        <v>1619.41</v>
      </c>
      <c r="C15" s="59">
        <f>IFERROR(Zones!K8,0)</f>
        <v>25</v>
      </c>
      <c r="D15" s="57">
        <f t="shared" si="0"/>
        <v>0.58298760000000005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5" s="73">
        <f t="shared" si="1"/>
        <v>0.2429115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4148.6099999999997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SOUTH PERIM (G.S1)</v>
      </c>
      <c r="B17" s="62">
        <f>IFERROR(Zones!H10,0)</f>
        <v>4148.6099999999997</v>
      </c>
      <c r="C17" s="59">
        <f>IFERROR(Zones!K10,0)</f>
        <v>25</v>
      </c>
      <c r="D17" s="57">
        <f t="shared" si="0"/>
        <v>1.4934996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37.337490000000003</v>
      </c>
      <c r="F17" s="73">
        <f t="shared" si="1"/>
        <v>0.6222915</v>
      </c>
      <c r="G17" s="74"/>
    </row>
    <row r="18" spans="1:7" x14ac:dyDescent="0.25">
      <c r="A18" s="58" t="str">
        <f>IFERROR(Zones!B11,0)</f>
        <v>CLASSROOM E4 WEST PERIM (G.W4)</v>
      </c>
      <c r="B18" s="62">
        <f>IFERROR(Zones!H11,0)</f>
        <v>1619.41</v>
      </c>
      <c r="C18" s="59">
        <f>IFERROR(Zones!K11,0)</f>
        <v>25</v>
      </c>
      <c r="D18" s="57">
        <f t="shared" si="0"/>
        <v>0.58298760000000005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8" s="73">
        <f t="shared" si="1"/>
        <v>0.2429115</v>
      </c>
      <c r="G18" s="74"/>
    </row>
    <row r="19" spans="1:7" x14ac:dyDescent="0.25">
      <c r="A19" s="58" t="str">
        <f>IFERROR(Zones!B12,0)</f>
        <v>COMPUTER CLASSROOM E4 CORE SPC (G.C5)</v>
      </c>
      <c r="B19" s="62">
        <f>IFERROR(Zones!H12,0)</f>
        <v>770.67</v>
      </c>
      <c r="C19" s="59">
        <f>IFERROR(Zones!K12,0)</f>
        <v>1.5</v>
      </c>
      <c r="D19" s="57">
        <f t="shared" si="0"/>
        <v>0.2774412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0.41616180000000003</v>
      </c>
      <c r="F19" s="73">
        <f t="shared" si="1"/>
        <v>6.9360300000000001E-3</v>
      </c>
      <c r="G19" s="74"/>
    </row>
    <row r="20" spans="1:7" x14ac:dyDescent="0.25">
      <c r="A20" s="58" t="str">
        <f>IFERROR(Zones!B13,0)</f>
        <v>DINING E3 SW PERIM (G.SW1)</v>
      </c>
      <c r="B20" s="62">
        <f>IFERROR(Zones!H13,0)</f>
        <v>5634</v>
      </c>
      <c r="C20" s="59">
        <f>IFERROR(Zones!K13,0)</f>
        <v>33.33</v>
      </c>
      <c r="D20" s="57">
        <f t="shared" si="0"/>
        <v>6.5135553555355505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217.09679999999989</v>
      </c>
      <c r="F20" s="73">
        <f t="shared" si="1"/>
        <v>3.6182799999999982</v>
      </c>
      <c r="G20" s="74"/>
    </row>
    <row r="21" spans="1:7" x14ac:dyDescent="0.25">
      <c r="A21" s="58" t="str">
        <f>IFERROR(Zones!B14,0)</f>
        <v>E2 NORTH PERIM PLNM (G.N6)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E2 SOUTH PERIM PLNM (G.S5)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E2 WEST PERIM PLNM (G.W4)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E4 CORE PLNM (G.C11)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E4 CORE PLNM (G.C12)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E4 EAST PERIM PLNM (G.E8)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E4 NORTH PERIM PLNM (G.N9)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E4 SOUTH PERIM PLNM (G.S7)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E4 WEST PERIM PLNM (G.W10)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GYMNASIUM E17 WEST PERIM (G.W1)</v>
      </c>
      <c r="B30" s="62">
        <f>IFERROR(Zones!H23,0)</f>
        <v>22502.2</v>
      </c>
      <c r="C30" s="59">
        <f>IFERROR(Zones!K23,0)</f>
        <v>33.33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KITCHEN E3 NE PERIM (G.NE2)</v>
      </c>
      <c r="B31" s="62">
        <f>IFERROR(Zones!H24,0)</f>
        <v>2629.64</v>
      </c>
      <c r="C31" s="59">
        <f>IFERROR(Zones!K24,0)</f>
        <v>2.5</v>
      </c>
      <c r="D31" s="57">
        <f t="shared" si="0"/>
        <v>3.0398659437119995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7.5996648592799989</v>
      </c>
      <c r="F31" s="73">
        <f t="shared" si="1"/>
        <v>0.12666108098799997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653407.65</v>
      </c>
      <c r="D2">
        <v>137.03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653407.65</v>
      </c>
      <c r="D3">
        <v>137.03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435</v>
      </c>
      <c r="B2">
        <v>33.761159999999997</v>
      </c>
      <c r="C2" t="s">
        <v>395</v>
      </c>
    </row>
    <row r="3" spans="1:3" x14ac:dyDescent="0.25">
      <c r="A3" t="s">
        <v>436</v>
      </c>
      <c r="B3">
        <v>18.831420000000001</v>
      </c>
      <c r="C3" t="s">
        <v>401</v>
      </c>
    </row>
    <row r="4" spans="1:3" x14ac:dyDescent="0.25">
      <c r="A4" t="s">
        <v>437</v>
      </c>
      <c r="B4">
        <v>18.831420000000001</v>
      </c>
      <c r="C4" t="s">
        <v>402</v>
      </c>
    </row>
    <row r="5" spans="1:3" x14ac:dyDescent="0.25">
      <c r="A5" t="s">
        <v>438</v>
      </c>
      <c r="B5">
        <v>14.908950000000001</v>
      </c>
      <c r="C5" t="s">
        <v>395</v>
      </c>
    </row>
    <row r="6" spans="1:3" x14ac:dyDescent="0.25">
      <c r="A6" t="s">
        <v>439</v>
      </c>
      <c r="B6">
        <v>16.184069999999998</v>
      </c>
      <c r="C6" t="s">
        <v>404</v>
      </c>
    </row>
    <row r="7" spans="1:3" x14ac:dyDescent="0.25">
      <c r="A7" t="s">
        <v>440</v>
      </c>
      <c r="B7">
        <v>14.57469</v>
      </c>
      <c r="C7" t="s">
        <v>406</v>
      </c>
    </row>
    <row r="8" spans="1:3" x14ac:dyDescent="0.25">
      <c r="A8" t="s">
        <v>441</v>
      </c>
      <c r="B8">
        <v>37.337490000000003</v>
      </c>
      <c r="C8" t="s">
        <v>401</v>
      </c>
    </row>
    <row r="9" spans="1:3" x14ac:dyDescent="0.25">
      <c r="A9" t="s">
        <v>442</v>
      </c>
      <c r="B9">
        <v>37.337490000000003</v>
      </c>
      <c r="C9" t="s">
        <v>408</v>
      </c>
    </row>
    <row r="10" spans="1:3" x14ac:dyDescent="0.25">
      <c r="A10" t="s">
        <v>443</v>
      </c>
      <c r="B10">
        <v>14.57469</v>
      </c>
      <c r="C10" t="s">
        <v>409</v>
      </c>
    </row>
    <row r="11" spans="1:3" x14ac:dyDescent="0.25">
      <c r="A11" t="s">
        <v>444</v>
      </c>
      <c r="B11">
        <v>0.41616180000000003</v>
      </c>
      <c r="C11" t="s">
        <v>410</v>
      </c>
    </row>
    <row r="12" spans="1:3" x14ac:dyDescent="0.25">
      <c r="A12" t="s">
        <v>445</v>
      </c>
      <c r="B12">
        <v>217.09679999999989</v>
      </c>
      <c r="C12" t="s">
        <v>414</v>
      </c>
    </row>
    <row r="13" spans="1:3" x14ac:dyDescent="0.25">
      <c r="A13" t="s">
        <v>446</v>
      </c>
      <c r="B13">
        <v>81.007919999999999</v>
      </c>
      <c r="C13" t="s">
        <v>395</v>
      </c>
    </row>
    <row r="14" spans="1:3" x14ac:dyDescent="0.25">
      <c r="A14" t="s">
        <v>447</v>
      </c>
      <c r="B14">
        <v>7.5996648592799989</v>
      </c>
      <c r="C14" t="s">
        <v>430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Education - Secondary School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22926.82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770.67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Dining_fast</v>
      </c>
      <c r="D5" s="63">
        <f>Raw_interiorlights!C4</f>
        <v>5634</v>
      </c>
      <c r="E5" s="43">
        <f>Raw_interiorlights!D4</f>
        <v>1.213577993763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Gym</v>
      </c>
      <c r="D6" s="63">
        <f>Raw_interiorlights!C5</f>
        <v>22502.2</v>
      </c>
      <c r="E6" s="43">
        <f>Raw_interiorlights!D5</f>
        <v>0.98463087387899995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2629.64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22926.82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Computer</v>
      </c>
      <c r="D9" s="63">
        <f>Raw_interiorlights!C8</f>
        <v>770.67</v>
      </c>
      <c r="E9" s="43">
        <f>Raw_interiorlights!D8</f>
        <v>0.499920631206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Dining_fast</v>
      </c>
      <c r="D10" s="63">
        <f>Raw_interiorlights!C9</f>
        <v>5634</v>
      </c>
      <c r="E10" s="43">
        <f>Raw_interiorlights!D9</f>
        <v>0.44995201377100008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Gym</v>
      </c>
      <c r="D11" s="63">
        <f>Raw_interiorlights!C10</f>
        <v>22502.2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Kitchen</v>
      </c>
      <c r="D12" s="63">
        <f>Raw_interiorlights!C11</f>
        <v>2629.64</v>
      </c>
      <c r="E12" s="43">
        <f>Raw_interiorlights!D11</f>
        <v>0.94987264497699997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Education - Secondary School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399</v>
      </c>
      <c r="C2">
        <v>22926.82</v>
      </c>
      <c r="D2">
        <v>1.3129583936</v>
      </c>
    </row>
    <row r="3" spans="1:4" x14ac:dyDescent="0.25">
      <c r="A3" t="s">
        <v>39</v>
      </c>
      <c r="B3" t="s">
        <v>412</v>
      </c>
      <c r="C3">
        <v>770.67</v>
      </c>
      <c r="D3">
        <v>1.105434768933</v>
      </c>
    </row>
    <row r="4" spans="1:4" x14ac:dyDescent="0.25">
      <c r="A4" t="s">
        <v>39</v>
      </c>
      <c r="B4" t="s">
        <v>416</v>
      </c>
      <c r="C4">
        <v>5634</v>
      </c>
      <c r="D4">
        <v>1.213577993763</v>
      </c>
    </row>
    <row r="5" spans="1:4" x14ac:dyDescent="0.25">
      <c r="A5" t="s">
        <v>39</v>
      </c>
      <c r="B5" t="s">
        <v>429</v>
      </c>
      <c r="C5">
        <v>22502.2</v>
      </c>
      <c r="D5">
        <v>0.98463087387899995</v>
      </c>
    </row>
    <row r="6" spans="1:4" x14ac:dyDescent="0.25">
      <c r="A6" t="s">
        <v>39</v>
      </c>
      <c r="B6" t="s">
        <v>431</v>
      </c>
      <c r="C6">
        <v>2629.64</v>
      </c>
      <c r="D6">
        <v>1.6491988322110001</v>
      </c>
    </row>
    <row r="7" spans="1:4" x14ac:dyDescent="0.25">
      <c r="A7" t="s">
        <v>40</v>
      </c>
      <c r="B7" t="s">
        <v>399</v>
      </c>
      <c r="C7">
        <v>22926.82</v>
      </c>
      <c r="D7">
        <v>0.59991648029</v>
      </c>
    </row>
    <row r="8" spans="1:4" x14ac:dyDescent="0.25">
      <c r="A8" t="s">
        <v>40</v>
      </c>
      <c r="B8" t="s">
        <v>412</v>
      </c>
      <c r="C8">
        <v>770.67</v>
      </c>
      <c r="D8">
        <v>0.499920631206</v>
      </c>
    </row>
    <row r="9" spans="1:4" x14ac:dyDescent="0.25">
      <c r="A9" t="s">
        <v>40</v>
      </c>
      <c r="B9" t="s">
        <v>416</v>
      </c>
      <c r="C9">
        <v>5634</v>
      </c>
      <c r="D9">
        <v>0.44995201377100008</v>
      </c>
    </row>
    <row r="10" spans="1:4" x14ac:dyDescent="0.25">
      <c r="A10" t="s">
        <v>40</v>
      </c>
      <c r="B10" t="s">
        <v>429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431</v>
      </c>
      <c r="C11">
        <v>2629.64</v>
      </c>
      <c r="D11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Education - Secondary School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22926.82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770.67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Dining_fast</v>
      </c>
      <c r="B5" s="64">
        <f>IF(TRIM(Raw_equipment!$A4)="Existing",Raw_equipment!C4,"")</f>
        <v>5634</v>
      </c>
      <c r="C5" s="54">
        <f>IF(TRIM(Raw_equipment!$A4)="Existing",Raw_equipment!D4,"")</f>
        <v>0.74991025391600008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Gym</v>
      </c>
      <c r="B6" s="64">
        <f>IF(TRIM(Raw_equipment!$A5)="Existing",Raw_equipment!C5,"")</f>
        <v>22502.2</v>
      </c>
      <c r="C6" s="54">
        <f>IF(TRIM(Raw_equipment!$A5)="Existing",Raw_equipment!D5,"")</f>
        <v>0.499920631206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2629.64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10" spans="1:4" ht="15.75" x14ac:dyDescent="0.25">
      <c r="A10" s="94" t="str">
        <f>"Refrigeration - "&amp;Prototype!A2</f>
        <v>Refrigeration - Education - Secondary School</v>
      </c>
      <c r="B10" s="78"/>
      <c r="C10" s="78"/>
      <c r="D10" s="78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4" t="str">
        <f>"Elevator - "&amp;Prototype!A2</f>
        <v>Elevator - Education - Secondary School</v>
      </c>
      <c r="B18" s="78"/>
      <c r="C18" s="78"/>
      <c r="D18" s="78"/>
      <c r="E18" s="78"/>
      <c r="F18" s="78"/>
      <c r="G18" s="78"/>
      <c r="H18" s="78"/>
      <c r="I18" s="78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399</v>
      </c>
      <c r="C2">
        <v>22926.82</v>
      </c>
      <c r="D2">
        <v>0.999870569519</v>
      </c>
    </row>
    <row r="3" spans="1:4" x14ac:dyDescent="0.25">
      <c r="A3" t="s">
        <v>39</v>
      </c>
      <c r="B3" t="s">
        <v>412</v>
      </c>
      <c r="C3">
        <v>770.67</v>
      </c>
      <c r="D3">
        <v>19.997206240631002</v>
      </c>
    </row>
    <row r="4" spans="1:4" x14ac:dyDescent="0.25">
      <c r="A4" t="s">
        <v>39</v>
      </c>
      <c r="B4" t="s">
        <v>416</v>
      </c>
      <c r="C4">
        <v>5634</v>
      </c>
      <c r="D4">
        <v>0.74991025391600008</v>
      </c>
    </row>
    <row r="5" spans="1:4" x14ac:dyDescent="0.25">
      <c r="A5" t="s">
        <v>39</v>
      </c>
      <c r="B5" t="s">
        <v>429</v>
      </c>
      <c r="C5">
        <v>22502.2</v>
      </c>
      <c r="D5">
        <v>0.499920631206</v>
      </c>
    </row>
    <row r="6" spans="1:4" x14ac:dyDescent="0.25">
      <c r="A6" t="s">
        <v>39</v>
      </c>
      <c r="B6" t="s">
        <v>431</v>
      </c>
      <c r="C6">
        <v>2629.64</v>
      </c>
      <c r="D6">
        <v>7.7580601366119986</v>
      </c>
    </row>
    <row r="7" spans="1:4" x14ac:dyDescent="0.25">
      <c r="A7" t="s">
        <v>40</v>
      </c>
      <c r="B7" t="s">
        <v>399</v>
      </c>
      <c r="C7">
        <v>22926.82</v>
      </c>
      <c r="D7">
        <v>0.999870569519</v>
      </c>
    </row>
    <row r="8" spans="1:4" x14ac:dyDescent="0.25">
      <c r="A8" t="s">
        <v>40</v>
      </c>
      <c r="B8" t="s">
        <v>412</v>
      </c>
      <c r="C8">
        <v>770.67</v>
      </c>
      <c r="D8">
        <v>19.997206240631002</v>
      </c>
    </row>
    <row r="9" spans="1:4" x14ac:dyDescent="0.25">
      <c r="A9" t="s">
        <v>40</v>
      </c>
      <c r="B9" t="s">
        <v>416</v>
      </c>
      <c r="C9">
        <v>5634</v>
      </c>
      <c r="D9">
        <v>0.74991025391600008</v>
      </c>
    </row>
    <row r="10" spans="1:4" x14ac:dyDescent="0.25">
      <c r="A10" t="s">
        <v>40</v>
      </c>
      <c r="B10" t="s">
        <v>429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431</v>
      </c>
      <c r="C11">
        <v>2629.64</v>
      </c>
      <c r="D11">
        <v>7.7580601366119986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447</v>
      </c>
      <c r="C2">
        <v>17.535399999999999</v>
      </c>
      <c r="D2" t="s">
        <v>431</v>
      </c>
    </row>
    <row r="3" spans="1:4" x14ac:dyDescent="0.25">
      <c r="A3" t="s">
        <v>40</v>
      </c>
      <c r="B3" t="s">
        <v>447</v>
      </c>
      <c r="C3">
        <v>17.535399999999999</v>
      </c>
      <c r="D3" t="s">
        <v>431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Education - Secondary School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5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Retail</v>
      </c>
      <c r="C52" s="2" t="str">
        <f>Raw_schedule!C50</f>
        <v>AllOtherDays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Retail</v>
      </c>
      <c r="C53" s="2" t="str">
        <f>Raw_schedule!C51</f>
        <v>Saturdays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Retail</v>
      </c>
      <c r="C54" s="2" t="str">
        <f>Raw_schedule!C52</f>
        <v>Weekdays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75.02</v>
      </c>
      <c r="L54" s="2">
        <f>Raw_schedule!K52</f>
        <v>75.02</v>
      </c>
      <c r="M54" s="2">
        <f>Raw_schedule!L52</f>
        <v>75.02</v>
      </c>
      <c r="N54" s="2">
        <f>Raw_schedule!M52</f>
        <v>75.02</v>
      </c>
      <c r="O54" s="2">
        <f>Raw_schedule!N52</f>
        <v>75.02</v>
      </c>
      <c r="P54" s="2">
        <f>Raw_schedule!O52</f>
        <v>75.02</v>
      </c>
      <c r="Q54" s="2">
        <f>Raw_schedule!P52</f>
        <v>75.02</v>
      </c>
      <c r="R54" s="2">
        <f>Raw_schedule!Q52</f>
        <v>75.02</v>
      </c>
      <c r="S54" s="2">
        <f>Raw_schedule!R52</f>
        <v>75.02</v>
      </c>
      <c r="T54" s="2">
        <f>Raw_schedule!S52</f>
        <v>75.02</v>
      </c>
      <c r="U54" s="2">
        <f>Raw_schedule!T52</f>
        <v>75.02</v>
      </c>
      <c r="V54" s="2">
        <f>Raw_schedule!U52</f>
        <v>75.02</v>
      </c>
      <c r="W54" s="2">
        <f>Raw_schedule!V52</f>
        <v>75.02</v>
      </c>
      <c r="X54" s="2">
        <f>Raw_schedule!W52</f>
        <v>75.02</v>
      </c>
      <c r="Y54" s="2">
        <f>Raw_schedule!X52</f>
        <v>75.02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DHW Sch</v>
      </c>
      <c r="B55" s="39" t="str">
        <f>Raw_schedule!A53</f>
        <v>Retail</v>
      </c>
      <c r="C55" s="2" t="str">
        <f>Raw_schedule!C53</f>
        <v>AllOtherDays</v>
      </c>
      <c r="D55" s="2"/>
      <c r="E55" s="2">
        <f>Raw_schedule!D53</f>
        <v>7.0000000000000007E-2</v>
      </c>
      <c r="F55" s="2">
        <f>Raw_schedule!E53</f>
        <v>7.0000000000000007E-2</v>
      </c>
      <c r="G55" s="2">
        <f>Raw_schedule!F53</f>
        <v>7.0000000000000007E-2</v>
      </c>
      <c r="H55" s="2">
        <f>Raw_schedule!G53</f>
        <v>0.06</v>
      </c>
      <c r="I55" s="2">
        <f>Raw_schedule!H53</f>
        <v>0.06</v>
      </c>
      <c r="J55" s="2">
        <f>Raw_schedule!I53</f>
        <v>0.06</v>
      </c>
      <c r="K55" s="2">
        <f>Raw_schedule!J53</f>
        <v>7.0000000000000007E-2</v>
      </c>
      <c r="L55" s="2">
        <f>Raw_schedule!K53</f>
        <v>0.1</v>
      </c>
      <c r="M55" s="2">
        <f>Raw_schedule!L53</f>
        <v>0.12</v>
      </c>
      <c r="N55" s="2">
        <f>Raw_schedule!M53</f>
        <v>0.14000000000000001</v>
      </c>
      <c r="O55" s="2">
        <f>Raw_schedule!N53</f>
        <v>0.28999999999999998</v>
      </c>
      <c r="P55" s="2">
        <f>Raw_schedule!O53</f>
        <v>0.31</v>
      </c>
      <c r="Q55" s="2">
        <f>Raw_schedule!P53</f>
        <v>0.36</v>
      </c>
      <c r="R55" s="2">
        <f>Raw_schedule!Q53</f>
        <v>0.36</v>
      </c>
      <c r="S55" s="2">
        <f>Raw_schedule!R53</f>
        <v>0.34</v>
      </c>
      <c r="T55" s="2">
        <f>Raw_schedule!S53</f>
        <v>0.35</v>
      </c>
      <c r="U55" s="2">
        <f>Raw_schedule!T53</f>
        <v>0.37</v>
      </c>
      <c r="V55" s="2">
        <f>Raw_schedule!U53</f>
        <v>0.34</v>
      </c>
      <c r="W55" s="2">
        <f>Raw_schedule!V53</f>
        <v>0.25</v>
      </c>
      <c r="X55" s="2">
        <f>Raw_schedule!W53</f>
        <v>0.27</v>
      </c>
      <c r="Y55" s="2">
        <f>Raw_schedule!X53</f>
        <v>0.21</v>
      </c>
      <c r="Z55" s="2">
        <f>Raw_schedule!Y53</f>
        <v>0.16</v>
      </c>
      <c r="AA55" s="2">
        <f>Raw_schedule!Z53</f>
        <v>0.1</v>
      </c>
      <c r="AB55" s="2">
        <f>Raw_schedule!AA53</f>
        <v>0.06</v>
      </c>
    </row>
    <row r="56" spans="1:28" x14ac:dyDescent="0.25">
      <c r="A56" s="39" t="str">
        <f>Raw_schedule!B54</f>
        <v>DHW Sch</v>
      </c>
      <c r="B56" s="39" t="str">
        <f>Raw_schedule!A54</f>
        <v>Retail</v>
      </c>
      <c r="C56" s="2" t="str">
        <f>Raw_schedule!C54</f>
        <v>Saturday</v>
      </c>
      <c r="D56" s="2"/>
      <c r="E56" s="2">
        <f>Raw_schedule!D54</f>
        <v>0.11</v>
      </c>
      <c r="F56" s="2">
        <f>Raw_schedule!E54</f>
        <v>0.1</v>
      </c>
      <c r="G56" s="2">
        <f>Raw_schedule!F54</f>
        <v>0.08</v>
      </c>
      <c r="H56" s="2">
        <f>Raw_schedule!G54</f>
        <v>0.06</v>
      </c>
      <c r="I56" s="2">
        <f>Raw_schedule!H54</f>
        <v>0.06</v>
      </c>
      <c r="J56" s="2">
        <f>Raw_schedule!I54</f>
        <v>0.06</v>
      </c>
      <c r="K56" s="2">
        <f>Raw_schedule!J54</f>
        <v>7.0000000000000007E-2</v>
      </c>
      <c r="L56" s="2">
        <f>Raw_schedule!K54</f>
        <v>0.2</v>
      </c>
      <c r="M56" s="2">
        <f>Raw_schedule!L54</f>
        <v>0.24</v>
      </c>
      <c r="N56" s="2">
        <f>Raw_schedule!M54</f>
        <v>0.27</v>
      </c>
      <c r="O56" s="2">
        <f>Raw_schedule!N54</f>
        <v>0.42</v>
      </c>
      <c r="P56" s="2">
        <f>Raw_schedule!O54</f>
        <v>0.54</v>
      </c>
      <c r="Q56" s="2">
        <f>Raw_schedule!P54</f>
        <v>0.59</v>
      </c>
      <c r="R56" s="2">
        <f>Raw_schedule!Q54</f>
        <v>0.6</v>
      </c>
      <c r="S56" s="2">
        <f>Raw_schedule!R54</f>
        <v>0.49</v>
      </c>
      <c r="T56" s="2">
        <f>Raw_schedule!S54</f>
        <v>0.48</v>
      </c>
      <c r="U56" s="2">
        <f>Raw_schedule!T54</f>
        <v>0.47</v>
      </c>
      <c r="V56" s="2">
        <f>Raw_schedule!U54</f>
        <v>0.46</v>
      </c>
      <c r="W56" s="2">
        <f>Raw_schedule!V54</f>
        <v>0.44</v>
      </c>
      <c r="X56" s="2">
        <f>Raw_schedule!W54</f>
        <v>0.36</v>
      </c>
      <c r="Y56" s="2">
        <f>Raw_schedule!X54</f>
        <v>0.28999999999999998</v>
      </c>
      <c r="Z56" s="2">
        <f>Raw_schedule!Y54</f>
        <v>0.22</v>
      </c>
      <c r="AA56" s="2">
        <f>Raw_schedule!Z54</f>
        <v>0.16</v>
      </c>
      <c r="AB56" s="2">
        <f>Raw_schedule!AA54</f>
        <v>0.13</v>
      </c>
    </row>
    <row r="57" spans="1:28" x14ac:dyDescent="0.25">
      <c r="A57" s="39" t="str">
        <f>Raw_schedule!B55</f>
        <v>DHW Sch</v>
      </c>
      <c r="B57" s="39" t="str">
        <f>Raw_schedule!A55</f>
        <v>Retail</v>
      </c>
      <c r="C57" s="2" t="str">
        <f>Raw_schedule!C55</f>
        <v>Weekdays</v>
      </c>
      <c r="D57" s="2"/>
      <c r="E57" s="2">
        <f>Raw_schedule!D55</f>
        <v>0.04</v>
      </c>
      <c r="F57" s="2">
        <f>Raw_schedule!E55</f>
        <v>0.05</v>
      </c>
      <c r="G57" s="2">
        <f>Raw_schedule!F55</f>
        <v>0.05</v>
      </c>
      <c r="H57" s="2">
        <f>Raw_schedule!G55</f>
        <v>0.04</v>
      </c>
      <c r="I57" s="2">
        <f>Raw_schedule!H55</f>
        <v>0.04</v>
      </c>
      <c r="J57" s="2">
        <f>Raw_schedule!I55</f>
        <v>0.04</v>
      </c>
      <c r="K57" s="2">
        <f>Raw_schedule!J55</f>
        <v>0.04</v>
      </c>
      <c r="L57" s="2">
        <f>Raw_schedule!K55</f>
        <v>0.15</v>
      </c>
      <c r="M57" s="2">
        <f>Raw_schedule!L55</f>
        <v>0.23</v>
      </c>
      <c r="N57" s="2">
        <f>Raw_schedule!M55</f>
        <v>0.32</v>
      </c>
      <c r="O57" s="2">
        <f>Raw_schedule!N55</f>
        <v>0.41</v>
      </c>
      <c r="P57" s="2">
        <f>Raw_schedule!O55</f>
        <v>0.56999999999999995</v>
      </c>
      <c r="Q57" s="2">
        <f>Raw_schedule!P55</f>
        <v>0.62</v>
      </c>
      <c r="R57" s="2">
        <f>Raw_schedule!Q55</f>
        <v>0.61</v>
      </c>
      <c r="S57" s="2">
        <f>Raw_schedule!R55</f>
        <v>0.5</v>
      </c>
      <c r="T57" s="2">
        <f>Raw_schedule!S55</f>
        <v>0.45</v>
      </c>
      <c r="U57" s="2">
        <f>Raw_schedule!T55</f>
        <v>0.46</v>
      </c>
      <c r="V57" s="2">
        <f>Raw_schedule!U55</f>
        <v>0.47</v>
      </c>
      <c r="W57" s="2">
        <f>Raw_schedule!V55</f>
        <v>0.42</v>
      </c>
      <c r="X57" s="2">
        <f>Raw_schedule!W55</f>
        <v>0.34</v>
      </c>
      <c r="Y57" s="2">
        <f>Raw_schedule!X55</f>
        <v>0.33</v>
      </c>
      <c r="Z57" s="2">
        <f>Raw_schedule!Y55</f>
        <v>0.23</v>
      </c>
      <c r="AA57" s="2">
        <f>Raw_schedule!Z55</f>
        <v>0.13</v>
      </c>
      <c r="AB57" s="2">
        <f>Raw_schedule!AA55</f>
        <v>0.08</v>
      </c>
    </row>
    <row r="58" spans="1:28" x14ac:dyDescent="0.25">
      <c r="A58" s="39" t="str">
        <f>Raw_schedule!B56</f>
        <v>Elec Equip Sch</v>
      </c>
      <c r="B58" s="39" t="str">
        <f>Raw_schedule!A56</f>
        <v>Retail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Elec Equip Sch</v>
      </c>
      <c r="B59" s="39" t="str">
        <f>Raw_schedule!A57</f>
        <v>Retail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0.1</v>
      </c>
      <c r="N59" s="2">
        <f>Raw_schedule!M57</f>
        <v>0.1</v>
      </c>
      <c r="O59" s="2">
        <f>Raw_schedule!N57</f>
        <v>0.4</v>
      </c>
      <c r="P59" s="2">
        <f>Raw_schedule!O57</f>
        <v>0.4</v>
      </c>
      <c r="Q59" s="2">
        <f>Raw_schedule!P57</f>
        <v>0.6</v>
      </c>
      <c r="R59" s="2">
        <f>Raw_schedule!Q57</f>
        <v>0.6</v>
      </c>
      <c r="S59" s="2">
        <f>Raw_schedule!R57</f>
        <v>0.6</v>
      </c>
      <c r="T59" s="2">
        <f>Raw_schedule!S57</f>
        <v>0.6</v>
      </c>
      <c r="U59" s="2">
        <f>Raw_schedule!T57</f>
        <v>0.6</v>
      </c>
      <c r="V59" s="2">
        <f>Raw_schedule!U57</f>
        <v>0.4</v>
      </c>
      <c r="W59" s="2">
        <f>Raw_schedule!V57</f>
        <v>0.2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Retail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</v>
      </c>
      <c r="N60" s="2">
        <f>Raw_schedule!M58</f>
        <v>0.6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0.9</v>
      </c>
      <c r="W60" s="2">
        <f>Raw_schedule!V58</f>
        <v>0.5</v>
      </c>
      <c r="X60" s="2">
        <f>Raw_schedule!W58</f>
        <v>0.3</v>
      </c>
      <c r="Y60" s="2">
        <f>Raw_schedule!X58</f>
        <v>0.3</v>
      </c>
      <c r="Z60" s="2">
        <f>Raw_schedule!Y58</f>
        <v>0.1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Elec Equip Sch</v>
      </c>
      <c r="B61" s="39" t="str">
        <f>Raw_schedule!A59</f>
        <v>Retail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0.2</v>
      </c>
      <c r="M61" s="2">
        <f>Raw_schedule!L59</f>
        <v>0.5</v>
      </c>
      <c r="N61" s="2">
        <f>Raw_schedule!M59</f>
        <v>0.9</v>
      </c>
      <c r="O61" s="2">
        <f>Raw_schedule!N59</f>
        <v>0.9</v>
      </c>
      <c r="P61" s="2">
        <f>Raw_schedule!O59</f>
        <v>0.9</v>
      </c>
      <c r="Q61" s="2">
        <f>Raw_schedule!P59</f>
        <v>0.9</v>
      </c>
      <c r="R61" s="2">
        <f>Raw_schedule!Q59</f>
        <v>0.9</v>
      </c>
      <c r="S61" s="2">
        <f>Raw_schedule!R59</f>
        <v>0.9</v>
      </c>
      <c r="T61" s="2">
        <f>Raw_schedule!S59</f>
        <v>0.9</v>
      </c>
      <c r="U61" s="2">
        <f>Raw_schedule!T59</f>
        <v>0.9</v>
      </c>
      <c r="V61" s="2">
        <f>Raw_schedule!U59</f>
        <v>0.9</v>
      </c>
      <c r="W61" s="2">
        <f>Raw_schedule!V59</f>
        <v>0.6</v>
      </c>
      <c r="X61" s="2">
        <f>Raw_schedule!W59</f>
        <v>0.6</v>
      </c>
      <c r="Y61" s="2">
        <f>Raw_schedule!X59</f>
        <v>0.5</v>
      </c>
      <c r="Z61" s="2">
        <f>Raw_schedule!Y59</f>
        <v>0.2</v>
      </c>
      <c r="AA61" s="2">
        <f>Raw_schedule!Z59</f>
        <v>0.05</v>
      </c>
      <c r="AB61" s="2">
        <f>Raw_schedule!AA59</f>
        <v>0.05</v>
      </c>
    </row>
    <row r="62" spans="1:28" x14ac:dyDescent="0.25">
      <c r="A62" s="39" t="str">
        <f>Raw_schedule!B60</f>
        <v>Heating Setpoint Schedule</v>
      </c>
      <c r="B62" s="39" t="str">
        <f>Raw_schedule!A60</f>
        <v>Retail</v>
      </c>
      <c r="C62" s="2" t="str">
        <f>Raw_schedule!C60</f>
        <v>AllOtherDays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Retail</v>
      </c>
      <c r="C63" s="2" t="str">
        <f>Raw_schedule!C61</f>
        <v>Saturdays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Retail</v>
      </c>
      <c r="C64" s="2" t="str">
        <f>Raw_schedule!C62</f>
        <v>Weekdays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69.98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69.98</v>
      </c>
      <c r="S64" s="2">
        <f>Raw_schedule!R62</f>
        <v>69.98</v>
      </c>
      <c r="T64" s="2">
        <f>Raw_schedule!S62</f>
        <v>69.98</v>
      </c>
      <c r="U64" s="2">
        <f>Raw_schedule!T62</f>
        <v>69.98</v>
      </c>
      <c r="V64" s="2">
        <f>Raw_schedule!U62</f>
        <v>69.98</v>
      </c>
      <c r="W64" s="2">
        <f>Raw_schedule!V62</f>
        <v>69.98</v>
      </c>
      <c r="X64" s="2">
        <f>Raw_schedule!W62</f>
        <v>69.98</v>
      </c>
      <c r="Y64" s="2">
        <f>Raw_schedule!X62</f>
        <v>69.98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Infiltration Schedule</v>
      </c>
      <c r="B65" s="39" t="str">
        <f>Raw_schedule!A63</f>
        <v>Retail</v>
      </c>
      <c r="C65" s="2" t="str">
        <f>Raw_schedule!C63</f>
        <v>AllDays</v>
      </c>
      <c r="D65" s="2"/>
      <c r="E65" s="2">
        <f>Raw_schedule!D63</f>
        <v>1</v>
      </c>
      <c r="F65" s="2">
        <f>Raw_schedule!E63</f>
        <v>1</v>
      </c>
      <c r="G65" s="2">
        <f>Raw_schedule!F63</f>
        <v>1</v>
      </c>
      <c r="H65" s="2">
        <f>Raw_schedule!G63</f>
        <v>1</v>
      </c>
      <c r="I65" s="2">
        <f>Raw_schedule!H63</f>
        <v>1</v>
      </c>
      <c r="J65" s="2">
        <f>Raw_schedule!I63</f>
        <v>1</v>
      </c>
      <c r="K65" s="2">
        <f>Raw_schedule!J63</f>
        <v>1</v>
      </c>
      <c r="L65" s="2">
        <f>Raw_schedule!K63</f>
        <v>1</v>
      </c>
      <c r="M65" s="2">
        <f>Raw_schedule!L63</f>
        <v>1</v>
      </c>
      <c r="N65" s="2">
        <f>Raw_schedule!M63</f>
        <v>1</v>
      </c>
      <c r="O65" s="2">
        <f>Raw_schedule!N63</f>
        <v>1</v>
      </c>
      <c r="P65" s="2">
        <f>Raw_schedule!O63</f>
        <v>1</v>
      </c>
      <c r="Q65" s="2">
        <f>Raw_schedule!P63</f>
        <v>1</v>
      </c>
      <c r="R65" s="2">
        <f>Raw_schedule!Q63</f>
        <v>1</v>
      </c>
      <c r="S65" s="2">
        <f>Raw_schedule!R63</f>
        <v>1</v>
      </c>
      <c r="T65" s="2">
        <f>Raw_schedule!S63</f>
        <v>1</v>
      </c>
      <c r="U65" s="2">
        <f>Raw_schedule!T63</f>
        <v>1</v>
      </c>
      <c r="V65" s="2">
        <f>Raw_schedule!U63</f>
        <v>1</v>
      </c>
      <c r="W65" s="2">
        <f>Raw_schedule!V63</f>
        <v>1</v>
      </c>
      <c r="X65" s="2">
        <f>Raw_schedule!W63</f>
        <v>1</v>
      </c>
      <c r="Y65" s="2">
        <f>Raw_schedule!X63</f>
        <v>1</v>
      </c>
      <c r="Z65" s="2">
        <f>Raw_schedule!Y63</f>
        <v>1</v>
      </c>
      <c r="AA65" s="2">
        <f>Raw_schedule!Z63</f>
        <v>1</v>
      </c>
      <c r="AB65" s="2">
        <f>Raw_schedule!AA63</f>
        <v>1</v>
      </c>
    </row>
    <row r="66" spans="1:28" x14ac:dyDescent="0.25">
      <c r="A66" s="39" t="str">
        <f>Raw_schedule!B64</f>
        <v>Lighting Schedule</v>
      </c>
      <c r="B66" s="39" t="str">
        <f>Raw_schedule!A64</f>
        <v>Retail</v>
      </c>
      <c r="C66" s="2" t="str">
        <f>Raw_schedule!C64</f>
        <v>AllOtherDays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0.1</v>
      </c>
      <c r="N66" s="2">
        <f>Raw_schedule!M64</f>
        <v>0.1</v>
      </c>
      <c r="O66" s="2">
        <f>Raw_schedule!N64</f>
        <v>0.4</v>
      </c>
      <c r="P66" s="2">
        <f>Raw_schedule!O64</f>
        <v>0.4</v>
      </c>
      <c r="Q66" s="2">
        <f>Raw_schedule!P64</f>
        <v>0.55000000000000004</v>
      </c>
      <c r="R66" s="2">
        <f>Raw_schedule!Q64</f>
        <v>0.55000000000000004</v>
      </c>
      <c r="S66" s="2">
        <f>Raw_schedule!R64</f>
        <v>0.55000000000000004</v>
      </c>
      <c r="T66" s="2">
        <f>Raw_schedule!S64</f>
        <v>0.55000000000000004</v>
      </c>
      <c r="U66" s="2">
        <f>Raw_schedule!T64</f>
        <v>0.55000000000000004</v>
      </c>
      <c r="V66" s="2">
        <f>Raw_schedule!U64</f>
        <v>0.4</v>
      </c>
      <c r="W66" s="2">
        <f>Raw_schedule!V64</f>
        <v>0.2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Retail</v>
      </c>
      <c r="C67" s="2" t="str">
        <f>Raw_schedule!C65</f>
        <v>Saturday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0.05</v>
      </c>
      <c r="K67" s="2">
        <f>Raw_schedule!J65</f>
        <v>0.05</v>
      </c>
      <c r="L67" s="2">
        <f>Raw_schedule!K65</f>
        <v>0.1</v>
      </c>
      <c r="M67" s="2">
        <f>Raw_schedule!L65</f>
        <v>0.3</v>
      </c>
      <c r="N67" s="2">
        <f>Raw_schedule!M65</f>
        <v>0.55000000000000004</v>
      </c>
      <c r="O67" s="2">
        <f>Raw_schedule!N65</f>
        <v>0.85</v>
      </c>
      <c r="P67" s="2">
        <f>Raw_schedule!O65</f>
        <v>0.85</v>
      </c>
      <c r="Q67" s="2">
        <f>Raw_schedule!P65</f>
        <v>0.85</v>
      </c>
      <c r="R67" s="2">
        <f>Raw_schedule!Q65</f>
        <v>0.85</v>
      </c>
      <c r="S67" s="2">
        <f>Raw_schedule!R65</f>
        <v>0.85</v>
      </c>
      <c r="T67" s="2">
        <f>Raw_schedule!S65</f>
        <v>0.85</v>
      </c>
      <c r="U67" s="2">
        <f>Raw_schedule!T65</f>
        <v>0.85</v>
      </c>
      <c r="V67" s="2">
        <f>Raw_schedule!U65</f>
        <v>0.85</v>
      </c>
      <c r="W67" s="2">
        <f>Raw_schedule!V65</f>
        <v>0.5</v>
      </c>
      <c r="X67" s="2">
        <f>Raw_schedule!W65</f>
        <v>0.3</v>
      </c>
      <c r="Y67" s="2">
        <f>Raw_schedule!X65</f>
        <v>0.3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Lighting Schedule</v>
      </c>
      <c r="B68" s="39" t="str">
        <f>Raw_schedule!A66</f>
        <v>Retail</v>
      </c>
      <c r="C68" s="2" t="str">
        <f>Raw_schedule!C66</f>
        <v>Weekdays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0.2</v>
      </c>
      <c r="M68" s="2">
        <f>Raw_schedule!L66</f>
        <v>0.5</v>
      </c>
      <c r="N68" s="2">
        <f>Raw_schedule!M66</f>
        <v>0.85</v>
      </c>
      <c r="O68" s="2">
        <f>Raw_schedule!N66</f>
        <v>0.85</v>
      </c>
      <c r="P68" s="2">
        <f>Raw_schedule!O66</f>
        <v>0.85</v>
      </c>
      <c r="Q68" s="2">
        <f>Raw_schedule!P66</f>
        <v>0.85</v>
      </c>
      <c r="R68" s="2">
        <f>Raw_schedule!Q66</f>
        <v>0.85</v>
      </c>
      <c r="S68" s="2">
        <f>Raw_schedule!R66</f>
        <v>0.85</v>
      </c>
      <c r="T68" s="2">
        <f>Raw_schedule!S66</f>
        <v>0.85</v>
      </c>
      <c r="U68" s="2">
        <f>Raw_schedule!T66</f>
        <v>0.85</v>
      </c>
      <c r="V68" s="2">
        <f>Raw_schedule!U66</f>
        <v>0.85</v>
      </c>
      <c r="W68" s="2">
        <f>Raw_schedule!V66</f>
        <v>0.55000000000000004</v>
      </c>
      <c r="X68" s="2">
        <f>Raw_schedule!W66</f>
        <v>0.55000000000000004</v>
      </c>
      <c r="Y68" s="2">
        <f>Raw_schedule!X66</f>
        <v>0.5</v>
      </c>
      <c r="Z68" s="2">
        <f>Raw_schedule!Y66</f>
        <v>0.2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OA Schedule</v>
      </c>
      <c r="B69" s="39" t="str">
        <f>Raw_schedule!A67</f>
        <v>Retail</v>
      </c>
      <c r="C69" s="2" t="str">
        <f>Raw_schedule!C67</f>
        <v>AllOtherDays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Retail</v>
      </c>
      <c r="C70" s="2" t="str">
        <f>Raw_schedule!C68</f>
        <v>Saturdays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OA Schedule</v>
      </c>
      <c r="B71" s="39" t="str">
        <f>Raw_schedule!A69</f>
        <v>Retail</v>
      </c>
      <c r="C71" s="2" t="str">
        <f>Raw_schedule!C69</f>
        <v>Weekdays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1</v>
      </c>
      <c r="L71" s="2">
        <f>Raw_schedule!K69</f>
        <v>1</v>
      </c>
      <c r="M71" s="2">
        <f>Raw_schedule!L69</f>
        <v>1</v>
      </c>
      <c r="N71" s="2">
        <f>Raw_schedule!M69</f>
        <v>1</v>
      </c>
      <c r="O71" s="2">
        <f>Raw_schedule!N69</f>
        <v>1</v>
      </c>
      <c r="P71" s="2">
        <f>Raw_schedule!O69</f>
        <v>1</v>
      </c>
      <c r="Q71" s="2">
        <f>Raw_schedule!P69</f>
        <v>1</v>
      </c>
      <c r="R71" s="2">
        <f>Raw_schedule!Q69</f>
        <v>1</v>
      </c>
      <c r="S71" s="2">
        <f>Raw_schedule!R69</f>
        <v>1</v>
      </c>
      <c r="T71" s="2">
        <f>Raw_schedule!S69</f>
        <v>1</v>
      </c>
      <c r="U71" s="2">
        <f>Raw_schedule!T69</f>
        <v>1</v>
      </c>
      <c r="V71" s="2">
        <f>Raw_schedule!U69</f>
        <v>1</v>
      </c>
      <c r="W71" s="2">
        <f>Raw_schedule!V69</f>
        <v>1</v>
      </c>
      <c r="X71" s="2">
        <f>Raw_schedule!W69</f>
        <v>1</v>
      </c>
      <c r="Y71" s="2">
        <f>Raw_schedule!X69</f>
        <v>1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Retail</v>
      </c>
      <c r="C72" s="2" t="str">
        <f>Raw_schedule!C70</f>
        <v>AllOtherDays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0.1</v>
      </c>
      <c r="O72" s="2">
        <f>Raw_schedule!N70</f>
        <v>0.2</v>
      </c>
      <c r="P72" s="2">
        <f>Raw_schedule!O70</f>
        <v>0.2</v>
      </c>
      <c r="Q72" s="2">
        <f>Raw_schedule!P70</f>
        <v>0.4</v>
      </c>
      <c r="R72" s="2">
        <f>Raw_schedule!Q70</f>
        <v>0.4</v>
      </c>
      <c r="S72" s="2">
        <f>Raw_schedule!R70</f>
        <v>0.4</v>
      </c>
      <c r="T72" s="2">
        <f>Raw_schedule!S70</f>
        <v>0.4</v>
      </c>
      <c r="U72" s="2">
        <f>Raw_schedule!T70</f>
        <v>0.4</v>
      </c>
      <c r="V72" s="2">
        <f>Raw_schedule!U70</f>
        <v>0.2</v>
      </c>
      <c r="W72" s="2">
        <f>Raw_schedule!V70</f>
        <v>0.1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Retail</v>
      </c>
      <c r="C73" s="2" t="str">
        <f>Raw_schedule!C71</f>
        <v>Saturday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0.1</v>
      </c>
      <c r="M73" s="2">
        <f>Raw_schedule!L71</f>
        <v>0.2</v>
      </c>
      <c r="N73" s="2">
        <f>Raw_schedule!M71</f>
        <v>0.5</v>
      </c>
      <c r="O73" s="2">
        <f>Raw_schedule!N71</f>
        <v>0.6</v>
      </c>
      <c r="P73" s="2">
        <f>Raw_schedule!O71</f>
        <v>0.8</v>
      </c>
      <c r="Q73" s="2">
        <f>Raw_schedule!P71</f>
        <v>0.8</v>
      </c>
      <c r="R73" s="2">
        <f>Raw_schedule!Q71</f>
        <v>0.8</v>
      </c>
      <c r="S73" s="2">
        <f>Raw_schedule!R71</f>
        <v>0.8</v>
      </c>
      <c r="T73" s="2">
        <f>Raw_schedule!S71</f>
        <v>0.8</v>
      </c>
      <c r="U73" s="2">
        <f>Raw_schedule!T71</f>
        <v>0.8</v>
      </c>
      <c r="V73" s="2">
        <f>Raw_schedule!U71</f>
        <v>0.6</v>
      </c>
      <c r="W73" s="2">
        <f>Raw_schedule!V71</f>
        <v>0.2</v>
      </c>
      <c r="X73" s="2">
        <f>Raw_schedule!W71</f>
        <v>0.2</v>
      </c>
      <c r="Y73" s="2">
        <f>Raw_schedule!X71</f>
        <v>0.2</v>
      </c>
      <c r="Z73" s="2">
        <f>Raw_schedule!Y71</f>
        <v>0.1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Occupant Sch</v>
      </c>
      <c r="B74" s="39" t="str">
        <f>Raw_schedule!A72</f>
        <v>Retail</v>
      </c>
      <c r="C74" s="2" t="str">
        <f>Raw_schedule!C72</f>
        <v>Weekdays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0.1</v>
      </c>
      <c r="M74" s="2">
        <f>Raw_schedule!L72</f>
        <v>0.2</v>
      </c>
      <c r="N74" s="2">
        <f>Raw_schedule!M72</f>
        <v>0.5</v>
      </c>
      <c r="O74" s="2">
        <f>Raw_schedule!N72</f>
        <v>0.5</v>
      </c>
      <c r="P74" s="2">
        <f>Raw_schedule!O72</f>
        <v>0.7</v>
      </c>
      <c r="Q74" s="2">
        <f>Raw_schedule!P72</f>
        <v>0.7</v>
      </c>
      <c r="R74" s="2">
        <f>Raw_schedule!Q72</f>
        <v>0.7</v>
      </c>
      <c r="S74" s="2">
        <f>Raw_schedule!R72</f>
        <v>0.7</v>
      </c>
      <c r="T74" s="2">
        <f>Raw_schedule!S72</f>
        <v>0.8</v>
      </c>
      <c r="U74" s="2">
        <f>Raw_schedule!T72</f>
        <v>0.7</v>
      </c>
      <c r="V74" s="2">
        <f>Raw_schedule!U72</f>
        <v>0.5</v>
      </c>
      <c r="W74" s="2">
        <f>Raw_schedule!V72</f>
        <v>0.5</v>
      </c>
      <c r="X74" s="2">
        <f>Raw_schedule!W72</f>
        <v>0.3</v>
      </c>
      <c r="Y74" s="2">
        <f>Raw_schedule!X72</f>
        <v>0.3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Cooling Setpoint Schedule</v>
      </c>
      <c r="B75" s="39" t="str">
        <f>Raw_schedule!A73</f>
        <v>School</v>
      </c>
      <c r="C75" s="2" t="str">
        <f>Raw_schedule!C73</f>
        <v>AllOtherDays (Through 1/11)</v>
      </c>
      <c r="D75" s="2"/>
      <c r="E75" s="2">
        <f>Raw_schedule!D73</f>
        <v>84.92</v>
      </c>
      <c r="F75" s="2">
        <f>Raw_schedule!E73</f>
        <v>84.92</v>
      </c>
      <c r="G75" s="2">
        <f>Raw_schedule!F73</f>
        <v>84.92</v>
      </c>
      <c r="H75" s="2">
        <f>Raw_schedule!G73</f>
        <v>84.92</v>
      </c>
      <c r="I75" s="2">
        <f>Raw_schedule!H73</f>
        <v>84.92</v>
      </c>
      <c r="J75" s="2">
        <f>Raw_schedule!I73</f>
        <v>84.92</v>
      </c>
      <c r="K75" s="2">
        <f>Raw_schedule!J73</f>
        <v>84.92</v>
      </c>
      <c r="L75" s="2">
        <f>Raw_schedule!K73</f>
        <v>84.92</v>
      </c>
      <c r="M75" s="2">
        <f>Raw_schedule!L73</f>
        <v>84.92</v>
      </c>
      <c r="N75" s="2">
        <f>Raw_schedule!M73</f>
        <v>84.92</v>
      </c>
      <c r="O75" s="2">
        <f>Raw_schedule!N73</f>
        <v>84.92</v>
      </c>
      <c r="P75" s="2">
        <f>Raw_schedule!O73</f>
        <v>84.92</v>
      </c>
      <c r="Q75" s="2">
        <f>Raw_schedule!P73</f>
        <v>84.92</v>
      </c>
      <c r="R75" s="2">
        <f>Raw_schedule!Q73</f>
        <v>84.92</v>
      </c>
      <c r="S75" s="2">
        <f>Raw_schedule!R73</f>
        <v>84.92</v>
      </c>
      <c r="T75" s="2">
        <f>Raw_schedule!S73</f>
        <v>84.92</v>
      </c>
      <c r="U75" s="2">
        <f>Raw_schedule!T73</f>
        <v>84.92</v>
      </c>
      <c r="V75" s="2">
        <f>Raw_schedule!U73</f>
        <v>84.92</v>
      </c>
      <c r="W75" s="2">
        <f>Raw_schedule!V73</f>
        <v>84.92</v>
      </c>
      <c r="X75" s="2">
        <f>Raw_schedule!W73</f>
        <v>84.92</v>
      </c>
      <c r="Y75" s="2">
        <f>Raw_schedule!X73</f>
        <v>84.92</v>
      </c>
      <c r="Z75" s="2">
        <f>Raw_schedule!Y73</f>
        <v>84.92</v>
      </c>
      <c r="AA75" s="2">
        <f>Raw_schedule!Z73</f>
        <v>84.92</v>
      </c>
      <c r="AB75" s="2">
        <f>Raw_schedule!AA73</f>
        <v>84.92</v>
      </c>
    </row>
    <row r="76" spans="1:28" x14ac:dyDescent="0.25">
      <c r="A76" s="39" t="str">
        <f>Raw_schedule!B74</f>
        <v>Cooling Setpoint Schedule</v>
      </c>
      <c r="B76" s="39" t="str">
        <f>Raw_schedule!A74</f>
        <v>School</v>
      </c>
      <c r="C76" s="2" t="str">
        <f>Raw_schedule!C74</f>
        <v>AllOtherDays (Through 4/3)</v>
      </c>
      <c r="D76" s="2"/>
      <c r="E76" s="2">
        <f>Raw_schedule!D74</f>
        <v>84.92</v>
      </c>
      <c r="F76" s="2">
        <f>Raw_schedule!E74</f>
        <v>84.92</v>
      </c>
      <c r="G76" s="2">
        <f>Raw_schedule!F74</f>
        <v>84.92</v>
      </c>
      <c r="H76" s="2">
        <f>Raw_schedule!G74</f>
        <v>84.92</v>
      </c>
      <c r="I76" s="2">
        <f>Raw_schedule!H74</f>
        <v>84.92</v>
      </c>
      <c r="J76" s="2">
        <f>Raw_schedule!I74</f>
        <v>84.92</v>
      </c>
      <c r="K76" s="2">
        <f>Raw_schedule!J74</f>
        <v>84.92</v>
      </c>
      <c r="L76" s="2">
        <f>Raw_schedule!K74</f>
        <v>84.92</v>
      </c>
      <c r="M76" s="2">
        <f>Raw_schedule!L74</f>
        <v>84.92</v>
      </c>
      <c r="N76" s="2">
        <f>Raw_schedule!M74</f>
        <v>84.92</v>
      </c>
      <c r="O76" s="2">
        <f>Raw_schedule!N74</f>
        <v>84.92</v>
      </c>
      <c r="P76" s="2">
        <f>Raw_schedule!O74</f>
        <v>84.92</v>
      </c>
      <c r="Q76" s="2">
        <f>Raw_schedule!P74</f>
        <v>84.92</v>
      </c>
      <c r="R76" s="2">
        <f>Raw_schedule!Q74</f>
        <v>84.92</v>
      </c>
      <c r="S76" s="2">
        <f>Raw_schedule!R74</f>
        <v>84.92</v>
      </c>
      <c r="T76" s="2">
        <f>Raw_schedule!S74</f>
        <v>84.92</v>
      </c>
      <c r="U76" s="2">
        <f>Raw_schedule!T74</f>
        <v>84.92</v>
      </c>
      <c r="V76" s="2">
        <f>Raw_schedule!U74</f>
        <v>84.92</v>
      </c>
      <c r="W76" s="2">
        <f>Raw_schedule!V74</f>
        <v>84.92</v>
      </c>
      <c r="X76" s="2">
        <f>Raw_schedule!W74</f>
        <v>84.92</v>
      </c>
      <c r="Y76" s="2">
        <f>Raw_schedule!X74</f>
        <v>84.92</v>
      </c>
      <c r="Z76" s="2">
        <f>Raw_schedule!Y74</f>
        <v>84.92</v>
      </c>
      <c r="AA76" s="2">
        <f>Raw_schedule!Z74</f>
        <v>84.92</v>
      </c>
      <c r="AB76" s="2">
        <f>Raw_schedule!AA74</f>
        <v>84.92</v>
      </c>
    </row>
    <row r="77" spans="1:28" x14ac:dyDescent="0.25">
      <c r="A77" s="39" t="str">
        <f>Raw_schedule!B75</f>
        <v>Cooling Setpoint Schedule</v>
      </c>
      <c r="B77" s="39" t="str">
        <f>Raw_schedule!A75</f>
        <v>School</v>
      </c>
      <c r="C77" s="2" t="str">
        <f>Raw_schedule!C75</f>
        <v>AllOtherDays (Through 4/12)</v>
      </c>
      <c r="D77" s="2"/>
      <c r="E77" s="2">
        <f>Raw_schedule!D75</f>
        <v>84.92</v>
      </c>
      <c r="F77" s="2">
        <f>Raw_schedule!E75</f>
        <v>84.92</v>
      </c>
      <c r="G77" s="2">
        <f>Raw_schedule!F75</f>
        <v>84.92</v>
      </c>
      <c r="H77" s="2">
        <f>Raw_schedule!G75</f>
        <v>84.92</v>
      </c>
      <c r="I77" s="2">
        <f>Raw_schedule!H75</f>
        <v>84.92</v>
      </c>
      <c r="J77" s="2">
        <f>Raw_schedule!I75</f>
        <v>84.92</v>
      </c>
      <c r="K77" s="2">
        <f>Raw_schedule!J75</f>
        <v>84.92</v>
      </c>
      <c r="L77" s="2">
        <f>Raw_schedule!K75</f>
        <v>84.92</v>
      </c>
      <c r="M77" s="2">
        <f>Raw_schedule!L75</f>
        <v>84.92</v>
      </c>
      <c r="N77" s="2">
        <f>Raw_schedule!M75</f>
        <v>84.92</v>
      </c>
      <c r="O77" s="2">
        <f>Raw_schedule!N75</f>
        <v>84.92</v>
      </c>
      <c r="P77" s="2">
        <f>Raw_schedule!O75</f>
        <v>84.92</v>
      </c>
      <c r="Q77" s="2">
        <f>Raw_schedule!P75</f>
        <v>84.92</v>
      </c>
      <c r="R77" s="2">
        <f>Raw_schedule!Q75</f>
        <v>84.92</v>
      </c>
      <c r="S77" s="2">
        <f>Raw_schedule!R75</f>
        <v>84.92</v>
      </c>
      <c r="T77" s="2">
        <f>Raw_schedule!S75</f>
        <v>84.92</v>
      </c>
      <c r="U77" s="2">
        <f>Raw_schedule!T75</f>
        <v>84.92</v>
      </c>
      <c r="V77" s="2">
        <f>Raw_schedule!U75</f>
        <v>84.92</v>
      </c>
      <c r="W77" s="2">
        <f>Raw_schedule!V75</f>
        <v>84.92</v>
      </c>
      <c r="X77" s="2">
        <f>Raw_schedule!W75</f>
        <v>84.92</v>
      </c>
      <c r="Y77" s="2">
        <f>Raw_schedule!X75</f>
        <v>84.92</v>
      </c>
      <c r="Z77" s="2">
        <f>Raw_schedule!Y75</f>
        <v>84.92</v>
      </c>
      <c r="AA77" s="2">
        <f>Raw_schedule!Z75</f>
        <v>84.92</v>
      </c>
      <c r="AB77" s="2">
        <f>Raw_schedule!AA75</f>
        <v>84.92</v>
      </c>
    </row>
    <row r="78" spans="1:28" x14ac:dyDescent="0.25">
      <c r="A78" s="39" t="str">
        <f>Raw_schedule!B76</f>
        <v>Cooling Setpoint Schedule</v>
      </c>
      <c r="B78" s="39" t="str">
        <f>Raw_schedule!A76</f>
        <v>School</v>
      </c>
      <c r="C78" s="2" t="str">
        <f>Raw_schedule!C76</f>
        <v>AllOtherDays (Through 5/22)</v>
      </c>
      <c r="D78" s="2"/>
      <c r="E78" s="2">
        <f>Raw_schedule!D76</f>
        <v>84.92</v>
      </c>
      <c r="F78" s="2">
        <f>Raw_schedule!E76</f>
        <v>84.92</v>
      </c>
      <c r="G78" s="2">
        <f>Raw_schedule!F76</f>
        <v>84.92</v>
      </c>
      <c r="H78" s="2">
        <f>Raw_schedule!G76</f>
        <v>84.92</v>
      </c>
      <c r="I78" s="2">
        <f>Raw_schedule!H76</f>
        <v>84.92</v>
      </c>
      <c r="J78" s="2">
        <f>Raw_schedule!I76</f>
        <v>84.92</v>
      </c>
      <c r="K78" s="2">
        <f>Raw_schedule!J76</f>
        <v>84.92</v>
      </c>
      <c r="L78" s="2">
        <f>Raw_schedule!K76</f>
        <v>84.92</v>
      </c>
      <c r="M78" s="2">
        <f>Raw_schedule!L76</f>
        <v>84.92</v>
      </c>
      <c r="N78" s="2">
        <f>Raw_schedule!M76</f>
        <v>84.92</v>
      </c>
      <c r="O78" s="2">
        <f>Raw_schedule!N76</f>
        <v>84.92</v>
      </c>
      <c r="P78" s="2">
        <f>Raw_schedule!O76</f>
        <v>84.92</v>
      </c>
      <c r="Q78" s="2">
        <f>Raw_schedule!P76</f>
        <v>84.92</v>
      </c>
      <c r="R78" s="2">
        <f>Raw_schedule!Q76</f>
        <v>84.92</v>
      </c>
      <c r="S78" s="2">
        <f>Raw_schedule!R76</f>
        <v>84.92</v>
      </c>
      <c r="T78" s="2">
        <f>Raw_schedule!S76</f>
        <v>84.92</v>
      </c>
      <c r="U78" s="2">
        <f>Raw_schedule!T76</f>
        <v>84.92</v>
      </c>
      <c r="V78" s="2">
        <f>Raw_schedule!U76</f>
        <v>84.92</v>
      </c>
      <c r="W78" s="2">
        <f>Raw_schedule!V76</f>
        <v>84.92</v>
      </c>
      <c r="X78" s="2">
        <f>Raw_schedule!W76</f>
        <v>84.92</v>
      </c>
      <c r="Y78" s="2">
        <f>Raw_schedule!X76</f>
        <v>84.92</v>
      </c>
      <c r="Z78" s="2">
        <f>Raw_schedule!Y76</f>
        <v>84.92</v>
      </c>
      <c r="AA78" s="2">
        <f>Raw_schedule!Z76</f>
        <v>84.92</v>
      </c>
      <c r="AB78" s="2">
        <f>Raw_schedule!AA76</f>
        <v>84.92</v>
      </c>
    </row>
    <row r="79" spans="1:28" x14ac:dyDescent="0.25">
      <c r="A79" s="39" t="str">
        <f>Raw_schedule!B77</f>
        <v>Cooling Setpoint Schedule</v>
      </c>
      <c r="B79" s="39" t="str">
        <f>Raw_schedule!A77</f>
        <v>School</v>
      </c>
      <c r="C79" s="2" t="str">
        <f>Raw_schedule!C77</f>
        <v>AllOtherDays (Through 5/31)</v>
      </c>
      <c r="D79" s="2"/>
      <c r="E79" s="2">
        <f>Raw_schedule!D77</f>
        <v>84.92</v>
      </c>
      <c r="F79" s="2">
        <f>Raw_schedule!E77</f>
        <v>84.92</v>
      </c>
      <c r="G79" s="2">
        <f>Raw_schedule!F77</f>
        <v>84.92</v>
      </c>
      <c r="H79" s="2">
        <f>Raw_schedule!G77</f>
        <v>84.92</v>
      </c>
      <c r="I79" s="2">
        <f>Raw_schedule!H77</f>
        <v>84.92</v>
      </c>
      <c r="J79" s="2">
        <f>Raw_schedule!I77</f>
        <v>84.92</v>
      </c>
      <c r="K79" s="2">
        <f>Raw_schedule!J77</f>
        <v>84.92</v>
      </c>
      <c r="L79" s="2">
        <f>Raw_schedule!K77</f>
        <v>84.92</v>
      </c>
      <c r="M79" s="2">
        <f>Raw_schedule!L77</f>
        <v>84.92</v>
      </c>
      <c r="N79" s="2">
        <f>Raw_schedule!M77</f>
        <v>84.92</v>
      </c>
      <c r="O79" s="2">
        <f>Raw_schedule!N77</f>
        <v>84.92</v>
      </c>
      <c r="P79" s="2">
        <f>Raw_schedule!O77</f>
        <v>84.92</v>
      </c>
      <c r="Q79" s="2">
        <f>Raw_schedule!P77</f>
        <v>84.92</v>
      </c>
      <c r="R79" s="2">
        <f>Raw_schedule!Q77</f>
        <v>84.92</v>
      </c>
      <c r="S79" s="2">
        <f>Raw_schedule!R77</f>
        <v>84.92</v>
      </c>
      <c r="T79" s="2">
        <f>Raw_schedule!S77</f>
        <v>84.92</v>
      </c>
      <c r="U79" s="2">
        <f>Raw_schedule!T77</f>
        <v>84.92</v>
      </c>
      <c r="V79" s="2">
        <f>Raw_schedule!U77</f>
        <v>84.92</v>
      </c>
      <c r="W79" s="2">
        <f>Raw_schedule!V77</f>
        <v>84.92</v>
      </c>
      <c r="X79" s="2">
        <f>Raw_schedule!W77</f>
        <v>84.92</v>
      </c>
      <c r="Y79" s="2">
        <f>Raw_schedule!X77</f>
        <v>84.92</v>
      </c>
      <c r="Z79" s="2">
        <f>Raw_schedule!Y77</f>
        <v>84.92</v>
      </c>
      <c r="AA79" s="2">
        <f>Raw_schedule!Z77</f>
        <v>84.92</v>
      </c>
      <c r="AB79" s="2">
        <f>Raw_schedule!AA77</f>
        <v>84.92</v>
      </c>
    </row>
    <row r="80" spans="1:28" x14ac:dyDescent="0.25">
      <c r="A80" s="39" t="str">
        <f>Raw_schedule!B78</f>
        <v>Cooling Setpoint Schedule</v>
      </c>
      <c r="B80" s="39" t="str">
        <f>Raw_schedule!A78</f>
        <v>School</v>
      </c>
      <c r="C80" s="2" t="str">
        <f>Raw_schedule!C78</f>
        <v>AllOtherDays (Through 8/7)</v>
      </c>
      <c r="D80" s="2"/>
      <c r="E80" s="2">
        <f>Raw_schedule!D78</f>
        <v>84.92</v>
      </c>
      <c r="F80" s="2">
        <f>Raw_schedule!E78</f>
        <v>84.92</v>
      </c>
      <c r="G80" s="2">
        <f>Raw_schedule!F78</f>
        <v>84.92</v>
      </c>
      <c r="H80" s="2">
        <f>Raw_schedule!G78</f>
        <v>84.92</v>
      </c>
      <c r="I80" s="2">
        <f>Raw_schedule!H78</f>
        <v>84.92</v>
      </c>
      <c r="J80" s="2">
        <f>Raw_schedule!I78</f>
        <v>84.92</v>
      </c>
      <c r="K80" s="2">
        <f>Raw_schedule!J78</f>
        <v>84.92</v>
      </c>
      <c r="L80" s="2">
        <f>Raw_schedule!K78</f>
        <v>84.92</v>
      </c>
      <c r="M80" s="2">
        <f>Raw_schedule!L78</f>
        <v>84.92</v>
      </c>
      <c r="N80" s="2">
        <f>Raw_schedule!M78</f>
        <v>84.92</v>
      </c>
      <c r="O80" s="2">
        <f>Raw_schedule!N78</f>
        <v>84.92</v>
      </c>
      <c r="P80" s="2">
        <f>Raw_schedule!O78</f>
        <v>84.92</v>
      </c>
      <c r="Q80" s="2">
        <f>Raw_schedule!P78</f>
        <v>84.92</v>
      </c>
      <c r="R80" s="2">
        <f>Raw_schedule!Q78</f>
        <v>84.92</v>
      </c>
      <c r="S80" s="2">
        <f>Raw_schedule!R78</f>
        <v>84.92</v>
      </c>
      <c r="T80" s="2">
        <f>Raw_schedule!S78</f>
        <v>84.92</v>
      </c>
      <c r="U80" s="2">
        <f>Raw_schedule!T78</f>
        <v>84.92</v>
      </c>
      <c r="V80" s="2">
        <f>Raw_schedule!U78</f>
        <v>84.92</v>
      </c>
      <c r="W80" s="2">
        <f>Raw_schedule!V78</f>
        <v>84.92</v>
      </c>
      <c r="X80" s="2">
        <f>Raw_schedule!W78</f>
        <v>84.92</v>
      </c>
      <c r="Y80" s="2">
        <f>Raw_schedule!X78</f>
        <v>84.92</v>
      </c>
      <c r="Z80" s="2">
        <f>Raw_schedule!Y78</f>
        <v>84.92</v>
      </c>
      <c r="AA80" s="2">
        <f>Raw_schedule!Z78</f>
        <v>84.92</v>
      </c>
      <c r="AB80" s="2">
        <f>Raw_schedule!AA78</f>
        <v>84.92</v>
      </c>
    </row>
    <row r="81" spans="1:28" x14ac:dyDescent="0.25">
      <c r="A81" s="39" t="str">
        <f>Raw_schedule!B79</f>
        <v>Cooling Setpoint Schedule</v>
      </c>
      <c r="B81" s="39" t="str">
        <f>Raw_schedule!A79</f>
        <v>School</v>
      </c>
      <c r="C81" s="2" t="str">
        <f>Raw_schedule!C79</f>
        <v>AllOtherDays (Through 8/16)</v>
      </c>
      <c r="D81" s="2"/>
      <c r="E81" s="2">
        <f>Raw_schedule!D79</f>
        <v>84.92</v>
      </c>
      <c r="F81" s="2">
        <f>Raw_schedule!E79</f>
        <v>84.92</v>
      </c>
      <c r="G81" s="2">
        <f>Raw_schedule!F79</f>
        <v>84.92</v>
      </c>
      <c r="H81" s="2">
        <f>Raw_schedule!G79</f>
        <v>84.92</v>
      </c>
      <c r="I81" s="2">
        <f>Raw_schedule!H79</f>
        <v>84.92</v>
      </c>
      <c r="J81" s="2">
        <f>Raw_schedule!I79</f>
        <v>84.92</v>
      </c>
      <c r="K81" s="2">
        <f>Raw_schedule!J79</f>
        <v>84.92</v>
      </c>
      <c r="L81" s="2">
        <f>Raw_schedule!K79</f>
        <v>84.92</v>
      </c>
      <c r="M81" s="2">
        <f>Raw_schedule!L79</f>
        <v>84.92</v>
      </c>
      <c r="N81" s="2">
        <f>Raw_schedule!M79</f>
        <v>84.92</v>
      </c>
      <c r="O81" s="2">
        <f>Raw_schedule!N79</f>
        <v>84.92</v>
      </c>
      <c r="P81" s="2">
        <f>Raw_schedule!O79</f>
        <v>84.92</v>
      </c>
      <c r="Q81" s="2">
        <f>Raw_schedule!P79</f>
        <v>84.92</v>
      </c>
      <c r="R81" s="2">
        <f>Raw_schedule!Q79</f>
        <v>84.92</v>
      </c>
      <c r="S81" s="2">
        <f>Raw_schedule!R79</f>
        <v>84.92</v>
      </c>
      <c r="T81" s="2">
        <f>Raw_schedule!S79</f>
        <v>84.92</v>
      </c>
      <c r="U81" s="2">
        <f>Raw_schedule!T79</f>
        <v>84.92</v>
      </c>
      <c r="V81" s="2">
        <f>Raw_schedule!U79</f>
        <v>84.92</v>
      </c>
      <c r="W81" s="2">
        <f>Raw_schedule!V79</f>
        <v>84.92</v>
      </c>
      <c r="X81" s="2">
        <f>Raw_schedule!W79</f>
        <v>84.92</v>
      </c>
      <c r="Y81" s="2">
        <f>Raw_schedule!X79</f>
        <v>84.92</v>
      </c>
      <c r="Z81" s="2">
        <f>Raw_schedule!Y79</f>
        <v>84.92</v>
      </c>
      <c r="AA81" s="2">
        <f>Raw_schedule!Z79</f>
        <v>84.92</v>
      </c>
      <c r="AB81" s="2">
        <f>Raw_schedule!AA79</f>
        <v>84.92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12/11)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12/31)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Saturdays (Through 4/3)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75.02</v>
      </c>
      <c r="M84" s="2">
        <f>Raw_schedule!L82</f>
        <v>75.02</v>
      </c>
      <c r="N84" s="2">
        <f>Raw_schedule!M82</f>
        <v>75.02</v>
      </c>
      <c r="O84" s="2">
        <f>Raw_schedule!N82</f>
        <v>75.02</v>
      </c>
      <c r="P84" s="2">
        <f>Raw_schedule!O82</f>
        <v>75.02</v>
      </c>
      <c r="Q84" s="2">
        <f>Raw_schedule!P82</f>
        <v>75.02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Saturdays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75.02</v>
      </c>
      <c r="M85" s="2">
        <f>Raw_schedule!L83</f>
        <v>75.02</v>
      </c>
      <c r="N85" s="2">
        <f>Raw_schedule!M83</f>
        <v>75.02</v>
      </c>
      <c r="O85" s="2">
        <f>Raw_schedule!N83</f>
        <v>75.02</v>
      </c>
      <c r="P85" s="2">
        <f>Raw_schedule!O83</f>
        <v>75.02</v>
      </c>
      <c r="Q85" s="2">
        <f>Raw_schedule!P83</f>
        <v>75.02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Saturdays (Through 8/7)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75.02</v>
      </c>
      <c r="M86" s="2">
        <f>Raw_schedule!L84</f>
        <v>75.02</v>
      </c>
      <c r="N86" s="2">
        <f>Raw_schedule!M84</f>
        <v>75.02</v>
      </c>
      <c r="O86" s="2">
        <f>Raw_schedule!N84</f>
        <v>75.02</v>
      </c>
      <c r="P86" s="2">
        <f>Raw_schedule!O84</f>
        <v>75.02</v>
      </c>
      <c r="Q86" s="2">
        <f>Raw_schedule!P84</f>
        <v>75.02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Saturdays (Through 12/11)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75.02</v>
      </c>
      <c r="M87" s="2">
        <f>Raw_schedule!L85</f>
        <v>75.02</v>
      </c>
      <c r="N87" s="2">
        <f>Raw_schedule!M85</f>
        <v>75.02</v>
      </c>
      <c r="O87" s="2">
        <f>Raw_schedule!N85</f>
        <v>75.02</v>
      </c>
      <c r="P87" s="2">
        <f>Raw_schedule!O85</f>
        <v>75.02</v>
      </c>
      <c r="Q87" s="2">
        <f>Raw_schedule!P85</f>
        <v>75.02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Weekdays (Through 4/3)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75.02</v>
      </c>
      <c r="L88" s="2">
        <f>Raw_schedule!K86</f>
        <v>75.02</v>
      </c>
      <c r="M88" s="2">
        <f>Raw_schedule!L86</f>
        <v>75.02</v>
      </c>
      <c r="N88" s="2">
        <f>Raw_schedule!M86</f>
        <v>75.02</v>
      </c>
      <c r="O88" s="2">
        <f>Raw_schedule!N86</f>
        <v>75.02</v>
      </c>
      <c r="P88" s="2">
        <f>Raw_schedule!O86</f>
        <v>75.02</v>
      </c>
      <c r="Q88" s="2">
        <f>Raw_schedule!P86</f>
        <v>75.02</v>
      </c>
      <c r="R88" s="2">
        <f>Raw_schedule!Q86</f>
        <v>75.02</v>
      </c>
      <c r="S88" s="2">
        <f>Raw_schedule!R86</f>
        <v>75.02</v>
      </c>
      <c r="T88" s="2">
        <f>Raw_schedule!S86</f>
        <v>75.02</v>
      </c>
      <c r="U88" s="2">
        <f>Raw_schedule!T86</f>
        <v>75.02</v>
      </c>
      <c r="V88" s="2">
        <f>Raw_schedule!U86</f>
        <v>75.02</v>
      </c>
      <c r="W88" s="2">
        <f>Raw_schedule!V86</f>
        <v>75.02</v>
      </c>
      <c r="X88" s="2">
        <f>Raw_schedule!W86</f>
        <v>75.02</v>
      </c>
      <c r="Y88" s="2">
        <f>Raw_schedule!X86</f>
        <v>75.02</v>
      </c>
      <c r="Z88" s="2">
        <f>Raw_schedule!Y86</f>
        <v>75.02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Weekdays (Through 5/22)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75.02</v>
      </c>
      <c r="L89" s="2">
        <f>Raw_schedule!K87</f>
        <v>75.02</v>
      </c>
      <c r="M89" s="2">
        <f>Raw_schedule!L87</f>
        <v>75.02</v>
      </c>
      <c r="N89" s="2">
        <f>Raw_schedule!M87</f>
        <v>75.02</v>
      </c>
      <c r="O89" s="2">
        <f>Raw_schedule!N87</f>
        <v>75.02</v>
      </c>
      <c r="P89" s="2">
        <f>Raw_schedule!O87</f>
        <v>75.02</v>
      </c>
      <c r="Q89" s="2">
        <f>Raw_schedule!P87</f>
        <v>75.02</v>
      </c>
      <c r="R89" s="2">
        <f>Raw_schedule!Q87</f>
        <v>75.02</v>
      </c>
      <c r="S89" s="2">
        <f>Raw_schedule!R87</f>
        <v>75.02</v>
      </c>
      <c r="T89" s="2">
        <f>Raw_schedule!S87</f>
        <v>75.02</v>
      </c>
      <c r="U89" s="2">
        <f>Raw_schedule!T87</f>
        <v>75.02</v>
      </c>
      <c r="V89" s="2">
        <f>Raw_schedule!U87</f>
        <v>75.02</v>
      </c>
      <c r="W89" s="2">
        <f>Raw_schedule!V87</f>
        <v>75.02</v>
      </c>
      <c r="X89" s="2">
        <f>Raw_schedule!W87</f>
        <v>75.02</v>
      </c>
      <c r="Y89" s="2">
        <f>Raw_schedule!X87</f>
        <v>75.02</v>
      </c>
      <c r="Z89" s="2">
        <f>Raw_schedule!Y87</f>
        <v>75.02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Weekdays (Through 8/7)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75.02</v>
      </c>
      <c r="L90" s="2">
        <f>Raw_schedule!K88</f>
        <v>75.02</v>
      </c>
      <c r="M90" s="2">
        <f>Raw_schedule!L88</f>
        <v>75.02</v>
      </c>
      <c r="N90" s="2">
        <f>Raw_schedule!M88</f>
        <v>75.02</v>
      </c>
      <c r="O90" s="2">
        <f>Raw_schedule!N88</f>
        <v>75.02</v>
      </c>
      <c r="P90" s="2">
        <f>Raw_schedule!O88</f>
        <v>75.02</v>
      </c>
      <c r="Q90" s="2">
        <f>Raw_schedule!P88</f>
        <v>75.02</v>
      </c>
      <c r="R90" s="2">
        <f>Raw_schedule!Q88</f>
        <v>75.02</v>
      </c>
      <c r="S90" s="2">
        <f>Raw_schedule!R88</f>
        <v>75.02</v>
      </c>
      <c r="T90" s="2">
        <f>Raw_schedule!S88</f>
        <v>75.02</v>
      </c>
      <c r="U90" s="2">
        <f>Raw_schedule!T88</f>
        <v>75.02</v>
      </c>
      <c r="V90" s="2">
        <f>Raw_schedule!U88</f>
        <v>75.02</v>
      </c>
      <c r="W90" s="2">
        <f>Raw_schedule!V88</f>
        <v>75.02</v>
      </c>
      <c r="X90" s="2">
        <f>Raw_schedule!W88</f>
        <v>75.02</v>
      </c>
      <c r="Y90" s="2">
        <f>Raw_schedule!X88</f>
        <v>75.02</v>
      </c>
      <c r="Z90" s="2">
        <f>Raw_schedule!Y88</f>
        <v>75.02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Weekdays (Through 12/11)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75.02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75.02</v>
      </c>
      <c r="S91" s="2">
        <f>Raw_schedule!R89</f>
        <v>75.02</v>
      </c>
      <c r="T91" s="2">
        <f>Raw_schedule!S89</f>
        <v>75.02</v>
      </c>
      <c r="U91" s="2">
        <f>Raw_schedule!T89</f>
        <v>75.02</v>
      </c>
      <c r="V91" s="2">
        <f>Raw_schedule!U89</f>
        <v>75.02</v>
      </c>
      <c r="W91" s="2">
        <f>Raw_schedule!V89</f>
        <v>75.02</v>
      </c>
      <c r="X91" s="2">
        <f>Raw_schedule!W89</f>
        <v>75.02</v>
      </c>
      <c r="Y91" s="2">
        <f>Raw_schedule!X89</f>
        <v>75.02</v>
      </c>
      <c r="Z91" s="2">
        <f>Raw_schedule!Y89</f>
        <v>75.02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DHW Sch</v>
      </c>
      <c r="B92" s="39" t="str">
        <f>Raw_schedule!A90</f>
        <v>School</v>
      </c>
      <c r="C92" s="2" t="str">
        <f>Raw_schedule!C90</f>
        <v>AllOtherDays (Through 1/11)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DHW Sch</v>
      </c>
      <c r="B93" s="39" t="str">
        <f>Raw_schedule!A91</f>
        <v>School</v>
      </c>
      <c r="C93" s="2" t="str">
        <f>Raw_schedule!C91</f>
        <v>AllOtherDays (Through 4/3)</v>
      </c>
      <c r="D93" s="2"/>
      <c r="E93" s="2">
        <f>Raw_schedule!D91</f>
        <v>0.03</v>
      </c>
      <c r="F93" s="2">
        <f>Raw_schedule!E91</f>
        <v>0.03</v>
      </c>
      <c r="G93" s="2">
        <f>Raw_schedule!F91</f>
        <v>0.03</v>
      </c>
      <c r="H93" s="2">
        <f>Raw_schedule!G91</f>
        <v>0.03</v>
      </c>
      <c r="I93" s="2">
        <f>Raw_schedule!H91</f>
        <v>0.03</v>
      </c>
      <c r="J93" s="2">
        <f>Raw_schedule!I91</f>
        <v>0.03</v>
      </c>
      <c r="K93" s="2">
        <f>Raw_schedule!J91</f>
        <v>0.03</v>
      </c>
      <c r="L93" s="2">
        <f>Raw_schedule!K91</f>
        <v>0.03</v>
      </c>
      <c r="M93" s="2">
        <f>Raw_schedule!L91</f>
        <v>0.03</v>
      </c>
      <c r="N93" s="2">
        <f>Raw_schedule!M91</f>
        <v>0.05</v>
      </c>
      <c r="O93" s="2">
        <f>Raw_schedule!N91</f>
        <v>0.05</v>
      </c>
      <c r="P93" s="2">
        <f>Raw_schedule!O91</f>
        <v>0.05</v>
      </c>
      <c r="Q93" s="2">
        <f>Raw_schedule!P91</f>
        <v>0.05</v>
      </c>
      <c r="R93" s="2">
        <f>Raw_schedule!Q91</f>
        <v>0.03</v>
      </c>
      <c r="S93" s="2">
        <f>Raw_schedule!R91</f>
        <v>0.03</v>
      </c>
      <c r="T93" s="2">
        <f>Raw_schedule!S91</f>
        <v>0.03</v>
      </c>
      <c r="U93" s="2">
        <f>Raw_schedule!T91</f>
        <v>0.03</v>
      </c>
      <c r="V93" s="2">
        <f>Raw_schedule!U91</f>
        <v>0.03</v>
      </c>
      <c r="W93" s="2">
        <f>Raw_schedule!V91</f>
        <v>0.03</v>
      </c>
      <c r="X93" s="2">
        <f>Raw_schedule!W91</f>
        <v>0.03</v>
      </c>
      <c r="Y93" s="2">
        <f>Raw_schedule!X91</f>
        <v>0.03</v>
      </c>
      <c r="Z93" s="2">
        <f>Raw_schedule!Y91</f>
        <v>0.03</v>
      </c>
      <c r="AA93" s="2">
        <f>Raw_schedule!Z91</f>
        <v>0.03</v>
      </c>
      <c r="AB93" s="2">
        <f>Raw_schedule!AA91</f>
        <v>0.03</v>
      </c>
    </row>
    <row r="94" spans="1:28" x14ac:dyDescent="0.25">
      <c r="A94" s="39" t="str">
        <f>Raw_schedule!B92</f>
        <v>DHW Sch</v>
      </c>
      <c r="B94" s="39" t="str">
        <f>Raw_schedule!A92</f>
        <v>School</v>
      </c>
      <c r="C94" s="2" t="str">
        <f>Raw_schedule!C92</f>
        <v>AllOtherDays (Through 4/12)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DHW Sch</v>
      </c>
      <c r="B95" s="39" t="str">
        <f>Raw_schedule!A93</f>
        <v>School</v>
      </c>
      <c r="C95" s="2" t="str">
        <f>Raw_schedule!C93</f>
        <v>AllOtherDays (Through 5/22)</v>
      </c>
      <c r="D95" s="2"/>
      <c r="E95" s="2">
        <f>Raw_schedule!D93</f>
        <v>0.03</v>
      </c>
      <c r="F95" s="2">
        <f>Raw_schedule!E93</f>
        <v>0.03</v>
      </c>
      <c r="G95" s="2">
        <f>Raw_schedule!F93</f>
        <v>0.03</v>
      </c>
      <c r="H95" s="2">
        <f>Raw_schedule!G93</f>
        <v>0.03</v>
      </c>
      <c r="I95" s="2">
        <f>Raw_schedule!H93</f>
        <v>0.03</v>
      </c>
      <c r="J95" s="2">
        <f>Raw_schedule!I93</f>
        <v>0.03</v>
      </c>
      <c r="K95" s="2">
        <f>Raw_schedule!J93</f>
        <v>0.03</v>
      </c>
      <c r="L95" s="2">
        <f>Raw_schedule!K93</f>
        <v>0.03</v>
      </c>
      <c r="M95" s="2">
        <f>Raw_schedule!L93</f>
        <v>0.03</v>
      </c>
      <c r="N95" s="2">
        <f>Raw_schedule!M93</f>
        <v>0.05</v>
      </c>
      <c r="O95" s="2">
        <f>Raw_schedule!N93</f>
        <v>0.05</v>
      </c>
      <c r="P95" s="2">
        <f>Raw_schedule!O93</f>
        <v>0.05</v>
      </c>
      <c r="Q95" s="2">
        <f>Raw_schedule!P93</f>
        <v>0.05</v>
      </c>
      <c r="R95" s="2">
        <f>Raw_schedule!Q93</f>
        <v>0.03</v>
      </c>
      <c r="S95" s="2">
        <f>Raw_schedule!R93</f>
        <v>0.03</v>
      </c>
      <c r="T95" s="2">
        <f>Raw_schedule!S93</f>
        <v>0.03</v>
      </c>
      <c r="U95" s="2">
        <f>Raw_schedule!T93</f>
        <v>0.03</v>
      </c>
      <c r="V95" s="2">
        <f>Raw_schedule!U93</f>
        <v>0.03</v>
      </c>
      <c r="W95" s="2">
        <f>Raw_schedule!V93</f>
        <v>0.03</v>
      </c>
      <c r="X95" s="2">
        <f>Raw_schedule!W93</f>
        <v>0.03</v>
      </c>
      <c r="Y95" s="2">
        <f>Raw_schedule!X93</f>
        <v>0.03</v>
      </c>
      <c r="Z95" s="2">
        <f>Raw_schedule!Y93</f>
        <v>0.03</v>
      </c>
      <c r="AA95" s="2">
        <f>Raw_schedule!Z93</f>
        <v>0.03</v>
      </c>
      <c r="AB95" s="2">
        <f>Raw_schedule!AA93</f>
        <v>0.03</v>
      </c>
    </row>
    <row r="96" spans="1:28" x14ac:dyDescent="0.25">
      <c r="A96" s="39" t="str">
        <f>Raw_schedule!B94</f>
        <v>DHW Sch</v>
      </c>
      <c r="B96" s="39" t="str">
        <f>Raw_schedule!A94</f>
        <v>School</v>
      </c>
      <c r="C96" s="2" t="str">
        <f>Raw_schedule!C94</f>
        <v>AllOtherDays (Through 5/31)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DHW Sch</v>
      </c>
      <c r="B97" s="39" t="str">
        <f>Raw_schedule!A95</f>
        <v>School</v>
      </c>
      <c r="C97" s="2" t="str">
        <f>Raw_schedule!C95</f>
        <v>AllOtherDays (Through 8/7)</v>
      </c>
      <c r="D97" s="2"/>
      <c r="E97" s="2">
        <f>Raw_schedule!D95</f>
        <v>0.03</v>
      </c>
      <c r="F97" s="2">
        <f>Raw_schedule!E95</f>
        <v>0.03</v>
      </c>
      <c r="G97" s="2">
        <f>Raw_schedule!F95</f>
        <v>0.03</v>
      </c>
      <c r="H97" s="2">
        <f>Raw_schedule!G95</f>
        <v>0.03</v>
      </c>
      <c r="I97" s="2">
        <f>Raw_schedule!H95</f>
        <v>0.03</v>
      </c>
      <c r="J97" s="2">
        <f>Raw_schedule!I95</f>
        <v>0.03</v>
      </c>
      <c r="K97" s="2">
        <f>Raw_schedule!J95</f>
        <v>0.03</v>
      </c>
      <c r="L97" s="2">
        <f>Raw_schedule!K95</f>
        <v>0.03</v>
      </c>
      <c r="M97" s="2">
        <f>Raw_schedule!L95</f>
        <v>0.03</v>
      </c>
      <c r="N97" s="2">
        <f>Raw_schedule!M95</f>
        <v>0.05</v>
      </c>
      <c r="O97" s="2">
        <f>Raw_schedule!N95</f>
        <v>0.05</v>
      </c>
      <c r="P97" s="2">
        <f>Raw_schedule!O95</f>
        <v>0.05</v>
      </c>
      <c r="Q97" s="2">
        <f>Raw_schedule!P95</f>
        <v>0.05</v>
      </c>
      <c r="R97" s="2">
        <f>Raw_schedule!Q95</f>
        <v>0.03</v>
      </c>
      <c r="S97" s="2">
        <f>Raw_schedule!R95</f>
        <v>0.03</v>
      </c>
      <c r="T97" s="2">
        <f>Raw_schedule!S95</f>
        <v>0.03</v>
      </c>
      <c r="U97" s="2">
        <f>Raw_schedule!T95</f>
        <v>0.03</v>
      </c>
      <c r="V97" s="2">
        <f>Raw_schedule!U95</f>
        <v>0.03</v>
      </c>
      <c r="W97" s="2">
        <f>Raw_schedule!V95</f>
        <v>0.03</v>
      </c>
      <c r="X97" s="2">
        <f>Raw_schedule!W95</f>
        <v>0.03</v>
      </c>
      <c r="Y97" s="2">
        <f>Raw_schedule!X95</f>
        <v>0.03</v>
      </c>
      <c r="Z97" s="2">
        <f>Raw_schedule!Y95</f>
        <v>0.03</v>
      </c>
      <c r="AA97" s="2">
        <f>Raw_schedule!Z95</f>
        <v>0.03</v>
      </c>
      <c r="AB97" s="2">
        <f>Raw_schedule!AA95</f>
        <v>0.03</v>
      </c>
    </row>
    <row r="98" spans="1:28" x14ac:dyDescent="0.25">
      <c r="A98" s="39" t="str">
        <f>Raw_schedule!B96</f>
        <v>DHW Sch</v>
      </c>
      <c r="B98" s="39" t="str">
        <f>Raw_schedule!A96</f>
        <v>School</v>
      </c>
      <c r="C98" s="2" t="str">
        <f>Raw_schedule!C96</f>
        <v>AllOtherDays (Through 8/16)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12/11)</v>
      </c>
      <c r="D99" s="2"/>
      <c r="E99" s="2">
        <f>Raw_schedule!D97</f>
        <v>0.03</v>
      </c>
      <c r="F99" s="2">
        <f>Raw_schedule!E97</f>
        <v>0.03</v>
      </c>
      <c r="G99" s="2">
        <f>Raw_schedule!F97</f>
        <v>0.03</v>
      </c>
      <c r="H99" s="2">
        <f>Raw_schedule!G97</f>
        <v>0.03</v>
      </c>
      <c r="I99" s="2">
        <f>Raw_schedule!H97</f>
        <v>0.03</v>
      </c>
      <c r="J99" s="2">
        <f>Raw_schedule!I97</f>
        <v>0.03</v>
      </c>
      <c r="K99" s="2">
        <f>Raw_schedule!J97</f>
        <v>0.03</v>
      </c>
      <c r="L99" s="2">
        <f>Raw_schedule!K97</f>
        <v>0.03</v>
      </c>
      <c r="M99" s="2">
        <f>Raw_schedule!L97</f>
        <v>0.03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0.03</v>
      </c>
      <c r="S99" s="2">
        <f>Raw_schedule!R97</f>
        <v>0.03</v>
      </c>
      <c r="T99" s="2">
        <f>Raw_schedule!S97</f>
        <v>0.03</v>
      </c>
      <c r="U99" s="2">
        <f>Raw_schedule!T97</f>
        <v>0.03</v>
      </c>
      <c r="V99" s="2">
        <f>Raw_schedule!U97</f>
        <v>0.03</v>
      </c>
      <c r="W99" s="2">
        <f>Raw_schedule!V97</f>
        <v>0.03</v>
      </c>
      <c r="X99" s="2">
        <f>Raw_schedule!W97</f>
        <v>0.03</v>
      </c>
      <c r="Y99" s="2">
        <f>Raw_schedule!X97</f>
        <v>0.03</v>
      </c>
      <c r="Z99" s="2">
        <f>Raw_schedule!Y97</f>
        <v>0.03</v>
      </c>
      <c r="AA99" s="2">
        <f>Raw_schedule!Z97</f>
        <v>0.03</v>
      </c>
      <c r="AB99" s="2">
        <f>Raw_schedule!AA97</f>
        <v>0.03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12/31)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Saturdays (Through 4/3)</v>
      </c>
      <c r="D101" s="2"/>
      <c r="E101" s="2">
        <f>Raw_schedule!D99</f>
        <v>0.03</v>
      </c>
      <c r="F101" s="2">
        <f>Raw_schedule!E99</f>
        <v>0.03</v>
      </c>
      <c r="G101" s="2">
        <f>Raw_schedule!F99</f>
        <v>0.03</v>
      </c>
      <c r="H101" s="2">
        <f>Raw_schedule!G99</f>
        <v>0.03</v>
      </c>
      <c r="I101" s="2">
        <f>Raw_schedule!H99</f>
        <v>0.03</v>
      </c>
      <c r="J101" s="2">
        <f>Raw_schedule!I99</f>
        <v>0.03</v>
      </c>
      <c r="K101" s="2">
        <f>Raw_schedule!J99</f>
        <v>0.03</v>
      </c>
      <c r="L101" s="2">
        <f>Raw_schedule!K99</f>
        <v>0.03</v>
      </c>
      <c r="M101" s="2">
        <f>Raw_schedule!L99</f>
        <v>0.03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0.03</v>
      </c>
      <c r="S101" s="2">
        <f>Raw_schedule!R99</f>
        <v>0.03</v>
      </c>
      <c r="T101" s="2">
        <f>Raw_schedule!S99</f>
        <v>0.03</v>
      </c>
      <c r="U101" s="2">
        <f>Raw_schedule!T99</f>
        <v>0.03</v>
      </c>
      <c r="V101" s="2">
        <f>Raw_schedule!U99</f>
        <v>0.03</v>
      </c>
      <c r="W101" s="2">
        <f>Raw_schedule!V99</f>
        <v>0.03</v>
      </c>
      <c r="X101" s="2">
        <f>Raw_schedule!W99</f>
        <v>0.03</v>
      </c>
      <c r="Y101" s="2">
        <f>Raw_schedule!X99</f>
        <v>0.03</v>
      </c>
      <c r="Z101" s="2">
        <f>Raw_schedule!Y99</f>
        <v>0.03</v>
      </c>
      <c r="AA101" s="2">
        <f>Raw_schedule!Z99</f>
        <v>0.03</v>
      </c>
      <c r="AB101" s="2">
        <f>Raw_schedule!AA99</f>
        <v>0.03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Saturdays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Saturdays (Through 8/7)</v>
      </c>
      <c r="D103" s="2"/>
      <c r="E103" s="2">
        <f>Raw_schedule!D101</f>
        <v>0.03</v>
      </c>
      <c r="F103" s="2">
        <f>Raw_schedule!E101</f>
        <v>0.03</v>
      </c>
      <c r="G103" s="2">
        <f>Raw_schedule!F101</f>
        <v>0.03</v>
      </c>
      <c r="H103" s="2">
        <f>Raw_schedule!G101</f>
        <v>0.03</v>
      </c>
      <c r="I103" s="2">
        <f>Raw_schedule!H101</f>
        <v>0.03</v>
      </c>
      <c r="J103" s="2">
        <f>Raw_schedule!I101</f>
        <v>0.03</v>
      </c>
      <c r="K103" s="2">
        <f>Raw_schedule!J101</f>
        <v>0.03</v>
      </c>
      <c r="L103" s="2">
        <f>Raw_schedule!K101</f>
        <v>0.03</v>
      </c>
      <c r="M103" s="2">
        <f>Raw_schedule!L101</f>
        <v>0.03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0.03</v>
      </c>
      <c r="S103" s="2">
        <f>Raw_schedule!R101</f>
        <v>0.03</v>
      </c>
      <c r="T103" s="2">
        <f>Raw_schedule!S101</f>
        <v>0.03</v>
      </c>
      <c r="U103" s="2">
        <f>Raw_schedule!T101</f>
        <v>0.03</v>
      </c>
      <c r="V103" s="2">
        <f>Raw_schedule!U101</f>
        <v>0.03</v>
      </c>
      <c r="W103" s="2">
        <f>Raw_schedule!V101</f>
        <v>0.03</v>
      </c>
      <c r="X103" s="2">
        <f>Raw_schedule!W101</f>
        <v>0.03</v>
      </c>
      <c r="Y103" s="2">
        <f>Raw_schedule!X101</f>
        <v>0.03</v>
      </c>
      <c r="Z103" s="2">
        <f>Raw_schedule!Y101</f>
        <v>0.03</v>
      </c>
      <c r="AA103" s="2">
        <f>Raw_schedule!Z101</f>
        <v>0.03</v>
      </c>
      <c r="AB103" s="2">
        <f>Raw_schedule!AA101</f>
        <v>0.03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Saturdays (Through 12/11)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Weekdays (Through 4/3)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0.1</v>
      </c>
      <c r="M105" s="2">
        <f>Raw_schedule!L103</f>
        <v>0.34</v>
      </c>
      <c r="N105" s="2">
        <f>Raw_schedule!M103</f>
        <v>0.6</v>
      </c>
      <c r="O105" s="2">
        <f>Raw_schedule!N103</f>
        <v>0.63</v>
      </c>
      <c r="P105" s="2">
        <f>Raw_schedule!O103</f>
        <v>0.72</v>
      </c>
      <c r="Q105" s="2">
        <f>Raw_schedule!P103</f>
        <v>0.79</v>
      </c>
      <c r="R105" s="2">
        <f>Raw_schedule!Q103</f>
        <v>0.83</v>
      </c>
      <c r="S105" s="2">
        <f>Raw_schedule!R103</f>
        <v>0.61</v>
      </c>
      <c r="T105" s="2">
        <f>Raw_schedule!S103</f>
        <v>0.65</v>
      </c>
      <c r="U105" s="2">
        <f>Raw_schedule!T103</f>
        <v>0.1</v>
      </c>
      <c r="V105" s="2">
        <f>Raw_schedule!U103</f>
        <v>0.1</v>
      </c>
      <c r="W105" s="2">
        <f>Raw_schedule!V103</f>
        <v>0.19</v>
      </c>
      <c r="X105" s="2">
        <f>Raw_schedule!W103</f>
        <v>0.25</v>
      </c>
      <c r="Y105" s="2">
        <f>Raw_schedule!X103</f>
        <v>0.22</v>
      </c>
      <c r="Z105" s="2">
        <f>Raw_schedule!Y103</f>
        <v>0.22</v>
      </c>
      <c r="AA105" s="2">
        <f>Raw_schedule!Z103</f>
        <v>0.12</v>
      </c>
      <c r="AB105" s="2">
        <f>Raw_schedule!AA103</f>
        <v>0.09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Weekdays (Through 5/22)</v>
      </c>
      <c r="D106" s="2"/>
      <c r="E106" s="2">
        <f>Raw_schedule!D104</f>
        <v>0.05</v>
      </c>
      <c r="F106" s="2">
        <f>Raw_schedule!E104</f>
        <v>0.05</v>
      </c>
      <c r="G106" s="2">
        <f>Raw_schedule!F104</f>
        <v>0.05</v>
      </c>
      <c r="H106" s="2">
        <f>Raw_schedule!G104</f>
        <v>0.05</v>
      </c>
      <c r="I106" s="2">
        <f>Raw_schedule!H104</f>
        <v>0.05</v>
      </c>
      <c r="J106" s="2">
        <f>Raw_schedule!I104</f>
        <v>0.05</v>
      </c>
      <c r="K106" s="2">
        <f>Raw_schedule!J104</f>
        <v>0.05</v>
      </c>
      <c r="L106" s="2">
        <f>Raw_schedule!K104</f>
        <v>0.1</v>
      </c>
      <c r="M106" s="2">
        <f>Raw_schedule!L104</f>
        <v>0.34</v>
      </c>
      <c r="N106" s="2">
        <f>Raw_schedule!M104</f>
        <v>0.6</v>
      </c>
      <c r="O106" s="2">
        <f>Raw_schedule!N104</f>
        <v>0.63</v>
      </c>
      <c r="P106" s="2">
        <f>Raw_schedule!O104</f>
        <v>0.72</v>
      </c>
      <c r="Q106" s="2">
        <f>Raw_schedule!P104</f>
        <v>0.79</v>
      </c>
      <c r="R106" s="2">
        <f>Raw_schedule!Q104</f>
        <v>0.83</v>
      </c>
      <c r="S106" s="2">
        <f>Raw_schedule!R104</f>
        <v>0.61</v>
      </c>
      <c r="T106" s="2">
        <f>Raw_schedule!S104</f>
        <v>0.65</v>
      </c>
      <c r="U106" s="2">
        <f>Raw_schedule!T104</f>
        <v>0.1</v>
      </c>
      <c r="V106" s="2">
        <f>Raw_schedule!U104</f>
        <v>0.1</v>
      </c>
      <c r="W106" s="2">
        <f>Raw_schedule!V104</f>
        <v>0.19</v>
      </c>
      <c r="X106" s="2">
        <f>Raw_schedule!W104</f>
        <v>0.25</v>
      </c>
      <c r="Y106" s="2">
        <f>Raw_schedule!X104</f>
        <v>0.22</v>
      </c>
      <c r="Z106" s="2">
        <f>Raw_schedule!Y104</f>
        <v>0.22</v>
      </c>
      <c r="AA106" s="2">
        <f>Raw_schedule!Z104</f>
        <v>0.12</v>
      </c>
      <c r="AB106" s="2">
        <f>Raw_schedule!AA104</f>
        <v>0.09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Weekdays (Through 8/7)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0.1</v>
      </c>
      <c r="M107" s="2">
        <f>Raw_schedule!L105</f>
        <v>0.34</v>
      </c>
      <c r="N107" s="2">
        <f>Raw_schedule!M105</f>
        <v>0.6</v>
      </c>
      <c r="O107" s="2">
        <f>Raw_schedule!N105</f>
        <v>0.63</v>
      </c>
      <c r="P107" s="2">
        <f>Raw_schedule!O105</f>
        <v>0.72</v>
      </c>
      <c r="Q107" s="2">
        <f>Raw_schedule!P105</f>
        <v>0.79</v>
      </c>
      <c r="R107" s="2">
        <f>Raw_schedule!Q105</f>
        <v>0.83</v>
      </c>
      <c r="S107" s="2">
        <f>Raw_schedule!R105</f>
        <v>0.61</v>
      </c>
      <c r="T107" s="2">
        <f>Raw_schedule!S105</f>
        <v>0.65</v>
      </c>
      <c r="U107" s="2">
        <f>Raw_schedule!T105</f>
        <v>0.1</v>
      </c>
      <c r="V107" s="2">
        <f>Raw_schedule!U105</f>
        <v>0.1</v>
      </c>
      <c r="W107" s="2">
        <f>Raw_schedule!V105</f>
        <v>0.19</v>
      </c>
      <c r="X107" s="2">
        <f>Raw_schedule!W105</f>
        <v>0.25</v>
      </c>
      <c r="Y107" s="2">
        <f>Raw_schedule!X105</f>
        <v>0.22</v>
      </c>
      <c r="Z107" s="2">
        <f>Raw_schedule!Y105</f>
        <v>0.22</v>
      </c>
      <c r="AA107" s="2">
        <f>Raw_schedule!Z105</f>
        <v>0.12</v>
      </c>
      <c r="AB107" s="2">
        <f>Raw_schedule!AA105</f>
        <v>0.09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Weekdays (Through 12/11)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0.1</v>
      </c>
      <c r="M108" s="2">
        <f>Raw_schedule!L106</f>
        <v>0.34</v>
      </c>
      <c r="N108" s="2">
        <f>Raw_schedule!M106</f>
        <v>0.6</v>
      </c>
      <c r="O108" s="2">
        <f>Raw_schedule!N106</f>
        <v>0.63</v>
      </c>
      <c r="P108" s="2">
        <f>Raw_schedule!O106</f>
        <v>0.72</v>
      </c>
      <c r="Q108" s="2">
        <f>Raw_schedule!P106</f>
        <v>0.79</v>
      </c>
      <c r="R108" s="2">
        <f>Raw_schedule!Q106</f>
        <v>0.83</v>
      </c>
      <c r="S108" s="2">
        <f>Raw_schedule!R106</f>
        <v>0.61</v>
      </c>
      <c r="T108" s="2">
        <f>Raw_schedule!S106</f>
        <v>0.65</v>
      </c>
      <c r="U108" s="2">
        <f>Raw_schedule!T106</f>
        <v>0.1</v>
      </c>
      <c r="V108" s="2">
        <f>Raw_schedule!U106</f>
        <v>0.1</v>
      </c>
      <c r="W108" s="2">
        <f>Raw_schedule!V106</f>
        <v>0.19</v>
      </c>
      <c r="X108" s="2">
        <f>Raw_schedule!W106</f>
        <v>0.25</v>
      </c>
      <c r="Y108" s="2">
        <f>Raw_schedule!X106</f>
        <v>0.22</v>
      </c>
      <c r="Z108" s="2">
        <f>Raw_schedule!Y106</f>
        <v>0.22</v>
      </c>
      <c r="AA108" s="2">
        <f>Raw_schedule!Z106</f>
        <v>0.12</v>
      </c>
      <c r="AB108" s="2">
        <f>Raw_schedule!AA106</f>
        <v>0.09</v>
      </c>
    </row>
    <row r="109" spans="1:28" x14ac:dyDescent="0.25">
      <c r="A109" s="39" t="str">
        <f>Raw_schedule!B107</f>
        <v>Elec Equip Sch</v>
      </c>
      <c r="B109" s="39" t="str">
        <f>Raw_schedule!A107</f>
        <v>School</v>
      </c>
      <c r="C109" s="2" t="str">
        <f>Raw_schedule!C107</f>
        <v>AllOtherDays (Through 1/11)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Elec Equip Sch</v>
      </c>
      <c r="B110" s="39" t="str">
        <f>Raw_schedule!A108</f>
        <v>School</v>
      </c>
      <c r="C110" s="2" t="str">
        <f>Raw_schedule!C108</f>
        <v>AllOtherDays (Through 4/3)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0.05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Elec Equip Sch</v>
      </c>
      <c r="B111" s="39" t="str">
        <f>Raw_schedule!A109</f>
        <v>School</v>
      </c>
      <c r="C111" s="2" t="str">
        <f>Raw_schedule!C109</f>
        <v>AllOtherDays (Through 4/12)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Elec Equip Sch</v>
      </c>
      <c r="B112" s="39" t="str">
        <f>Raw_schedule!A110</f>
        <v>School</v>
      </c>
      <c r="C112" s="2" t="str">
        <f>Raw_schedule!C110</f>
        <v>AllOtherDays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0.05</v>
      </c>
      <c r="M112" s="2">
        <f>Raw_schedule!L110</f>
        <v>0.05</v>
      </c>
      <c r="N112" s="2">
        <f>Raw_schedule!M110</f>
        <v>0.05</v>
      </c>
      <c r="O112" s="2">
        <f>Raw_schedule!N110</f>
        <v>0.05</v>
      </c>
      <c r="P112" s="2">
        <f>Raw_schedule!O110</f>
        <v>0.05</v>
      </c>
      <c r="Q112" s="2">
        <f>Raw_schedule!P110</f>
        <v>0.05</v>
      </c>
      <c r="R112" s="2">
        <f>Raw_schedule!Q110</f>
        <v>0.05</v>
      </c>
      <c r="S112" s="2">
        <f>Raw_schedule!R110</f>
        <v>0.05</v>
      </c>
      <c r="T112" s="2">
        <f>Raw_schedule!S110</f>
        <v>0.05</v>
      </c>
      <c r="U112" s="2">
        <f>Raw_schedule!T110</f>
        <v>0.05</v>
      </c>
      <c r="V112" s="2">
        <f>Raw_schedule!U110</f>
        <v>0.05</v>
      </c>
      <c r="W112" s="2">
        <f>Raw_schedule!V110</f>
        <v>0.05</v>
      </c>
      <c r="X112" s="2">
        <f>Raw_schedule!W110</f>
        <v>0.05</v>
      </c>
      <c r="Y112" s="2">
        <f>Raw_schedule!X110</f>
        <v>0.05</v>
      </c>
      <c r="Z112" s="2">
        <f>Raw_schedule!Y110</f>
        <v>0.05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Elec Equip Sch</v>
      </c>
      <c r="B113" s="39" t="str">
        <f>Raw_schedule!A111</f>
        <v>School</v>
      </c>
      <c r="C113" s="2" t="str">
        <f>Raw_schedule!C111</f>
        <v>AllOtherDays (Through 5/31)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Elec Equip Sch</v>
      </c>
      <c r="B114" s="39" t="str">
        <f>Raw_schedule!A112</f>
        <v>School</v>
      </c>
      <c r="C114" s="2" t="str">
        <f>Raw_schedule!C112</f>
        <v>AllOtherDays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0.05</v>
      </c>
      <c r="M114" s="2">
        <f>Raw_schedule!L112</f>
        <v>0.05</v>
      </c>
      <c r="N114" s="2">
        <f>Raw_schedule!M112</f>
        <v>0.05</v>
      </c>
      <c r="O114" s="2">
        <f>Raw_schedule!N112</f>
        <v>0.05</v>
      </c>
      <c r="P114" s="2">
        <f>Raw_schedule!O112</f>
        <v>0.05</v>
      </c>
      <c r="Q114" s="2">
        <f>Raw_schedule!P112</f>
        <v>0.05</v>
      </c>
      <c r="R114" s="2">
        <f>Raw_schedule!Q112</f>
        <v>0.05</v>
      </c>
      <c r="S114" s="2">
        <f>Raw_schedule!R112</f>
        <v>0.05</v>
      </c>
      <c r="T114" s="2">
        <f>Raw_schedule!S112</f>
        <v>0.05</v>
      </c>
      <c r="U114" s="2">
        <f>Raw_schedule!T112</f>
        <v>0.05</v>
      </c>
      <c r="V114" s="2">
        <f>Raw_schedule!U112</f>
        <v>0.05</v>
      </c>
      <c r="W114" s="2">
        <f>Raw_schedule!V112</f>
        <v>0.05</v>
      </c>
      <c r="X114" s="2">
        <f>Raw_schedule!W112</f>
        <v>0.05</v>
      </c>
      <c r="Y114" s="2">
        <f>Raw_schedule!X112</f>
        <v>0.05</v>
      </c>
      <c r="Z114" s="2">
        <f>Raw_schedule!Y112</f>
        <v>0.05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Elec Equip Sch</v>
      </c>
      <c r="B115" s="39" t="str">
        <f>Raw_schedule!A113</f>
        <v>School</v>
      </c>
      <c r="C115" s="2" t="str">
        <f>Raw_schedule!C113</f>
        <v>AllOtherDays (Through 8/16)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AllOtherDays (Through 12/11)</v>
      </c>
      <c r="D116" s="2"/>
      <c r="E116" s="2">
        <f>Raw_schedule!D114</f>
        <v>0.05</v>
      </c>
      <c r="F116" s="2">
        <f>Raw_schedule!E114</f>
        <v>0.05</v>
      </c>
      <c r="G116" s="2">
        <f>Raw_schedule!F114</f>
        <v>0.05</v>
      </c>
      <c r="H116" s="2">
        <f>Raw_schedule!G114</f>
        <v>0.05</v>
      </c>
      <c r="I116" s="2">
        <f>Raw_schedule!H114</f>
        <v>0.05</v>
      </c>
      <c r="J116" s="2">
        <f>Raw_schedule!I114</f>
        <v>0.05</v>
      </c>
      <c r="K116" s="2">
        <f>Raw_schedule!J114</f>
        <v>0.05</v>
      </c>
      <c r="L116" s="2">
        <f>Raw_schedule!K114</f>
        <v>0.05</v>
      </c>
      <c r="M116" s="2">
        <f>Raw_schedule!L114</f>
        <v>0.05</v>
      </c>
      <c r="N116" s="2">
        <f>Raw_schedule!M114</f>
        <v>0.05</v>
      </c>
      <c r="O116" s="2">
        <f>Raw_schedule!N114</f>
        <v>0.05</v>
      </c>
      <c r="P116" s="2">
        <f>Raw_schedule!O114</f>
        <v>0.05</v>
      </c>
      <c r="Q116" s="2">
        <f>Raw_schedule!P114</f>
        <v>0.05</v>
      </c>
      <c r="R116" s="2">
        <f>Raw_schedule!Q114</f>
        <v>0.05</v>
      </c>
      <c r="S116" s="2">
        <f>Raw_schedule!R114</f>
        <v>0.05</v>
      </c>
      <c r="T116" s="2">
        <f>Raw_schedule!S114</f>
        <v>0.05</v>
      </c>
      <c r="U116" s="2">
        <f>Raw_schedule!T114</f>
        <v>0.05</v>
      </c>
      <c r="V116" s="2">
        <f>Raw_schedule!U114</f>
        <v>0.05</v>
      </c>
      <c r="W116" s="2">
        <f>Raw_schedule!V114</f>
        <v>0.05</v>
      </c>
      <c r="X116" s="2">
        <f>Raw_schedule!W114</f>
        <v>0.05</v>
      </c>
      <c r="Y116" s="2">
        <f>Raw_schedule!X114</f>
        <v>0.05</v>
      </c>
      <c r="Z116" s="2">
        <f>Raw_schedule!Y114</f>
        <v>0.05</v>
      </c>
      <c r="AA116" s="2">
        <f>Raw_schedule!Z114</f>
        <v>0.05</v>
      </c>
      <c r="AB116" s="2">
        <f>Raw_schedule!AA114</f>
        <v>0.05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12/31)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Saturdays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0.15</v>
      </c>
      <c r="N118" s="2">
        <f>Raw_schedule!M116</f>
        <v>0.15</v>
      </c>
      <c r="O118" s="2">
        <f>Raw_schedule!N116</f>
        <v>0.15</v>
      </c>
      <c r="P118" s="2">
        <f>Raw_schedule!O116</f>
        <v>0.15</v>
      </c>
      <c r="Q118" s="2">
        <f>Raw_schedule!P116</f>
        <v>0.15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Saturdays (Through 5/22)</v>
      </c>
      <c r="D119" s="2"/>
      <c r="E119" s="2">
        <f>Raw_schedule!D117</f>
        <v>0.05</v>
      </c>
      <c r="F119" s="2">
        <f>Raw_schedule!E117</f>
        <v>0.05</v>
      </c>
      <c r="G119" s="2">
        <f>Raw_schedule!F117</f>
        <v>0.05</v>
      </c>
      <c r="H119" s="2">
        <f>Raw_schedule!G117</f>
        <v>0.05</v>
      </c>
      <c r="I119" s="2">
        <f>Raw_schedule!H117</f>
        <v>0.05</v>
      </c>
      <c r="J119" s="2">
        <f>Raw_schedule!I117</f>
        <v>0.05</v>
      </c>
      <c r="K119" s="2">
        <f>Raw_schedule!J117</f>
        <v>0.05</v>
      </c>
      <c r="L119" s="2">
        <f>Raw_schedule!K117</f>
        <v>0.05</v>
      </c>
      <c r="M119" s="2">
        <f>Raw_schedule!L117</f>
        <v>0.15</v>
      </c>
      <c r="N119" s="2">
        <f>Raw_schedule!M117</f>
        <v>0.15</v>
      </c>
      <c r="O119" s="2">
        <f>Raw_schedule!N117</f>
        <v>0.15</v>
      </c>
      <c r="P119" s="2">
        <f>Raw_schedule!O117</f>
        <v>0.15</v>
      </c>
      <c r="Q119" s="2">
        <f>Raw_schedule!P117</f>
        <v>0.15</v>
      </c>
      <c r="R119" s="2">
        <f>Raw_schedule!Q117</f>
        <v>0.05</v>
      </c>
      <c r="S119" s="2">
        <f>Raw_schedule!R117</f>
        <v>0.05</v>
      </c>
      <c r="T119" s="2">
        <f>Raw_schedule!S117</f>
        <v>0.05</v>
      </c>
      <c r="U119" s="2">
        <f>Raw_schedule!T117</f>
        <v>0.05</v>
      </c>
      <c r="V119" s="2">
        <f>Raw_schedule!U117</f>
        <v>0.05</v>
      </c>
      <c r="W119" s="2">
        <f>Raw_schedule!V117</f>
        <v>0.05</v>
      </c>
      <c r="X119" s="2">
        <f>Raw_schedule!W117</f>
        <v>0.05</v>
      </c>
      <c r="Y119" s="2">
        <f>Raw_schedule!X117</f>
        <v>0.05</v>
      </c>
      <c r="Z119" s="2">
        <f>Raw_schedule!Y117</f>
        <v>0.05</v>
      </c>
      <c r="AA119" s="2">
        <f>Raw_schedule!Z117</f>
        <v>0.05</v>
      </c>
      <c r="AB119" s="2">
        <f>Raw_schedule!AA117</f>
        <v>0.05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Saturdays (Through 8/7)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0.15</v>
      </c>
      <c r="N120" s="2">
        <f>Raw_schedule!M118</f>
        <v>0.15</v>
      </c>
      <c r="O120" s="2">
        <f>Raw_schedule!N118</f>
        <v>0.15</v>
      </c>
      <c r="P120" s="2">
        <f>Raw_schedule!O118</f>
        <v>0.15</v>
      </c>
      <c r="Q120" s="2">
        <f>Raw_schedule!P118</f>
        <v>0.15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Saturdays (Through 12/11)</v>
      </c>
      <c r="D121" s="2"/>
      <c r="E121" s="2">
        <f>Raw_schedule!D119</f>
        <v>0.05</v>
      </c>
      <c r="F121" s="2">
        <f>Raw_schedule!E119</f>
        <v>0.05</v>
      </c>
      <c r="G121" s="2">
        <f>Raw_schedule!F119</f>
        <v>0.05</v>
      </c>
      <c r="H121" s="2">
        <f>Raw_schedule!G119</f>
        <v>0.05</v>
      </c>
      <c r="I121" s="2">
        <f>Raw_schedule!H119</f>
        <v>0.05</v>
      </c>
      <c r="J121" s="2">
        <f>Raw_schedule!I119</f>
        <v>0.05</v>
      </c>
      <c r="K121" s="2">
        <f>Raw_schedule!J119</f>
        <v>0.05</v>
      </c>
      <c r="L121" s="2">
        <f>Raw_schedule!K119</f>
        <v>0.05</v>
      </c>
      <c r="M121" s="2">
        <f>Raw_schedule!L119</f>
        <v>0.15</v>
      </c>
      <c r="N121" s="2">
        <f>Raw_schedule!M119</f>
        <v>0.15</v>
      </c>
      <c r="O121" s="2">
        <f>Raw_schedule!N119</f>
        <v>0.15</v>
      </c>
      <c r="P121" s="2">
        <f>Raw_schedule!O119</f>
        <v>0.15</v>
      </c>
      <c r="Q121" s="2">
        <f>Raw_schedule!P119</f>
        <v>0.15</v>
      </c>
      <c r="R121" s="2">
        <f>Raw_schedule!Q119</f>
        <v>0.05</v>
      </c>
      <c r="S121" s="2">
        <f>Raw_schedule!R119</f>
        <v>0.05</v>
      </c>
      <c r="T121" s="2">
        <f>Raw_schedule!S119</f>
        <v>0.05</v>
      </c>
      <c r="U121" s="2">
        <f>Raw_schedule!T119</f>
        <v>0.05</v>
      </c>
      <c r="V121" s="2">
        <f>Raw_schedule!U119</f>
        <v>0.05</v>
      </c>
      <c r="W121" s="2">
        <f>Raw_schedule!V119</f>
        <v>0.05</v>
      </c>
      <c r="X121" s="2">
        <f>Raw_schedule!W119</f>
        <v>0.05</v>
      </c>
      <c r="Y121" s="2">
        <f>Raw_schedule!X119</f>
        <v>0.05</v>
      </c>
      <c r="Z121" s="2">
        <f>Raw_schedule!Y119</f>
        <v>0.05</v>
      </c>
      <c r="AA121" s="2">
        <f>Raw_schedule!Z119</f>
        <v>0.05</v>
      </c>
      <c r="AB121" s="2">
        <f>Raw_schedule!AA119</f>
        <v>0.05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Weekdays (Through 4/3)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0.3</v>
      </c>
      <c r="M122" s="2">
        <f>Raw_schedule!L120</f>
        <v>0.85</v>
      </c>
      <c r="N122" s="2">
        <f>Raw_schedule!M120</f>
        <v>0.95</v>
      </c>
      <c r="O122" s="2">
        <f>Raw_schedule!N120</f>
        <v>0.95</v>
      </c>
      <c r="P122" s="2">
        <f>Raw_schedule!O120</f>
        <v>0.95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0.7</v>
      </c>
      <c r="U122" s="2">
        <f>Raw_schedule!T120</f>
        <v>0.5</v>
      </c>
      <c r="V122" s="2">
        <f>Raw_schedule!U120</f>
        <v>0.5</v>
      </c>
      <c r="W122" s="2">
        <f>Raw_schedule!V120</f>
        <v>0.35</v>
      </c>
      <c r="X122" s="2">
        <f>Raw_schedule!W120</f>
        <v>0.35</v>
      </c>
      <c r="Y122" s="2">
        <f>Raw_schedule!X120</f>
        <v>0.35</v>
      </c>
      <c r="Z122" s="2">
        <f>Raw_schedule!Y120</f>
        <v>0.3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Weekdays (Through 5/22)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0.3</v>
      </c>
      <c r="M123" s="2">
        <f>Raw_schedule!L121</f>
        <v>0.85</v>
      </c>
      <c r="N123" s="2">
        <f>Raw_schedule!M121</f>
        <v>0.95</v>
      </c>
      <c r="O123" s="2">
        <f>Raw_schedule!N121</f>
        <v>0.95</v>
      </c>
      <c r="P123" s="2">
        <f>Raw_schedule!O121</f>
        <v>0.95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0.7</v>
      </c>
      <c r="U123" s="2">
        <f>Raw_schedule!T121</f>
        <v>0.5</v>
      </c>
      <c r="V123" s="2">
        <f>Raw_schedule!U121</f>
        <v>0.5</v>
      </c>
      <c r="W123" s="2">
        <f>Raw_schedule!V121</f>
        <v>0.35</v>
      </c>
      <c r="X123" s="2">
        <f>Raw_schedule!W121</f>
        <v>0.35</v>
      </c>
      <c r="Y123" s="2">
        <f>Raw_schedule!X121</f>
        <v>0.35</v>
      </c>
      <c r="Z123" s="2">
        <f>Raw_schedule!Y121</f>
        <v>0.3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Weekdays (Through 8/7)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0.3</v>
      </c>
      <c r="M124" s="2">
        <f>Raw_schedule!L122</f>
        <v>0.85</v>
      </c>
      <c r="N124" s="2">
        <f>Raw_schedule!M122</f>
        <v>0.95</v>
      </c>
      <c r="O124" s="2">
        <f>Raw_schedule!N122</f>
        <v>0.95</v>
      </c>
      <c r="P124" s="2">
        <f>Raw_schedule!O122</f>
        <v>0.95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0.7</v>
      </c>
      <c r="U124" s="2">
        <f>Raw_schedule!T122</f>
        <v>0.5</v>
      </c>
      <c r="V124" s="2">
        <f>Raw_schedule!U122</f>
        <v>0.5</v>
      </c>
      <c r="W124" s="2">
        <f>Raw_schedule!V122</f>
        <v>0.35</v>
      </c>
      <c r="X124" s="2">
        <f>Raw_schedule!W122</f>
        <v>0.35</v>
      </c>
      <c r="Y124" s="2">
        <f>Raw_schedule!X122</f>
        <v>0.35</v>
      </c>
      <c r="Z124" s="2">
        <f>Raw_schedule!Y122</f>
        <v>0.3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Weekdays (Through 12/11)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0.3</v>
      </c>
      <c r="M125" s="2">
        <f>Raw_schedule!L123</f>
        <v>0.85</v>
      </c>
      <c r="N125" s="2">
        <f>Raw_schedule!M123</f>
        <v>0.95</v>
      </c>
      <c r="O125" s="2">
        <f>Raw_schedule!N123</f>
        <v>0.95</v>
      </c>
      <c r="P125" s="2">
        <f>Raw_schedule!O123</f>
        <v>0.95</v>
      </c>
      <c r="Q125" s="2">
        <f>Raw_schedule!P123</f>
        <v>0.8</v>
      </c>
      <c r="R125" s="2">
        <f>Raw_schedule!Q123</f>
        <v>0.8</v>
      </c>
      <c r="S125" s="2">
        <f>Raw_schedule!R123</f>
        <v>0.8</v>
      </c>
      <c r="T125" s="2">
        <f>Raw_schedule!S123</f>
        <v>0.7</v>
      </c>
      <c r="U125" s="2">
        <f>Raw_schedule!T123</f>
        <v>0.5</v>
      </c>
      <c r="V125" s="2">
        <f>Raw_schedule!U123</f>
        <v>0.5</v>
      </c>
      <c r="W125" s="2">
        <f>Raw_schedule!V123</f>
        <v>0.35</v>
      </c>
      <c r="X125" s="2">
        <f>Raw_schedule!W123</f>
        <v>0.35</v>
      </c>
      <c r="Y125" s="2">
        <f>Raw_schedule!X123</f>
        <v>0.35</v>
      </c>
      <c r="Z125" s="2">
        <f>Raw_schedule!Y123</f>
        <v>0.3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Heating Setpoint Schedule</v>
      </c>
      <c r="B126" s="39" t="str">
        <f>Raw_schedule!A124</f>
        <v>School</v>
      </c>
      <c r="C126" s="2" t="str">
        <f>Raw_schedule!C124</f>
        <v>AllOtherDays (Through 1/11)</v>
      </c>
      <c r="D126" s="2"/>
      <c r="E126" s="2">
        <f>Raw_schedule!D124</f>
        <v>60.08</v>
      </c>
      <c r="F126" s="2">
        <f>Raw_schedule!E124</f>
        <v>60.08</v>
      </c>
      <c r="G126" s="2">
        <f>Raw_schedule!F124</f>
        <v>60.08</v>
      </c>
      <c r="H126" s="2">
        <f>Raw_schedule!G124</f>
        <v>60.08</v>
      </c>
      <c r="I126" s="2">
        <f>Raw_schedule!H124</f>
        <v>60.08</v>
      </c>
      <c r="J126" s="2">
        <f>Raw_schedule!I124</f>
        <v>60.08</v>
      </c>
      <c r="K126" s="2">
        <f>Raw_schedule!J124</f>
        <v>60.08</v>
      </c>
      <c r="L126" s="2">
        <f>Raw_schedule!K124</f>
        <v>60.08</v>
      </c>
      <c r="M126" s="2">
        <f>Raw_schedule!L124</f>
        <v>60.08</v>
      </c>
      <c r="N126" s="2">
        <f>Raw_schedule!M124</f>
        <v>60.08</v>
      </c>
      <c r="O126" s="2">
        <f>Raw_schedule!N124</f>
        <v>60.08</v>
      </c>
      <c r="P126" s="2">
        <f>Raw_schedule!O124</f>
        <v>60.08</v>
      </c>
      <c r="Q126" s="2">
        <f>Raw_schedule!P124</f>
        <v>60.08</v>
      </c>
      <c r="R126" s="2">
        <f>Raw_schedule!Q124</f>
        <v>60.08</v>
      </c>
      <c r="S126" s="2">
        <f>Raw_schedule!R124</f>
        <v>60.08</v>
      </c>
      <c r="T126" s="2">
        <f>Raw_schedule!S124</f>
        <v>60.08</v>
      </c>
      <c r="U126" s="2">
        <f>Raw_schedule!T124</f>
        <v>60.08</v>
      </c>
      <c r="V126" s="2">
        <f>Raw_schedule!U124</f>
        <v>60.08</v>
      </c>
      <c r="W126" s="2">
        <f>Raw_schedule!V124</f>
        <v>60.08</v>
      </c>
      <c r="X126" s="2">
        <f>Raw_schedule!W124</f>
        <v>60.08</v>
      </c>
      <c r="Y126" s="2">
        <f>Raw_schedule!X124</f>
        <v>60.08</v>
      </c>
      <c r="Z126" s="2">
        <f>Raw_schedule!Y124</f>
        <v>60.08</v>
      </c>
      <c r="AA126" s="2">
        <f>Raw_schedule!Z124</f>
        <v>60.08</v>
      </c>
      <c r="AB126" s="2">
        <f>Raw_schedule!AA124</f>
        <v>60.08</v>
      </c>
    </row>
    <row r="127" spans="1:28" x14ac:dyDescent="0.25">
      <c r="A127" s="39" t="str">
        <f>Raw_schedule!B125</f>
        <v>Heating Setpoint Schedule</v>
      </c>
      <c r="B127" s="39" t="str">
        <f>Raw_schedule!A125</f>
        <v>School</v>
      </c>
      <c r="C127" s="2" t="str">
        <f>Raw_schedule!C125</f>
        <v>AllOtherDays (Through 4/3)</v>
      </c>
      <c r="D127" s="2"/>
      <c r="E127" s="2">
        <f>Raw_schedule!D125</f>
        <v>60.08</v>
      </c>
      <c r="F127" s="2">
        <f>Raw_schedule!E125</f>
        <v>60.08</v>
      </c>
      <c r="G127" s="2">
        <f>Raw_schedule!F125</f>
        <v>60.08</v>
      </c>
      <c r="H127" s="2">
        <f>Raw_schedule!G125</f>
        <v>60.08</v>
      </c>
      <c r="I127" s="2">
        <f>Raw_schedule!H125</f>
        <v>60.08</v>
      </c>
      <c r="J127" s="2">
        <f>Raw_schedule!I125</f>
        <v>60.08</v>
      </c>
      <c r="K127" s="2">
        <f>Raw_schedule!J125</f>
        <v>60.08</v>
      </c>
      <c r="L127" s="2">
        <f>Raw_schedule!K125</f>
        <v>60.08</v>
      </c>
      <c r="M127" s="2">
        <f>Raw_schedule!L125</f>
        <v>60.08</v>
      </c>
      <c r="N127" s="2">
        <f>Raw_schedule!M125</f>
        <v>60.08</v>
      </c>
      <c r="O127" s="2">
        <f>Raw_schedule!N125</f>
        <v>60.08</v>
      </c>
      <c r="P127" s="2">
        <f>Raw_schedule!O125</f>
        <v>60.08</v>
      </c>
      <c r="Q127" s="2">
        <f>Raw_schedule!P125</f>
        <v>60.08</v>
      </c>
      <c r="R127" s="2">
        <f>Raw_schedule!Q125</f>
        <v>60.08</v>
      </c>
      <c r="S127" s="2">
        <f>Raw_schedule!R125</f>
        <v>60.08</v>
      </c>
      <c r="T127" s="2">
        <f>Raw_schedule!S125</f>
        <v>60.08</v>
      </c>
      <c r="U127" s="2">
        <f>Raw_schedule!T125</f>
        <v>60.08</v>
      </c>
      <c r="V127" s="2">
        <f>Raw_schedule!U125</f>
        <v>60.08</v>
      </c>
      <c r="W127" s="2">
        <f>Raw_schedule!V125</f>
        <v>60.08</v>
      </c>
      <c r="X127" s="2">
        <f>Raw_schedule!W125</f>
        <v>60.08</v>
      </c>
      <c r="Y127" s="2">
        <f>Raw_schedule!X125</f>
        <v>60.08</v>
      </c>
      <c r="Z127" s="2">
        <f>Raw_schedule!Y125</f>
        <v>60.08</v>
      </c>
      <c r="AA127" s="2">
        <f>Raw_schedule!Z125</f>
        <v>60.08</v>
      </c>
      <c r="AB127" s="2">
        <f>Raw_schedule!AA125</f>
        <v>60.08</v>
      </c>
    </row>
    <row r="128" spans="1:28" x14ac:dyDescent="0.25">
      <c r="A128" s="39" t="str">
        <f>Raw_schedule!B126</f>
        <v>Heating Setpoint Schedule</v>
      </c>
      <c r="B128" s="39" t="str">
        <f>Raw_schedule!A126</f>
        <v>School</v>
      </c>
      <c r="C128" s="2" t="str">
        <f>Raw_schedule!C126</f>
        <v>AllOtherDays (Through 4/12)</v>
      </c>
      <c r="D128" s="2"/>
      <c r="E128" s="2">
        <f>Raw_schedule!D126</f>
        <v>60.08</v>
      </c>
      <c r="F128" s="2">
        <f>Raw_schedule!E126</f>
        <v>60.08</v>
      </c>
      <c r="G128" s="2">
        <f>Raw_schedule!F126</f>
        <v>60.08</v>
      </c>
      <c r="H128" s="2">
        <f>Raw_schedule!G126</f>
        <v>60.08</v>
      </c>
      <c r="I128" s="2">
        <f>Raw_schedule!H126</f>
        <v>60.08</v>
      </c>
      <c r="J128" s="2">
        <f>Raw_schedule!I126</f>
        <v>60.08</v>
      </c>
      <c r="K128" s="2">
        <f>Raw_schedule!J126</f>
        <v>60.08</v>
      </c>
      <c r="L128" s="2">
        <f>Raw_schedule!K126</f>
        <v>60.08</v>
      </c>
      <c r="M128" s="2">
        <f>Raw_schedule!L126</f>
        <v>60.08</v>
      </c>
      <c r="N128" s="2">
        <f>Raw_schedule!M126</f>
        <v>60.08</v>
      </c>
      <c r="O128" s="2">
        <f>Raw_schedule!N126</f>
        <v>60.08</v>
      </c>
      <c r="P128" s="2">
        <f>Raw_schedule!O126</f>
        <v>60.08</v>
      </c>
      <c r="Q128" s="2">
        <f>Raw_schedule!P126</f>
        <v>60.08</v>
      </c>
      <c r="R128" s="2">
        <f>Raw_schedule!Q126</f>
        <v>60.08</v>
      </c>
      <c r="S128" s="2">
        <f>Raw_schedule!R126</f>
        <v>60.08</v>
      </c>
      <c r="T128" s="2">
        <f>Raw_schedule!S126</f>
        <v>60.08</v>
      </c>
      <c r="U128" s="2">
        <f>Raw_schedule!T126</f>
        <v>60.08</v>
      </c>
      <c r="V128" s="2">
        <f>Raw_schedule!U126</f>
        <v>60.08</v>
      </c>
      <c r="W128" s="2">
        <f>Raw_schedule!V126</f>
        <v>60.08</v>
      </c>
      <c r="X128" s="2">
        <f>Raw_schedule!W126</f>
        <v>60.08</v>
      </c>
      <c r="Y128" s="2">
        <f>Raw_schedule!X126</f>
        <v>60.08</v>
      </c>
      <c r="Z128" s="2">
        <f>Raw_schedule!Y126</f>
        <v>60.08</v>
      </c>
      <c r="AA128" s="2">
        <f>Raw_schedule!Z126</f>
        <v>60.08</v>
      </c>
      <c r="AB128" s="2">
        <f>Raw_schedule!AA126</f>
        <v>60.08</v>
      </c>
    </row>
    <row r="129" spans="1:28" x14ac:dyDescent="0.25">
      <c r="A129" s="39" t="str">
        <f>Raw_schedule!B127</f>
        <v>Heating Setpoint Schedule</v>
      </c>
      <c r="B129" s="39" t="str">
        <f>Raw_schedule!A127</f>
        <v>School</v>
      </c>
      <c r="C129" s="2" t="str">
        <f>Raw_schedule!C127</f>
        <v>AllOtherDays (Through 5/22)</v>
      </c>
      <c r="D129" s="2"/>
      <c r="E129" s="2">
        <f>Raw_schedule!D127</f>
        <v>60.08</v>
      </c>
      <c r="F129" s="2">
        <f>Raw_schedule!E127</f>
        <v>60.08</v>
      </c>
      <c r="G129" s="2">
        <f>Raw_schedule!F127</f>
        <v>60.08</v>
      </c>
      <c r="H129" s="2">
        <f>Raw_schedule!G127</f>
        <v>60.08</v>
      </c>
      <c r="I129" s="2">
        <f>Raw_schedule!H127</f>
        <v>60.08</v>
      </c>
      <c r="J129" s="2">
        <f>Raw_schedule!I127</f>
        <v>60.08</v>
      </c>
      <c r="K129" s="2">
        <f>Raw_schedule!J127</f>
        <v>60.08</v>
      </c>
      <c r="L129" s="2">
        <f>Raw_schedule!K127</f>
        <v>60.08</v>
      </c>
      <c r="M129" s="2">
        <f>Raw_schedule!L127</f>
        <v>60.08</v>
      </c>
      <c r="N129" s="2">
        <f>Raw_schedule!M127</f>
        <v>60.08</v>
      </c>
      <c r="O129" s="2">
        <f>Raw_schedule!N127</f>
        <v>60.08</v>
      </c>
      <c r="P129" s="2">
        <f>Raw_schedule!O127</f>
        <v>60.08</v>
      </c>
      <c r="Q129" s="2">
        <f>Raw_schedule!P127</f>
        <v>60.08</v>
      </c>
      <c r="R129" s="2">
        <f>Raw_schedule!Q127</f>
        <v>60.08</v>
      </c>
      <c r="S129" s="2">
        <f>Raw_schedule!R127</f>
        <v>60.08</v>
      </c>
      <c r="T129" s="2">
        <f>Raw_schedule!S127</f>
        <v>60.08</v>
      </c>
      <c r="U129" s="2">
        <f>Raw_schedule!T127</f>
        <v>60.08</v>
      </c>
      <c r="V129" s="2">
        <f>Raw_schedule!U127</f>
        <v>60.08</v>
      </c>
      <c r="W129" s="2">
        <f>Raw_schedule!V127</f>
        <v>60.08</v>
      </c>
      <c r="X129" s="2">
        <f>Raw_schedule!W127</f>
        <v>60.08</v>
      </c>
      <c r="Y129" s="2">
        <f>Raw_schedule!X127</f>
        <v>60.08</v>
      </c>
      <c r="Z129" s="2">
        <f>Raw_schedule!Y127</f>
        <v>60.08</v>
      </c>
      <c r="AA129" s="2">
        <f>Raw_schedule!Z127</f>
        <v>60.08</v>
      </c>
      <c r="AB129" s="2">
        <f>Raw_schedule!AA127</f>
        <v>60.08</v>
      </c>
    </row>
    <row r="130" spans="1:28" x14ac:dyDescent="0.25">
      <c r="A130" s="39" t="str">
        <f>Raw_schedule!B128</f>
        <v>Heating Setpoint Schedule</v>
      </c>
      <c r="B130" s="39" t="str">
        <f>Raw_schedule!A128</f>
        <v>School</v>
      </c>
      <c r="C130" s="2" t="str">
        <f>Raw_schedule!C128</f>
        <v>AllOtherDays (Through 5/31)</v>
      </c>
      <c r="D130" s="2"/>
      <c r="E130" s="2">
        <f>Raw_schedule!D128</f>
        <v>60.08</v>
      </c>
      <c r="F130" s="2">
        <f>Raw_schedule!E128</f>
        <v>60.08</v>
      </c>
      <c r="G130" s="2">
        <f>Raw_schedule!F128</f>
        <v>60.08</v>
      </c>
      <c r="H130" s="2">
        <f>Raw_schedule!G128</f>
        <v>60.08</v>
      </c>
      <c r="I130" s="2">
        <f>Raw_schedule!H128</f>
        <v>60.08</v>
      </c>
      <c r="J130" s="2">
        <f>Raw_schedule!I128</f>
        <v>60.08</v>
      </c>
      <c r="K130" s="2">
        <f>Raw_schedule!J128</f>
        <v>60.08</v>
      </c>
      <c r="L130" s="2">
        <f>Raw_schedule!K128</f>
        <v>60.08</v>
      </c>
      <c r="M130" s="2">
        <f>Raw_schedule!L128</f>
        <v>60.08</v>
      </c>
      <c r="N130" s="2">
        <f>Raw_schedule!M128</f>
        <v>60.08</v>
      </c>
      <c r="O130" s="2">
        <f>Raw_schedule!N128</f>
        <v>60.08</v>
      </c>
      <c r="P130" s="2">
        <f>Raw_schedule!O128</f>
        <v>60.08</v>
      </c>
      <c r="Q130" s="2">
        <f>Raw_schedule!P128</f>
        <v>60.08</v>
      </c>
      <c r="R130" s="2">
        <f>Raw_schedule!Q128</f>
        <v>60.08</v>
      </c>
      <c r="S130" s="2">
        <f>Raw_schedule!R128</f>
        <v>60.08</v>
      </c>
      <c r="T130" s="2">
        <f>Raw_schedule!S128</f>
        <v>60.08</v>
      </c>
      <c r="U130" s="2">
        <f>Raw_schedule!T128</f>
        <v>60.08</v>
      </c>
      <c r="V130" s="2">
        <f>Raw_schedule!U128</f>
        <v>60.08</v>
      </c>
      <c r="W130" s="2">
        <f>Raw_schedule!V128</f>
        <v>60.08</v>
      </c>
      <c r="X130" s="2">
        <f>Raw_schedule!W128</f>
        <v>60.08</v>
      </c>
      <c r="Y130" s="2">
        <f>Raw_schedule!X128</f>
        <v>60.08</v>
      </c>
      <c r="Z130" s="2">
        <f>Raw_schedule!Y128</f>
        <v>60.08</v>
      </c>
      <c r="AA130" s="2">
        <f>Raw_schedule!Z128</f>
        <v>60.08</v>
      </c>
      <c r="AB130" s="2">
        <f>Raw_schedule!AA128</f>
        <v>60.08</v>
      </c>
    </row>
    <row r="131" spans="1:28" x14ac:dyDescent="0.25">
      <c r="A131" s="39" t="str">
        <f>Raw_schedule!B129</f>
        <v>Heating Setpoint Schedule</v>
      </c>
      <c r="B131" s="39" t="str">
        <f>Raw_schedule!A129</f>
        <v>School</v>
      </c>
      <c r="C131" s="2" t="str">
        <f>Raw_schedule!C129</f>
        <v>AllOtherDays (Through 8/7)</v>
      </c>
      <c r="D131" s="2"/>
      <c r="E131" s="2">
        <f>Raw_schedule!D129</f>
        <v>60.08</v>
      </c>
      <c r="F131" s="2">
        <f>Raw_schedule!E129</f>
        <v>60.08</v>
      </c>
      <c r="G131" s="2">
        <f>Raw_schedule!F129</f>
        <v>60.08</v>
      </c>
      <c r="H131" s="2">
        <f>Raw_schedule!G129</f>
        <v>60.08</v>
      </c>
      <c r="I131" s="2">
        <f>Raw_schedule!H129</f>
        <v>60.08</v>
      </c>
      <c r="J131" s="2">
        <f>Raw_schedule!I129</f>
        <v>60.08</v>
      </c>
      <c r="K131" s="2">
        <f>Raw_schedule!J129</f>
        <v>60.08</v>
      </c>
      <c r="L131" s="2">
        <f>Raw_schedule!K129</f>
        <v>60.08</v>
      </c>
      <c r="M131" s="2">
        <f>Raw_schedule!L129</f>
        <v>60.08</v>
      </c>
      <c r="N131" s="2">
        <f>Raw_schedule!M129</f>
        <v>60.08</v>
      </c>
      <c r="O131" s="2">
        <f>Raw_schedule!N129</f>
        <v>60.08</v>
      </c>
      <c r="P131" s="2">
        <f>Raw_schedule!O129</f>
        <v>60.08</v>
      </c>
      <c r="Q131" s="2">
        <f>Raw_schedule!P129</f>
        <v>60.08</v>
      </c>
      <c r="R131" s="2">
        <f>Raw_schedule!Q129</f>
        <v>60.08</v>
      </c>
      <c r="S131" s="2">
        <f>Raw_schedule!R129</f>
        <v>60.08</v>
      </c>
      <c r="T131" s="2">
        <f>Raw_schedule!S129</f>
        <v>60.08</v>
      </c>
      <c r="U131" s="2">
        <f>Raw_schedule!T129</f>
        <v>60.08</v>
      </c>
      <c r="V131" s="2">
        <f>Raw_schedule!U129</f>
        <v>60.08</v>
      </c>
      <c r="W131" s="2">
        <f>Raw_schedule!V129</f>
        <v>60.08</v>
      </c>
      <c r="X131" s="2">
        <f>Raw_schedule!W129</f>
        <v>60.08</v>
      </c>
      <c r="Y131" s="2">
        <f>Raw_schedule!X129</f>
        <v>60.08</v>
      </c>
      <c r="Z131" s="2">
        <f>Raw_schedule!Y129</f>
        <v>60.08</v>
      </c>
      <c r="AA131" s="2">
        <f>Raw_schedule!Z129</f>
        <v>60.08</v>
      </c>
      <c r="AB131" s="2">
        <f>Raw_schedule!AA129</f>
        <v>60.08</v>
      </c>
    </row>
    <row r="132" spans="1:28" x14ac:dyDescent="0.25">
      <c r="A132" s="39" t="str">
        <f>Raw_schedule!B130</f>
        <v>Heating Setpoint Schedule</v>
      </c>
      <c r="B132" s="39" t="str">
        <f>Raw_schedule!A130</f>
        <v>School</v>
      </c>
      <c r="C132" s="2" t="str">
        <f>Raw_schedule!C130</f>
        <v>AllOtherDays (Through 8/16)</v>
      </c>
      <c r="D132" s="2"/>
      <c r="E132" s="2">
        <f>Raw_schedule!D130</f>
        <v>60.08</v>
      </c>
      <c r="F132" s="2">
        <f>Raw_schedule!E130</f>
        <v>60.08</v>
      </c>
      <c r="G132" s="2">
        <f>Raw_schedule!F130</f>
        <v>60.08</v>
      </c>
      <c r="H132" s="2">
        <f>Raw_schedule!G130</f>
        <v>60.08</v>
      </c>
      <c r="I132" s="2">
        <f>Raw_schedule!H130</f>
        <v>60.08</v>
      </c>
      <c r="J132" s="2">
        <f>Raw_schedule!I130</f>
        <v>60.08</v>
      </c>
      <c r="K132" s="2">
        <f>Raw_schedule!J130</f>
        <v>60.08</v>
      </c>
      <c r="L132" s="2">
        <f>Raw_schedule!K130</f>
        <v>60.08</v>
      </c>
      <c r="M132" s="2">
        <f>Raw_schedule!L130</f>
        <v>60.08</v>
      </c>
      <c r="N132" s="2">
        <f>Raw_schedule!M130</f>
        <v>60.08</v>
      </c>
      <c r="O132" s="2">
        <f>Raw_schedule!N130</f>
        <v>60.08</v>
      </c>
      <c r="P132" s="2">
        <f>Raw_schedule!O130</f>
        <v>60.08</v>
      </c>
      <c r="Q132" s="2">
        <f>Raw_schedule!P130</f>
        <v>60.08</v>
      </c>
      <c r="R132" s="2">
        <f>Raw_schedule!Q130</f>
        <v>60.08</v>
      </c>
      <c r="S132" s="2">
        <f>Raw_schedule!R130</f>
        <v>60.08</v>
      </c>
      <c r="T132" s="2">
        <f>Raw_schedule!S130</f>
        <v>60.08</v>
      </c>
      <c r="U132" s="2">
        <f>Raw_schedule!T130</f>
        <v>60.08</v>
      </c>
      <c r="V132" s="2">
        <f>Raw_schedule!U130</f>
        <v>60.08</v>
      </c>
      <c r="W132" s="2">
        <f>Raw_schedule!V130</f>
        <v>60.08</v>
      </c>
      <c r="X132" s="2">
        <f>Raw_schedule!W130</f>
        <v>60.08</v>
      </c>
      <c r="Y132" s="2">
        <f>Raw_schedule!X130</f>
        <v>60.08</v>
      </c>
      <c r="Z132" s="2">
        <f>Raw_schedule!Y130</f>
        <v>60.08</v>
      </c>
      <c r="AA132" s="2">
        <f>Raw_schedule!Z130</f>
        <v>60.08</v>
      </c>
      <c r="AB132" s="2">
        <f>Raw_schedule!AA130</f>
        <v>60.08</v>
      </c>
    </row>
    <row r="133" spans="1:28" x14ac:dyDescent="0.25">
      <c r="A133" s="39" t="str">
        <f>Raw_schedule!B131</f>
        <v>Heating Setpoint Schedule</v>
      </c>
      <c r="B133" s="39" t="str">
        <f>Raw_schedule!A131</f>
        <v>School</v>
      </c>
      <c r="C133" s="2" t="str">
        <f>Raw_schedule!C131</f>
        <v>AllOtherDays (Through 12/11)</v>
      </c>
      <c r="D133" s="2"/>
      <c r="E133" s="2">
        <f>Raw_schedule!D131</f>
        <v>60.08</v>
      </c>
      <c r="F133" s="2">
        <f>Raw_schedule!E131</f>
        <v>60.08</v>
      </c>
      <c r="G133" s="2">
        <f>Raw_schedule!F131</f>
        <v>60.08</v>
      </c>
      <c r="H133" s="2">
        <f>Raw_schedule!G131</f>
        <v>60.08</v>
      </c>
      <c r="I133" s="2">
        <f>Raw_schedule!H131</f>
        <v>60.08</v>
      </c>
      <c r="J133" s="2">
        <f>Raw_schedule!I131</f>
        <v>60.08</v>
      </c>
      <c r="K133" s="2">
        <f>Raw_schedule!J131</f>
        <v>60.08</v>
      </c>
      <c r="L133" s="2">
        <f>Raw_schedule!K131</f>
        <v>60.08</v>
      </c>
      <c r="M133" s="2">
        <f>Raw_schedule!L131</f>
        <v>60.08</v>
      </c>
      <c r="N133" s="2">
        <f>Raw_schedule!M131</f>
        <v>60.08</v>
      </c>
      <c r="O133" s="2">
        <f>Raw_schedule!N131</f>
        <v>60.08</v>
      </c>
      <c r="P133" s="2">
        <f>Raw_schedule!O131</f>
        <v>60.08</v>
      </c>
      <c r="Q133" s="2">
        <f>Raw_schedule!P131</f>
        <v>60.08</v>
      </c>
      <c r="R133" s="2">
        <f>Raw_schedule!Q131</f>
        <v>60.08</v>
      </c>
      <c r="S133" s="2">
        <f>Raw_schedule!R131</f>
        <v>60.08</v>
      </c>
      <c r="T133" s="2">
        <f>Raw_schedule!S131</f>
        <v>60.08</v>
      </c>
      <c r="U133" s="2">
        <f>Raw_schedule!T131</f>
        <v>60.08</v>
      </c>
      <c r="V133" s="2">
        <f>Raw_schedule!U131</f>
        <v>60.08</v>
      </c>
      <c r="W133" s="2">
        <f>Raw_schedule!V131</f>
        <v>60.08</v>
      </c>
      <c r="X133" s="2">
        <f>Raw_schedule!W131</f>
        <v>60.08</v>
      </c>
      <c r="Y133" s="2">
        <f>Raw_schedule!X131</f>
        <v>60.08</v>
      </c>
      <c r="Z133" s="2">
        <f>Raw_schedule!Y131</f>
        <v>60.08</v>
      </c>
      <c r="AA133" s="2">
        <f>Raw_schedule!Z131</f>
        <v>60.08</v>
      </c>
      <c r="AB133" s="2">
        <f>Raw_schedule!AA131</f>
        <v>60.08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12/31)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Saturdays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69.98</v>
      </c>
      <c r="M135" s="2">
        <f>Raw_schedule!L133</f>
        <v>69.98</v>
      </c>
      <c r="N135" s="2">
        <f>Raw_schedule!M133</f>
        <v>69.98</v>
      </c>
      <c r="O135" s="2">
        <f>Raw_schedule!N133</f>
        <v>69.98</v>
      </c>
      <c r="P135" s="2">
        <f>Raw_schedule!O133</f>
        <v>69.98</v>
      </c>
      <c r="Q135" s="2">
        <f>Raw_schedule!P133</f>
        <v>69.98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Saturdays (Through 5/22)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69.98</v>
      </c>
      <c r="M136" s="2">
        <f>Raw_schedule!L134</f>
        <v>69.98</v>
      </c>
      <c r="N136" s="2">
        <f>Raw_schedule!M134</f>
        <v>69.98</v>
      </c>
      <c r="O136" s="2">
        <f>Raw_schedule!N134</f>
        <v>69.98</v>
      </c>
      <c r="P136" s="2">
        <f>Raw_schedule!O134</f>
        <v>69.98</v>
      </c>
      <c r="Q136" s="2">
        <f>Raw_schedule!P134</f>
        <v>69.98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Saturdays (Through 8/7)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69.98</v>
      </c>
      <c r="M137" s="2">
        <f>Raw_schedule!L135</f>
        <v>69.98</v>
      </c>
      <c r="N137" s="2">
        <f>Raw_schedule!M135</f>
        <v>69.98</v>
      </c>
      <c r="O137" s="2">
        <f>Raw_schedule!N135</f>
        <v>69.98</v>
      </c>
      <c r="P137" s="2">
        <f>Raw_schedule!O135</f>
        <v>69.98</v>
      </c>
      <c r="Q137" s="2">
        <f>Raw_schedule!P135</f>
        <v>69.98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Saturdays (Through 12/11)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69.98</v>
      </c>
      <c r="M138" s="2">
        <f>Raw_schedule!L136</f>
        <v>69.98</v>
      </c>
      <c r="N138" s="2">
        <f>Raw_schedule!M136</f>
        <v>69.98</v>
      </c>
      <c r="O138" s="2">
        <f>Raw_schedule!N136</f>
        <v>69.98</v>
      </c>
      <c r="P138" s="2">
        <f>Raw_schedule!O136</f>
        <v>69.98</v>
      </c>
      <c r="Q138" s="2">
        <f>Raw_schedule!P136</f>
        <v>69.98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Weekdays (Through 4/3)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69.98</v>
      </c>
      <c r="L139" s="2">
        <f>Raw_schedule!K137</f>
        <v>69.98</v>
      </c>
      <c r="M139" s="2">
        <f>Raw_schedule!L137</f>
        <v>69.98</v>
      </c>
      <c r="N139" s="2">
        <f>Raw_schedule!M137</f>
        <v>69.98</v>
      </c>
      <c r="O139" s="2">
        <f>Raw_schedule!N137</f>
        <v>69.98</v>
      </c>
      <c r="P139" s="2">
        <f>Raw_schedule!O137</f>
        <v>69.98</v>
      </c>
      <c r="Q139" s="2">
        <f>Raw_schedule!P137</f>
        <v>69.98</v>
      </c>
      <c r="R139" s="2">
        <f>Raw_schedule!Q137</f>
        <v>69.98</v>
      </c>
      <c r="S139" s="2">
        <f>Raw_schedule!R137</f>
        <v>69.98</v>
      </c>
      <c r="T139" s="2">
        <f>Raw_schedule!S137</f>
        <v>69.98</v>
      </c>
      <c r="U139" s="2">
        <f>Raw_schedule!T137</f>
        <v>69.98</v>
      </c>
      <c r="V139" s="2">
        <f>Raw_schedule!U137</f>
        <v>69.98</v>
      </c>
      <c r="W139" s="2">
        <f>Raw_schedule!V137</f>
        <v>69.98</v>
      </c>
      <c r="X139" s="2">
        <f>Raw_schedule!W137</f>
        <v>69.98</v>
      </c>
      <c r="Y139" s="2">
        <f>Raw_schedule!X137</f>
        <v>69.98</v>
      </c>
      <c r="Z139" s="2">
        <f>Raw_schedule!Y137</f>
        <v>69.98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Weekdays (Through 5/22)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69.98</v>
      </c>
      <c r="L140" s="2">
        <f>Raw_schedule!K138</f>
        <v>69.98</v>
      </c>
      <c r="M140" s="2">
        <f>Raw_schedule!L138</f>
        <v>69.98</v>
      </c>
      <c r="N140" s="2">
        <f>Raw_schedule!M138</f>
        <v>69.98</v>
      </c>
      <c r="O140" s="2">
        <f>Raw_schedule!N138</f>
        <v>69.98</v>
      </c>
      <c r="P140" s="2">
        <f>Raw_schedule!O138</f>
        <v>69.98</v>
      </c>
      <c r="Q140" s="2">
        <f>Raw_schedule!P138</f>
        <v>69.98</v>
      </c>
      <c r="R140" s="2">
        <f>Raw_schedule!Q138</f>
        <v>69.98</v>
      </c>
      <c r="S140" s="2">
        <f>Raw_schedule!R138</f>
        <v>69.98</v>
      </c>
      <c r="T140" s="2">
        <f>Raw_schedule!S138</f>
        <v>69.98</v>
      </c>
      <c r="U140" s="2">
        <f>Raw_schedule!T138</f>
        <v>69.98</v>
      </c>
      <c r="V140" s="2">
        <f>Raw_schedule!U138</f>
        <v>69.98</v>
      </c>
      <c r="W140" s="2">
        <f>Raw_schedule!V138</f>
        <v>69.98</v>
      </c>
      <c r="X140" s="2">
        <f>Raw_schedule!W138</f>
        <v>69.98</v>
      </c>
      <c r="Y140" s="2">
        <f>Raw_schedule!X138</f>
        <v>69.98</v>
      </c>
      <c r="Z140" s="2">
        <f>Raw_schedule!Y138</f>
        <v>69.98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Weekdays (Through 8/7)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69.98</v>
      </c>
      <c r="L141" s="2">
        <f>Raw_schedule!K139</f>
        <v>69.98</v>
      </c>
      <c r="M141" s="2">
        <f>Raw_schedule!L139</f>
        <v>69.98</v>
      </c>
      <c r="N141" s="2">
        <f>Raw_schedule!M139</f>
        <v>69.98</v>
      </c>
      <c r="O141" s="2">
        <f>Raw_schedule!N139</f>
        <v>69.98</v>
      </c>
      <c r="P141" s="2">
        <f>Raw_schedule!O139</f>
        <v>69.98</v>
      </c>
      <c r="Q141" s="2">
        <f>Raw_schedule!P139</f>
        <v>69.98</v>
      </c>
      <c r="R141" s="2">
        <f>Raw_schedule!Q139</f>
        <v>69.98</v>
      </c>
      <c r="S141" s="2">
        <f>Raw_schedule!R139</f>
        <v>69.98</v>
      </c>
      <c r="T141" s="2">
        <f>Raw_schedule!S139</f>
        <v>69.98</v>
      </c>
      <c r="U141" s="2">
        <f>Raw_schedule!T139</f>
        <v>69.98</v>
      </c>
      <c r="V141" s="2">
        <f>Raw_schedule!U139</f>
        <v>69.98</v>
      </c>
      <c r="W141" s="2">
        <f>Raw_schedule!V139</f>
        <v>69.98</v>
      </c>
      <c r="X141" s="2">
        <f>Raw_schedule!W139</f>
        <v>69.98</v>
      </c>
      <c r="Y141" s="2">
        <f>Raw_schedule!X139</f>
        <v>69.98</v>
      </c>
      <c r="Z141" s="2">
        <f>Raw_schedule!Y139</f>
        <v>69.98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Weekdays (Through 12/11)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69.98</v>
      </c>
      <c r="L142" s="2">
        <f>Raw_schedule!K140</f>
        <v>69.98</v>
      </c>
      <c r="M142" s="2">
        <f>Raw_schedule!L140</f>
        <v>69.98</v>
      </c>
      <c r="N142" s="2">
        <f>Raw_schedule!M140</f>
        <v>69.98</v>
      </c>
      <c r="O142" s="2">
        <f>Raw_schedule!N140</f>
        <v>69.98</v>
      </c>
      <c r="P142" s="2">
        <f>Raw_schedule!O140</f>
        <v>69.98</v>
      </c>
      <c r="Q142" s="2">
        <f>Raw_schedule!P140</f>
        <v>69.98</v>
      </c>
      <c r="R142" s="2">
        <f>Raw_schedule!Q140</f>
        <v>69.98</v>
      </c>
      <c r="S142" s="2">
        <f>Raw_schedule!R140</f>
        <v>69.98</v>
      </c>
      <c r="T142" s="2">
        <f>Raw_schedule!S140</f>
        <v>69.98</v>
      </c>
      <c r="U142" s="2">
        <f>Raw_schedule!T140</f>
        <v>69.98</v>
      </c>
      <c r="V142" s="2">
        <f>Raw_schedule!U140</f>
        <v>69.98</v>
      </c>
      <c r="W142" s="2">
        <f>Raw_schedule!V140</f>
        <v>69.98</v>
      </c>
      <c r="X142" s="2">
        <f>Raw_schedule!W140</f>
        <v>69.98</v>
      </c>
      <c r="Y142" s="2">
        <f>Raw_schedule!X140</f>
        <v>69.98</v>
      </c>
      <c r="Z142" s="2">
        <f>Raw_schedule!Y140</f>
        <v>69.98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Infiltration Schedule</v>
      </c>
      <c r="B143" s="39" t="str">
        <f>Raw_schedule!A141</f>
        <v>School</v>
      </c>
      <c r="C143" s="2" t="str">
        <f>Raw_schedule!C141</f>
        <v>AllDays</v>
      </c>
      <c r="D143" s="2"/>
      <c r="E143" s="2">
        <f>Raw_schedule!D141</f>
        <v>1</v>
      </c>
      <c r="F143" s="2">
        <f>Raw_schedule!E141</f>
        <v>1</v>
      </c>
      <c r="G143" s="2">
        <f>Raw_schedule!F141</f>
        <v>1</v>
      </c>
      <c r="H143" s="2">
        <f>Raw_schedule!G141</f>
        <v>1</v>
      </c>
      <c r="I143" s="2">
        <f>Raw_schedule!H141</f>
        <v>1</v>
      </c>
      <c r="J143" s="2">
        <f>Raw_schedule!I141</f>
        <v>1</v>
      </c>
      <c r="K143" s="2">
        <f>Raw_schedule!J141</f>
        <v>1</v>
      </c>
      <c r="L143" s="2">
        <f>Raw_schedule!K141</f>
        <v>1</v>
      </c>
      <c r="M143" s="2">
        <f>Raw_schedule!L141</f>
        <v>1</v>
      </c>
      <c r="N143" s="2">
        <f>Raw_schedule!M141</f>
        <v>1</v>
      </c>
      <c r="O143" s="2">
        <f>Raw_schedule!N141</f>
        <v>1</v>
      </c>
      <c r="P143" s="2">
        <f>Raw_schedule!O141</f>
        <v>1</v>
      </c>
      <c r="Q143" s="2">
        <f>Raw_schedule!P141</f>
        <v>1</v>
      </c>
      <c r="R143" s="2">
        <f>Raw_schedule!Q141</f>
        <v>1</v>
      </c>
      <c r="S143" s="2">
        <f>Raw_schedule!R141</f>
        <v>1</v>
      </c>
      <c r="T143" s="2">
        <f>Raw_schedule!S141</f>
        <v>1</v>
      </c>
      <c r="U143" s="2">
        <f>Raw_schedule!T141</f>
        <v>1</v>
      </c>
      <c r="V143" s="2">
        <f>Raw_schedule!U141</f>
        <v>1</v>
      </c>
      <c r="W143" s="2">
        <f>Raw_schedule!V141</f>
        <v>1</v>
      </c>
      <c r="X143" s="2">
        <f>Raw_schedule!W141</f>
        <v>1</v>
      </c>
      <c r="Y143" s="2">
        <f>Raw_schedule!X141</f>
        <v>1</v>
      </c>
      <c r="Z143" s="2">
        <f>Raw_schedule!Y141</f>
        <v>1</v>
      </c>
      <c r="AA143" s="2">
        <f>Raw_schedule!Z141</f>
        <v>1</v>
      </c>
      <c r="AB143" s="2">
        <f>Raw_schedule!AA141</f>
        <v>1</v>
      </c>
    </row>
    <row r="144" spans="1:28" x14ac:dyDescent="0.25">
      <c r="A144" s="39" t="str">
        <f>Raw_schedule!B142</f>
        <v>Lighting Schedule</v>
      </c>
      <c r="B144" s="39" t="str">
        <f>Raw_schedule!A142</f>
        <v>School</v>
      </c>
      <c r="C144" s="2" t="str">
        <f>Raw_schedule!C142</f>
        <v>AllOtherDays (Through 1/11)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Lighting Schedule</v>
      </c>
      <c r="B145" s="39" t="str">
        <f>Raw_schedule!A143</f>
        <v>School</v>
      </c>
      <c r="C145" s="2" t="str">
        <f>Raw_schedule!C143</f>
        <v>AllOtherDays (Through 4/3)</v>
      </c>
      <c r="D145" s="2"/>
      <c r="E145" s="2">
        <f>Raw_schedule!D143</f>
        <v>0.05</v>
      </c>
      <c r="F145" s="2">
        <f>Raw_schedule!E143</f>
        <v>0.05</v>
      </c>
      <c r="G145" s="2">
        <f>Raw_schedule!F143</f>
        <v>0.05</v>
      </c>
      <c r="H145" s="2">
        <f>Raw_schedule!G143</f>
        <v>0.05</v>
      </c>
      <c r="I145" s="2">
        <f>Raw_schedule!H143</f>
        <v>0.05</v>
      </c>
      <c r="J145" s="2">
        <f>Raw_schedule!I143</f>
        <v>0.05</v>
      </c>
      <c r="K145" s="2">
        <f>Raw_schedule!J143</f>
        <v>0.05</v>
      </c>
      <c r="L145" s="2">
        <f>Raw_schedule!K143</f>
        <v>0.05</v>
      </c>
      <c r="M145" s="2">
        <f>Raw_schedule!L143</f>
        <v>0.05</v>
      </c>
      <c r="N145" s="2">
        <f>Raw_schedule!M143</f>
        <v>0.05</v>
      </c>
      <c r="O145" s="2">
        <f>Raw_schedule!N143</f>
        <v>0.05</v>
      </c>
      <c r="P145" s="2">
        <f>Raw_schedule!O143</f>
        <v>0.05</v>
      </c>
      <c r="Q145" s="2">
        <f>Raw_schedule!P143</f>
        <v>0.05</v>
      </c>
      <c r="R145" s="2">
        <f>Raw_schedule!Q143</f>
        <v>0.05</v>
      </c>
      <c r="S145" s="2">
        <f>Raw_schedule!R143</f>
        <v>0.05</v>
      </c>
      <c r="T145" s="2">
        <f>Raw_schedule!S143</f>
        <v>0.05</v>
      </c>
      <c r="U145" s="2">
        <f>Raw_schedule!T143</f>
        <v>0.05</v>
      </c>
      <c r="V145" s="2">
        <f>Raw_schedule!U143</f>
        <v>0.05</v>
      </c>
      <c r="W145" s="2">
        <f>Raw_schedule!V143</f>
        <v>0.05</v>
      </c>
      <c r="X145" s="2">
        <f>Raw_schedule!W143</f>
        <v>0.05</v>
      </c>
      <c r="Y145" s="2">
        <f>Raw_schedule!X143</f>
        <v>0.05</v>
      </c>
      <c r="Z145" s="2">
        <f>Raw_schedule!Y143</f>
        <v>0.05</v>
      </c>
      <c r="AA145" s="2">
        <f>Raw_schedule!Z143</f>
        <v>0.05</v>
      </c>
      <c r="AB145" s="2">
        <f>Raw_schedule!AA143</f>
        <v>0.05</v>
      </c>
    </row>
    <row r="146" spans="1:28" x14ac:dyDescent="0.25">
      <c r="A146" s="39" t="str">
        <f>Raw_schedule!B144</f>
        <v>Lighting Schedule</v>
      </c>
      <c r="B146" s="39" t="str">
        <f>Raw_schedule!A144</f>
        <v>School</v>
      </c>
      <c r="C146" s="2" t="str">
        <f>Raw_schedule!C144</f>
        <v>AllOtherDays (Through 4/12)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Lighting Schedule</v>
      </c>
      <c r="B147" s="39" t="str">
        <f>Raw_schedule!A145</f>
        <v>School</v>
      </c>
      <c r="C147" s="2" t="str">
        <f>Raw_schedule!C145</f>
        <v>AllOtherDays (Through 5/22)</v>
      </c>
      <c r="D147" s="2"/>
      <c r="E147" s="2">
        <f>Raw_schedule!D145</f>
        <v>0.05</v>
      </c>
      <c r="F147" s="2">
        <f>Raw_schedule!E145</f>
        <v>0.05</v>
      </c>
      <c r="G147" s="2">
        <f>Raw_schedule!F145</f>
        <v>0.05</v>
      </c>
      <c r="H147" s="2">
        <f>Raw_schedule!G145</f>
        <v>0.05</v>
      </c>
      <c r="I147" s="2">
        <f>Raw_schedule!H145</f>
        <v>0.05</v>
      </c>
      <c r="J147" s="2">
        <f>Raw_schedule!I145</f>
        <v>0.05</v>
      </c>
      <c r="K147" s="2">
        <f>Raw_schedule!J145</f>
        <v>0.05</v>
      </c>
      <c r="L147" s="2">
        <f>Raw_schedule!K145</f>
        <v>0.05</v>
      </c>
      <c r="M147" s="2">
        <f>Raw_schedule!L145</f>
        <v>0.05</v>
      </c>
      <c r="N147" s="2">
        <f>Raw_schedule!M145</f>
        <v>0.05</v>
      </c>
      <c r="O147" s="2">
        <f>Raw_schedule!N145</f>
        <v>0.05</v>
      </c>
      <c r="P147" s="2">
        <f>Raw_schedule!O145</f>
        <v>0.05</v>
      </c>
      <c r="Q147" s="2">
        <f>Raw_schedule!P145</f>
        <v>0.05</v>
      </c>
      <c r="R147" s="2">
        <f>Raw_schedule!Q145</f>
        <v>0.05</v>
      </c>
      <c r="S147" s="2">
        <f>Raw_schedule!R145</f>
        <v>0.05</v>
      </c>
      <c r="T147" s="2">
        <f>Raw_schedule!S145</f>
        <v>0.05</v>
      </c>
      <c r="U147" s="2">
        <f>Raw_schedule!T145</f>
        <v>0.05</v>
      </c>
      <c r="V147" s="2">
        <f>Raw_schedule!U145</f>
        <v>0.05</v>
      </c>
      <c r="W147" s="2">
        <f>Raw_schedule!V145</f>
        <v>0.05</v>
      </c>
      <c r="X147" s="2">
        <f>Raw_schedule!W145</f>
        <v>0.05</v>
      </c>
      <c r="Y147" s="2">
        <f>Raw_schedule!X145</f>
        <v>0.05</v>
      </c>
      <c r="Z147" s="2">
        <f>Raw_schedule!Y145</f>
        <v>0.05</v>
      </c>
      <c r="AA147" s="2">
        <f>Raw_schedule!Z145</f>
        <v>0.05</v>
      </c>
      <c r="AB147" s="2">
        <f>Raw_schedule!AA145</f>
        <v>0.05</v>
      </c>
    </row>
    <row r="148" spans="1:28" x14ac:dyDescent="0.25">
      <c r="A148" s="39" t="str">
        <f>Raw_schedule!B146</f>
        <v>Lighting Schedule</v>
      </c>
      <c r="B148" s="39" t="str">
        <f>Raw_schedule!A146</f>
        <v>School</v>
      </c>
      <c r="C148" s="2" t="str">
        <f>Raw_schedule!C146</f>
        <v>AllOtherDays (Through 5/31)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Lighting Schedule</v>
      </c>
      <c r="B149" s="39" t="str">
        <f>Raw_schedule!A147</f>
        <v>School</v>
      </c>
      <c r="C149" s="2" t="str">
        <f>Raw_schedule!C147</f>
        <v>AllOtherDays (Through 8/7)</v>
      </c>
      <c r="D149" s="2"/>
      <c r="E149" s="2">
        <f>Raw_schedule!D147</f>
        <v>0.05</v>
      </c>
      <c r="F149" s="2">
        <f>Raw_schedule!E147</f>
        <v>0.05</v>
      </c>
      <c r="G149" s="2">
        <f>Raw_schedule!F147</f>
        <v>0.05</v>
      </c>
      <c r="H149" s="2">
        <f>Raw_schedule!G147</f>
        <v>0.05</v>
      </c>
      <c r="I149" s="2">
        <f>Raw_schedule!H147</f>
        <v>0.05</v>
      </c>
      <c r="J149" s="2">
        <f>Raw_schedule!I147</f>
        <v>0.05</v>
      </c>
      <c r="K149" s="2">
        <f>Raw_schedule!J147</f>
        <v>0.05</v>
      </c>
      <c r="L149" s="2">
        <f>Raw_schedule!K147</f>
        <v>0.05</v>
      </c>
      <c r="M149" s="2">
        <f>Raw_schedule!L147</f>
        <v>0.05</v>
      </c>
      <c r="N149" s="2">
        <f>Raw_schedule!M147</f>
        <v>0.05</v>
      </c>
      <c r="O149" s="2">
        <f>Raw_schedule!N147</f>
        <v>0.05</v>
      </c>
      <c r="P149" s="2">
        <f>Raw_schedule!O147</f>
        <v>0.05</v>
      </c>
      <c r="Q149" s="2">
        <f>Raw_schedule!P147</f>
        <v>0.05</v>
      </c>
      <c r="R149" s="2">
        <f>Raw_schedule!Q147</f>
        <v>0.05</v>
      </c>
      <c r="S149" s="2">
        <f>Raw_schedule!R147</f>
        <v>0.05</v>
      </c>
      <c r="T149" s="2">
        <f>Raw_schedule!S147</f>
        <v>0.05</v>
      </c>
      <c r="U149" s="2">
        <f>Raw_schedule!T147</f>
        <v>0.05</v>
      </c>
      <c r="V149" s="2">
        <f>Raw_schedule!U147</f>
        <v>0.05</v>
      </c>
      <c r="W149" s="2">
        <f>Raw_schedule!V147</f>
        <v>0.05</v>
      </c>
      <c r="X149" s="2">
        <f>Raw_schedule!W147</f>
        <v>0.05</v>
      </c>
      <c r="Y149" s="2">
        <f>Raw_schedule!X147</f>
        <v>0.05</v>
      </c>
      <c r="Z149" s="2">
        <f>Raw_schedule!Y147</f>
        <v>0.05</v>
      </c>
      <c r="AA149" s="2">
        <f>Raw_schedule!Z147</f>
        <v>0.05</v>
      </c>
      <c r="AB149" s="2">
        <f>Raw_schedule!AA147</f>
        <v>0.05</v>
      </c>
    </row>
    <row r="150" spans="1:28" x14ac:dyDescent="0.25">
      <c r="A150" s="39" t="str">
        <f>Raw_schedule!B148</f>
        <v>Lighting Schedule</v>
      </c>
      <c r="B150" s="39" t="str">
        <f>Raw_schedule!A148</f>
        <v>School</v>
      </c>
      <c r="C150" s="2" t="str">
        <f>Raw_schedule!C148</f>
        <v>AllOtherDays (Through 8/16)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Lighting Schedule</v>
      </c>
      <c r="B151" s="39" t="str">
        <f>Raw_schedule!A149</f>
        <v>School</v>
      </c>
      <c r="C151" s="2" t="str">
        <f>Raw_schedule!C149</f>
        <v>AllOtherDays (Through 12/11)</v>
      </c>
      <c r="D151" s="2"/>
      <c r="E151" s="2">
        <f>Raw_schedule!D149</f>
        <v>0.05</v>
      </c>
      <c r="F151" s="2">
        <f>Raw_schedule!E149</f>
        <v>0.05</v>
      </c>
      <c r="G151" s="2">
        <f>Raw_schedule!F149</f>
        <v>0.05</v>
      </c>
      <c r="H151" s="2">
        <f>Raw_schedule!G149</f>
        <v>0.05</v>
      </c>
      <c r="I151" s="2">
        <f>Raw_schedule!H149</f>
        <v>0.05</v>
      </c>
      <c r="J151" s="2">
        <f>Raw_schedule!I149</f>
        <v>0.05</v>
      </c>
      <c r="K151" s="2">
        <f>Raw_schedule!J149</f>
        <v>0.05</v>
      </c>
      <c r="L151" s="2">
        <f>Raw_schedule!K149</f>
        <v>0.05</v>
      </c>
      <c r="M151" s="2">
        <f>Raw_schedule!L149</f>
        <v>0.05</v>
      </c>
      <c r="N151" s="2">
        <f>Raw_schedule!M149</f>
        <v>0.05</v>
      </c>
      <c r="O151" s="2">
        <f>Raw_schedule!N149</f>
        <v>0.05</v>
      </c>
      <c r="P151" s="2">
        <f>Raw_schedule!O149</f>
        <v>0.05</v>
      </c>
      <c r="Q151" s="2">
        <f>Raw_schedule!P149</f>
        <v>0.05</v>
      </c>
      <c r="R151" s="2">
        <f>Raw_schedule!Q149</f>
        <v>0.05</v>
      </c>
      <c r="S151" s="2">
        <f>Raw_schedule!R149</f>
        <v>0.05</v>
      </c>
      <c r="T151" s="2">
        <f>Raw_schedule!S149</f>
        <v>0.05</v>
      </c>
      <c r="U151" s="2">
        <f>Raw_schedule!T149</f>
        <v>0.05</v>
      </c>
      <c r="V151" s="2">
        <f>Raw_schedule!U149</f>
        <v>0.05</v>
      </c>
      <c r="W151" s="2">
        <f>Raw_schedule!V149</f>
        <v>0.05</v>
      </c>
      <c r="X151" s="2">
        <f>Raw_schedule!W149</f>
        <v>0.05</v>
      </c>
      <c r="Y151" s="2">
        <f>Raw_schedule!X149</f>
        <v>0.05</v>
      </c>
      <c r="Z151" s="2">
        <f>Raw_schedule!Y149</f>
        <v>0.05</v>
      </c>
      <c r="AA151" s="2">
        <f>Raw_schedule!Z149</f>
        <v>0.05</v>
      </c>
      <c r="AB151" s="2">
        <f>Raw_schedule!AA149</f>
        <v>0.05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12/31)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Saturdays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0.15</v>
      </c>
      <c r="N153" s="2">
        <f>Raw_schedule!M151</f>
        <v>0.15</v>
      </c>
      <c r="O153" s="2">
        <f>Raw_schedule!N151</f>
        <v>0.15</v>
      </c>
      <c r="P153" s="2">
        <f>Raw_schedule!O151</f>
        <v>0.15</v>
      </c>
      <c r="Q153" s="2">
        <f>Raw_schedule!P151</f>
        <v>0.15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Saturdays (Through 5/22)</v>
      </c>
      <c r="D154" s="2"/>
      <c r="E154" s="2">
        <f>Raw_schedule!D152</f>
        <v>0.05</v>
      </c>
      <c r="F154" s="2">
        <f>Raw_schedule!E152</f>
        <v>0.05</v>
      </c>
      <c r="G154" s="2">
        <f>Raw_schedule!F152</f>
        <v>0.05</v>
      </c>
      <c r="H154" s="2">
        <f>Raw_schedule!G152</f>
        <v>0.05</v>
      </c>
      <c r="I154" s="2">
        <f>Raw_schedule!H152</f>
        <v>0.05</v>
      </c>
      <c r="J154" s="2">
        <f>Raw_schedule!I152</f>
        <v>0.05</v>
      </c>
      <c r="K154" s="2">
        <f>Raw_schedule!J152</f>
        <v>0.05</v>
      </c>
      <c r="L154" s="2">
        <f>Raw_schedule!K152</f>
        <v>0.05</v>
      </c>
      <c r="M154" s="2">
        <f>Raw_schedule!L152</f>
        <v>0.15</v>
      </c>
      <c r="N154" s="2">
        <f>Raw_schedule!M152</f>
        <v>0.15</v>
      </c>
      <c r="O154" s="2">
        <f>Raw_schedule!N152</f>
        <v>0.15</v>
      </c>
      <c r="P154" s="2">
        <f>Raw_schedule!O152</f>
        <v>0.15</v>
      </c>
      <c r="Q154" s="2">
        <f>Raw_schedule!P152</f>
        <v>0.15</v>
      </c>
      <c r="R154" s="2">
        <f>Raw_schedule!Q152</f>
        <v>0.05</v>
      </c>
      <c r="S154" s="2">
        <f>Raw_schedule!R152</f>
        <v>0.05</v>
      </c>
      <c r="T154" s="2">
        <f>Raw_schedule!S152</f>
        <v>0.05</v>
      </c>
      <c r="U154" s="2">
        <f>Raw_schedule!T152</f>
        <v>0.05</v>
      </c>
      <c r="V154" s="2">
        <f>Raw_schedule!U152</f>
        <v>0.05</v>
      </c>
      <c r="W154" s="2">
        <f>Raw_schedule!V152</f>
        <v>0.05</v>
      </c>
      <c r="X154" s="2">
        <f>Raw_schedule!W152</f>
        <v>0.05</v>
      </c>
      <c r="Y154" s="2">
        <f>Raw_schedule!X152</f>
        <v>0.05</v>
      </c>
      <c r="Z154" s="2">
        <f>Raw_schedule!Y152</f>
        <v>0.05</v>
      </c>
      <c r="AA154" s="2">
        <f>Raw_schedule!Z152</f>
        <v>0.05</v>
      </c>
      <c r="AB154" s="2">
        <f>Raw_schedule!AA152</f>
        <v>0.05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Saturdays (Through 8/7)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0.15</v>
      </c>
      <c r="N155" s="2">
        <f>Raw_schedule!M153</f>
        <v>0.15</v>
      </c>
      <c r="O155" s="2">
        <f>Raw_schedule!N153</f>
        <v>0.15</v>
      </c>
      <c r="P155" s="2">
        <f>Raw_schedule!O153</f>
        <v>0.15</v>
      </c>
      <c r="Q155" s="2">
        <f>Raw_schedule!P153</f>
        <v>0.15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Saturdays (Through 12/11)</v>
      </c>
      <c r="D156" s="2"/>
      <c r="E156" s="2">
        <f>Raw_schedule!D154</f>
        <v>0.05</v>
      </c>
      <c r="F156" s="2">
        <f>Raw_schedule!E154</f>
        <v>0.05</v>
      </c>
      <c r="G156" s="2">
        <f>Raw_schedule!F154</f>
        <v>0.05</v>
      </c>
      <c r="H156" s="2">
        <f>Raw_schedule!G154</f>
        <v>0.05</v>
      </c>
      <c r="I156" s="2">
        <f>Raw_schedule!H154</f>
        <v>0.05</v>
      </c>
      <c r="J156" s="2">
        <f>Raw_schedule!I154</f>
        <v>0.05</v>
      </c>
      <c r="K156" s="2">
        <f>Raw_schedule!J154</f>
        <v>0.05</v>
      </c>
      <c r="L156" s="2">
        <f>Raw_schedule!K154</f>
        <v>0.05</v>
      </c>
      <c r="M156" s="2">
        <f>Raw_schedule!L154</f>
        <v>0.15</v>
      </c>
      <c r="N156" s="2">
        <f>Raw_schedule!M154</f>
        <v>0.15</v>
      </c>
      <c r="O156" s="2">
        <f>Raw_schedule!N154</f>
        <v>0.15</v>
      </c>
      <c r="P156" s="2">
        <f>Raw_schedule!O154</f>
        <v>0.15</v>
      </c>
      <c r="Q156" s="2">
        <f>Raw_schedule!P154</f>
        <v>0.15</v>
      </c>
      <c r="R156" s="2">
        <f>Raw_schedule!Q154</f>
        <v>0.05</v>
      </c>
      <c r="S156" s="2">
        <f>Raw_schedule!R154</f>
        <v>0.05</v>
      </c>
      <c r="T156" s="2">
        <f>Raw_schedule!S154</f>
        <v>0.05</v>
      </c>
      <c r="U156" s="2">
        <f>Raw_schedule!T154</f>
        <v>0.05</v>
      </c>
      <c r="V156" s="2">
        <f>Raw_schedule!U154</f>
        <v>0.05</v>
      </c>
      <c r="W156" s="2">
        <f>Raw_schedule!V154</f>
        <v>0.05</v>
      </c>
      <c r="X156" s="2">
        <f>Raw_schedule!W154</f>
        <v>0.05</v>
      </c>
      <c r="Y156" s="2">
        <f>Raw_schedule!X154</f>
        <v>0.05</v>
      </c>
      <c r="Z156" s="2">
        <f>Raw_schedule!Y154</f>
        <v>0.05</v>
      </c>
      <c r="AA156" s="2">
        <f>Raw_schedule!Z154</f>
        <v>0.05</v>
      </c>
      <c r="AB156" s="2">
        <f>Raw_schedule!AA154</f>
        <v>0.05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Weekdays (Through 4/3)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0.3</v>
      </c>
      <c r="M157" s="2">
        <f>Raw_schedule!L155</f>
        <v>0.6</v>
      </c>
      <c r="N157" s="2">
        <f>Raw_schedule!M155</f>
        <v>0.65</v>
      </c>
      <c r="O157" s="2">
        <f>Raw_schedule!N155</f>
        <v>0.65</v>
      </c>
      <c r="P157" s="2">
        <f>Raw_schedule!O155</f>
        <v>0.65</v>
      </c>
      <c r="Q157" s="2">
        <f>Raw_schedule!P155</f>
        <v>0.55000000000000004</v>
      </c>
      <c r="R157" s="2">
        <f>Raw_schedule!Q155</f>
        <v>0.55000000000000004</v>
      </c>
      <c r="S157" s="2">
        <f>Raw_schedule!R155</f>
        <v>0.55000000000000004</v>
      </c>
      <c r="T157" s="2">
        <f>Raw_schedule!S155</f>
        <v>0.5</v>
      </c>
      <c r="U157" s="2">
        <f>Raw_schedule!T155</f>
        <v>0.35</v>
      </c>
      <c r="V157" s="2">
        <f>Raw_schedule!U155</f>
        <v>0.35</v>
      </c>
      <c r="W157" s="2">
        <f>Raw_schedule!V155</f>
        <v>0.35</v>
      </c>
      <c r="X157" s="2">
        <f>Raw_schedule!W155</f>
        <v>0.35</v>
      </c>
      <c r="Y157" s="2">
        <f>Raw_schedule!X155</f>
        <v>0.35</v>
      </c>
      <c r="Z157" s="2">
        <f>Raw_schedule!Y155</f>
        <v>0.3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Weekdays (Through 5/22)</v>
      </c>
      <c r="D158" s="2"/>
      <c r="E158" s="2">
        <f>Raw_schedule!D156</f>
        <v>0.05</v>
      </c>
      <c r="F158" s="2">
        <f>Raw_schedule!E156</f>
        <v>0.05</v>
      </c>
      <c r="G158" s="2">
        <f>Raw_schedule!F156</f>
        <v>0.05</v>
      </c>
      <c r="H158" s="2">
        <f>Raw_schedule!G156</f>
        <v>0.05</v>
      </c>
      <c r="I158" s="2">
        <f>Raw_schedule!H156</f>
        <v>0.05</v>
      </c>
      <c r="J158" s="2">
        <f>Raw_schedule!I156</f>
        <v>0.05</v>
      </c>
      <c r="K158" s="2">
        <f>Raw_schedule!J156</f>
        <v>0.05</v>
      </c>
      <c r="L158" s="2">
        <f>Raw_schedule!K156</f>
        <v>0.3</v>
      </c>
      <c r="M158" s="2">
        <f>Raw_schedule!L156</f>
        <v>0.6</v>
      </c>
      <c r="N158" s="2">
        <f>Raw_schedule!M156</f>
        <v>0.65</v>
      </c>
      <c r="O158" s="2">
        <f>Raw_schedule!N156</f>
        <v>0.65</v>
      </c>
      <c r="P158" s="2">
        <f>Raw_schedule!O156</f>
        <v>0.65</v>
      </c>
      <c r="Q158" s="2">
        <f>Raw_schedule!P156</f>
        <v>0.55000000000000004</v>
      </c>
      <c r="R158" s="2">
        <f>Raw_schedule!Q156</f>
        <v>0.55000000000000004</v>
      </c>
      <c r="S158" s="2">
        <f>Raw_schedule!R156</f>
        <v>0.55000000000000004</v>
      </c>
      <c r="T158" s="2">
        <f>Raw_schedule!S156</f>
        <v>0.5</v>
      </c>
      <c r="U158" s="2">
        <f>Raw_schedule!T156</f>
        <v>0.35</v>
      </c>
      <c r="V158" s="2">
        <f>Raw_schedule!U156</f>
        <v>0.35</v>
      </c>
      <c r="W158" s="2">
        <f>Raw_schedule!V156</f>
        <v>0.35</v>
      </c>
      <c r="X158" s="2">
        <f>Raw_schedule!W156</f>
        <v>0.35</v>
      </c>
      <c r="Y158" s="2">
        <f>Raw_schedule!X156</f>
        <v>0.35</v>
      </c>
      <c r="Z158" s="2">
        <f>Raw_schedule!Y156</f>
        <v>0.3</v>
      </c>
      <c r="AA158" s="2">
        <f>Raw_schedule!Z156</f>
        <v>0.05</v>
      </c>
      <c r="AB158" s="2">
        <f>Raw_schedule!AA156</f>
        <v>0.05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Weekdays (Through 8/7)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0.3</v>
      </c>
      <c r="M159" s="2">
        <f>Raw_schedule!L157</f>
        <v>0.6</v>
      </c>
      <c r="N159" s="2">
        <f>Raw_schedule!M157</f>
        <v>0.65</v>
      </c>
      <c r="O159" s="2">
        <f>Raw_schedule!N157</f>
        <v>0.65</v>
      </c>
      <c r="P159" s="2">
        <f>Raw_schedule!O157</f>
        <v>0.65</v>
      </c>
      <c r="Q159" s="2">
        <f>Raw_schedule!P157</f>
        <v>0.55000000000000004</v>
      </c>
      <c r="R159" s="2">
        <f>Raw_schedule!Q157</f>
        <v>0.55000000000000004</v>
      </c>
      <c r="S159" s="2">
        <f>Raw_schedule!R157</f>
        <v>0.55000000000000004</v>
      </c>
      <c r="T159" s="2">
        <f>Raw_schedule!S157</f>
        <v>0.5</v>
      </c>
      <c r="U159" s="2">
        <f>Raw_schedule!T157</f>
        <v>0.35</v>
      </c>
      <c r="V159" s="2">
        <f>Raw_schedule!U157</f>
        <v>0.35</v>
      </c>
      <c r="W159" s="2">
        <f>Raw_schedule!V157</f>
        <v>0.35</v>
      </c>
      <c r="X159" s="2">
        <f>Raw_schedule!W157</f>
        <v>0.35</v>
      </c>
      <c r="Y159" s="2">
        <f>Raw_schedule!X157</f>
        <v>0.35</v>
      </c>
      <c r="Z159" s="2">
        <f>Raw_schedule!Y157</f>
        <v>0.3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Weekdays (Through 12/11)</v>
      </c>
      <c r="D160" s="2"/>
      <c r="E160" s="2">
        <f>Raw_schedule!D158</f>
        <v>0.05</v>
      </c>
      <c r="F160" s="2">
        <f>Raw_schedule!E158</f>
        <v>0.05</v>
      </c>
      <c r="G160" s="2">
        <f>Raw_schedule!F158</f>
        <v>0.05</v>
      </c>
      <c r="H160" s="2">
        <f>Raw_schedule!G158</f>
        <v>0.05</v>
      </c>
      <c r="I160" s="2">
        <f>Raw_schedule!H158</f>
        <v>0.05</v>
      </c>
      <c r="J160" s="2">
        <f>Raw_schedule!I158</f>
        <v>0.05</v>
      </c>
      <c r="K160" s="2">
        <f>Raw_schedule!J158</f>
        <v>0.05</v>
      </c>
      <c r="L160" s="2">
        <f>Raw_schedule!K158</f>
        <v>0.3</v>
      </c>
      <c r="M160" s="2">
        <f>Raw_schedule!L158</f>
        <v>0.6</v>
      </c>
      <c r="N160" s="2">
        <f>Raw_schedule!M158</f>
        <v>0.65</v>
      </c>
      <c r="O160" s="2">
        <f>Raw_schedule!N158</f>
        <v>0.65</v>
      </c>
      <c r="P160" s="2">
        <f>Raw_schedule!O158</f>
        <v>0.65</v>
      </c>
      <c r="Q160" s="2">
        <f>Raw_schedule!P158</f>
        <v>0.55000000000000004</v>
      </c>
      <c r="R160" s="2">
        <f>Raw_schedule!Q158</f>
        <v>0.55000000000000004</v>
      </c>
      <c r="S160" s="2">
        <f>Raw_schedule!R158</f>
        <v>0.55000000000000004</v>
      </c>
      <c r="T160" s="2">
        <f>Raw_schedule!S158</f>
        <v>0.5</v>
      </c>
      <c r="U160" s="2">
        <f>Raw_schedule!T158</f>
        <v>0.35</v>
      </c>
      <c r="V160" s="2">
        <f>Raw_schedule!U158</f>
        <v>0.35</v>
      </c>
      <c r="W160" s="2">
        <f>Raw_schedule!V158</f>
        <v>0.35</v>
      </c>
      <c r="X160" s="2">
        <f>Raw_schedule!W158</f>
        <v>0.35</v>
      </c>
      <c r="Y160" s="2">
        <f>Raw_schedule!X158</f>
        <v>0.35</v>
      </c>
      <c r="Z160" s="2">
        <f>Raw_schedule!Y158</f>
        <v>0.3</v>
      </c>
      <c r="AA160" s="2">
        <f>Raw_schedule!Z158</f>
        <v>0.05</v>
      </c>
      <c r="AB160" s="2">
        <f>Raw_schedule!AA158</f>
        <v>0.05</v>
      </c>
    </row>
    <row r="161" spans="1:28" x14ac:dyDescent="0.25">
      <c r="A161" s="39" t="str">
        <f>Raw_schedule!B159</f>
        <v>OA Schedule</v>
      </c>
      <c r="B161" s="39" t="str">
        <f>Raw_schedule!A159</f>
        <v>School</v>
      </c>
      <c r="C161" s="2" t="str">
        <f>Raw_schedule!C159</f>
        <v>AllOtherDays (Through 1/11)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OA Schedule</v>
      </c>
      <c r="B162" s="39" t="str">
        <f>Raw_schedule!A160</f>
        <v>School</v>
      </c>
      <c r="C162" s="2" t="str">
        <f>Raw_schedule!C160</f>
        <v>AllOtherDays (Through 4/3)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OA Schedule</v>
      </c>
      <c r="B163" s="39" t="str">
        <f>Raw_schedule!A161</f>
        <v>School</v>
      </c>
      <c r="C163" s="2" t="str">
        <f>Raw_schedule!C161</f>
        <v>AllOtherDays (Through 4/12)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OA Schedule</v>
      </c>
      <c r="B164" s="39" t="str">
        <f>Raw_schedule!A162</f>
        <v>School</v>
      </c>
      <c r="C164" s="2" t="str">
        <f>Raw_schedule!C162</f>
        <v>AllOtherDays (Through 5/22)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OA Schedule</v>
      </c>
      <c r="B165" s="39" t="str">
        <f>Raw_schedule!A163</f>
        <v>School</v>
      </c>
      <c r="C165" s="2" t="str">
        <f>Raw_schedule!C163</f>
        <v>AllOtherDays (Through 5/31)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OA Schedule</v>
      </c>
      <c r="B166" s="39" t="str">
        <f>Raw_schedule!A164</f>
        <v>School</v>
      </c>
      <c r="C166" s="2" t="str">
        <f>Raw_schedule!C164</f>
        <v>AllOtherDays (Through 8/7)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OA Schedule</v>
      </c>
      <c r="B167" s="39" t="str">
        <f>Raw_schedule!A165</f>
        <v>School</v>
      </c>
      <c r="C167" s="2" t="str">
        <f>Raw_schedule!C165</f>
        <v>AllOtherDays (Through 8/16)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OA Schedule</v>
      </c>
      <c r="B168" s="39" t="str">
        <f>Raw_schedule!A166</f>
        <v>School</v>
      </c>
      <c r="C168" s="2" t="str">
        <f>Raw_schedule!C166</f>
        <v>AllOtherDays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12/31)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Saturdays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1</v>
      </c>
      <c r="M170" s="2">
        <f>Raw_schedule!L168</f>
        <v>1</v>
      </c>
      <c r="N170" s="2">
        <f>Raw_schedule!M168</f>
        <v>1</v>
      </c>
      <c r="O170" s="2">
        <f>Raw_schedule!N168</f>
        <v>1</v>
      </c>
      <c r="P170" s="2">
        <f>Raw_schedule!O168</f>
        <v>1</v>
      </c>
      <c r="Q170" s="2">
        <f>Raw_schedule!P168</f>
        <v>1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Saturdays (Through 5/22)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1</v>
      </c>
      <c r="M171" s="2">
        <f>Raw_schedule!L169</f>
        <v>1</v>
      </c>
      <c r="N171" s="2">
        <f>Raw_schedule!M169</f>
        <v>1</v>
      </c>
      <c r="O171" s="2">
        <f>Raw_schedule!N169</f>
        <v>1</v>
      </c>
      <c r="P171" s="2">
        <f>Raw_schedule!O169</f>
        <v>1</v>
      </c>
      <c r="Q171" s="2">
        <f>Raw_schedule!P169</f>
        <v>1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Saturdays (Through 8/7)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1</v>
      </c>
      <c r="M172" s="2">
        <f>Raw_schedule!L170</f>
        <v>1</v>
      </c>
      <c r="N172" s="2">
        <f>Raw_schedule!M170</f>
        <v>1</v>
      </c>
      <c r="O172" s="2">
        <f>Raw_schedule!N170</f>
        <v>1</v>
      </c>
      <c r="P172" s="2">
        <f>Raw_schedule!O170</f>
        <v>1</v>
      </c>
      <c r="Q172" s="2">
        <f>Raw_schedule!P170</f>
        <v>1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Saturdays (Through 12/11)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1</v>
      </c>
      <c r="M173" s="2">
        <f>Raw_schedule!L171</f>
        <v>1</v>
      </c>
      <c r="N173" s="2">
        <f>Raw_schedule!M171</f>
        <v>1</v>
      </c>
      <c r="O173" s="2">
        <f>Raw_schedule!N171</f>
        <v>1</v>
      </c>
      <c r="P173" s="2">
        <f>Raw_schedule!O171</f>
        <v>1</v>
      </c>
      <c r="Q173" s="2">
        <f>Raw_schedule!P171</f>
        <v>1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Weekdays (Through 4/3)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1</v>
      </c>
      <c r="L174" s="2">
        <f>Raw_schedule!K172</f>
        <v>1</v>
      </c>
      <c r="M174" s="2">
        <f>Raw_schedule!L172</f>
        <v>1</v>
      </c>
      <c r="N174" s="2">
        <f>Raw_schedule!M172</f>
        <v>1</v>
      </c>
      <c r="O174" s="2">
        <f>Raw_schedule!N172</f>
        <v>1</v>
      </c>
      <c r="P174" s="2">
        <f>Raw_schedule!O172</f>
        <v>1</v>
      </c>
      <c r="Q174" s="2">
        <f>Raw_schedule!P172</f>
        <v>1</v>
      </c>
      <c r="R174" s="2">
        <f>Raw_schedule!Q172</f>
        <v>1</v>
      </c>
      <c r="S174" s="2">
        <f>Raw_schedule!R172</f>
        <v>1</v>
      </c>
      <c r="T174" s="2">
        <f>Raw_schedule!S172</f>
        <v>1</v>
      </c>
      <c r="U174" s="2">
        <f>Raw_schedule!T172</f>
        <v>1</v>
      </c>
      <c r="V174" s="2">
        <f>Raw_schedule!U172</f>
        <v>1</v>
      </c>
      <c r="W174" s="2">
        <f>Raw_schedule!V172</f>
        <v>1</v>
      </c>
      <c r="X174" s="2">
        <f>Raw_schedule!W172</f>
        <v>1</v>
      </c>
      <c r="Y174" s="2">
        <f>Raw_schedule!X172</f>
        <v>1</v>
      </c>
      <c r="Z174" s="2">
        <f>Raw_schedule!Y172</f>
        <v>1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Weekdays (Through 5/22)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1</v>
      </c>
      <c r="L175" s="2">
        <f>Raw_schedule!K173</f>
        <v>1</v>
      </c>
      <c r="M175" s="2">
        <f>Raw_schedule!L173</f>
        <v>1</v>
      </c>
      <c r="N175" s="2">
        <f>Raw_schedule!M173</f>
        <v>1</v>
      </c>
      <c r="O175" s="2">
        <f>Raw_schedule!N173</f>
        <v>1</v>
      </c>
      <c r="P175" s="2">
        <f>Raw_schedule!O173</f>
        <v>1</v>
      </c>
      <c r="Q175" s="2">
        <f>Raw_schedule!P173</f>
        <v>1</v>
      </c>
      <c r="R175" s="2">
        <f>Raw_schedule!Q173</f>
        <v>1</v>
      </c>
      <c r="S175" s="2">
        <f>Raw_schedule!R173</f>
        <v>1</v>
      </c>
      <c r="T175" s="2">
        <f>Raw_schedule!S173</f>
        <v>1</v>
      </c>
      <c r="U175" s="2">
        <f>Raw_schedule!T173</f>
        <v>1</v>
      </c>
      <c r="V175" s="2">
        <f>Raw_schedule!U173</f>
        <v>1</v>
      </c>
      <c r="W175" s="2">
        <f>Raw_schedule!V173</f>
        <v>1</v>
      </c>
      <c r="X175" s="2">
        <f>Raw_schedule!W173</f>
        <v>1</v>
      </c>
      <c r="Y175" s="2">
        <f>Raw_schedule!X173</f>
        <v>1</v>
      </c>
      <c r="Z175" s="2">
        <f>Raw_schedule!Y173</f>
        <v>1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Weekdays (Through 8/7)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1</v>
      </c>
      <c r="L176" s="2">
        <f>Raw_schedule!K174</f>
        <v>1</v>
      </c>
      <c r="M176" s="2">
        <f>Raw_schedule!L174</f>
        <v>1</v>
      </c>
      <c r="N176" s="2">
        <f>Raw_schedule!M174</f>
        <v>1</v>
      </c>
      <c r="O176" s="2">
        <f>Raw_schedule!N174</f>
        <v>1</v>
      </c>
      <c r="P176" s="2">
        <f>Raw_schedule!O174</f>
        <v>1</v>
      </c>
      <c r="Q176" s="2">
        <f>Raw_schedule!P174</f>
        <v>1</v>
      </c>
      <c r="R176" s="2">
        <f>Raw_schedule!Q174</f>
        <v>1</v>
      </c>
      <c r="S176" s="2">
        <f>Raw_schedule!R174</f>
        <v>1</v>
      </c>
      <c r="T176" s="2">
        <f>Raw_schedule!S174</f>
        <v>1</v>
      </c>
      <c r="U176" s="2">
        <f>Raw_schedule!T174</f>
        <v>1</v>
      </c>
      <c r="V176" s="2">
        <f>Raw_schedule!U174</f>
        <v>1</v>
      </c>
      <c r="W176" s="2">
        <f>Raw_schedule!V174</f>
        <v>1</v>
      </c>
      <c r="X176" s="2">
        <f>Raw_schedule!W174</f>
        <v>1</v>
      </c>
      <c r="Y176" s="2">
        <f>Raw_schedule!X174</f>
        <v>1</v>
      </c>
      <c r="Z176" s="2">
        <f>Raw_schedule!Y174</f>
        <v>1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Weekdays (Through 12/11)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1</v>
      </c>
      <c r="L177" s="2">
        <f>Raw_schedule!K175</f>
        <v>1</v>
      </c>
      <c r="M177" s="2">
        <f>Raw_schedule!L175</f>
        <v>1</v>
      </c>
      <c r="N177" s="2">
        <f>Raw_schedule!M175</f>
        <v>1</v>
      </c>
      <c r="O177" s="2">
        <f>Raw_schedule!N175</f>
        <v>1</v>
      </c>
      <c r="P177" s="2">
        <f>Raw_schedule!O175</f>
        <v>1</v>
      </c>
      <c r="Q177" s="2">
        <f>Raw_schedule!P175</f>
        <v>1</v>
      </c>
      <c r="R177" s="2">
        <f>Raw_schedule!Q175</f>
        <v>1</v>
      </c>
      <c r="S177" s="2">
        <f>Raw_schedule!R175</f>
        <v>1</v>
      </c>
      <c r="T177" s="2">
        <f>Raw_schedule!S175</f>
        <v>1</v>
      </c>
      <c r="U177" s="2">
        <f>Raw_schedule!T175</f>
        <v>1</v>
      </c>
      <c r="V177" s="2">
        <f>Raw_schedule!U175</f>
        <v>1</v>
      </c>
      <c r="W177" s="2">
        <f>Raw_schedule!V175</f>
        <v>1</v>
      </c>
      <c r="X177" s="2">
        <f>Raw_schedule!W175</f>
        <v>1</v>
      </c>
      <c r="Y177" s="2">
        <f>Raw_schedule!X175</f>
        <v>1</v>
      </c>
      <c r="Z177" s="2">
        <f>Raw_schedule!Y175</f>
        <v>1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Occupant Sch</v>
      </c>
      <c r="B178" s="39" t="str">
        <f>Raw_schedule!A176</f>
        <v>School</v>
      </c>
      <c r="C178" s="2" t="str">
        <f>Raw_schedule!C176</f>
        <v>AllOtherDays (Through 1/11)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Occupant Sch</v>
      </c>
      <c r="B179" s="39" t="str">
        <f>Raw_schedule!A177</f>
        <v>School</v>
      </c>
      <c r="C179" s="2" t="str">
        <f>Raw_schedule!C177</f>
        <v>AllOtherDays (Through 4/3)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Occupant Sch</v>
      </c>
      <c r="B180" s="39" t="str">
        <f>Raw_schedule!A178</f>
        <v>School</v>
      </c>
      <c r="C180" s="2" t="str">
        <f>Raw_schedule!C178</f>
        <v>AllOtherDays (Through 4/12)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Occupant Sch</v>
      </c>
      <c r="B181" s="39" t="str">
        <f>Raw_schedule!A179</f>
        <v>School</v>
      </c>
      <c r="C181" s="2" t="str">
        <f>Raw_schedule!C179</f>
        <v>AllOtherDays (Through 5/22)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Occupant Sch</v>
      </c>
      <c r="B182" s="39" t="str">
        <f>Raw_schedule!A180</f>
        <v>School</v>
      </c>
      <c r="C182" s="2" t="str">
        <f>Raw_schedule!C180</f>
        <v>AllOtherDays (Through 5/31)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Occupant Sch</v>
      </c>
      <c r="B183" s="39" t="str">
        <f>Raw_schedule!A181</f>
        <v>School</v>
      </c>
      <c r="C183" s="2" t="str">
        <f>Raw_schedule!C181</f>
        <v>AllOtherDays (Through 8/7)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Occupant Sch</v>
      </c>
      <c r="B184" s="39" t="str">
        <f>Raw_schedule!A182</f>
        <v>School</v>
      </c>
      <c r="C184" s="2" t="str">
        <f>Raw_schedule!C182</f>
        <v>AllOtherDays (Through 8/16)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Occupant Sch</v>
      </c>
      <c r="B185" s="39" t="str">
        <f>Raw_schedule!A183</f>
        <v>School</v>
      </c>
      <c r="C185" s="2" t="str">
        <f>Raw_schedule!C183</f>
        <v>AllOtherDays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12/31)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Saturdays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0.1</v>
      </c>
      <c r="N187" s="2">
        <f>Raw_schedule!M185</f>
        <v>0.1</v>
      </c>
      <c r="O187" s="2">
        <f>Raw_schedule!N185</f>
        <v>0.1</v>
      </c>
      <c r="P187" s="2">
        <f>Raw_schedule!O185</f>
        <v>0.1</v>
      </c>
      <c r="Q187" s="2">
        <f>Raw_schedule!P185</f>
        <v>0.1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Saturdays (Through 5/22)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0.1</v>
      </c>
      <c r="N188" s="2">
        <f>Raw_schedule!M186</f>
        <v>0.1</v>
      </c>
      <c r="O188" s="2">
        <f>Raw_schedule!N186</f>
        <v>0.1</v>
      </c>
      <c r="P188" s="2">
        <f>Raw_schedule!O186</f>
        <v>0.1</v>
      </c>
      <c r="Q188" s="2">
        <f>Raw_schedule!P186</f>
        <v>0.1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Saturdays (Through 8/7)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0.1</v>
      </c>
      <c r="N189" s="2">
        <f>Raw_schedule!M187</f>
        <v>0.1</v>
      </c>
      <c r="O189" s="2">
        <f>Raw_schedule!N187</f>
        <v>0.1</v>
      </c>
      <c r="P189" s="2">
        <f>Raw_schedule!O187</f>
        <v>0.1</v>
      </c>
      <c r="Q189" s="2">
        <f>Raw_schedule!P187</f>
        <v>0.1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Saturdays (Through 12/11)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0.1</v>
      </c>
      <c r="N190" s="2">
        <f>Raw_schedule!M188</f>
        <v>0.1</v>
      </c>
      <c r="O190" s="2">
        <f>Raw_schedule!N188</f>
        <v>0.1</v>
      </c>
      <c r="P190" s="2">
        <f>Raw_schedule!O188</f>
        <v>0.1</v>
      </c>
      <c r="Q190" s="2">
        <f>Raw_schedule!P188</f>
        <v>0.1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Weekdays (Through 4/3)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0.05</v>
      </c>
      <c r="M191" s="2">
        <f>Raw_schedule!L189</f>
        <v>0.75</v>
      </c>
      <c r="N191" s="2">
        <f>Raw_schedule!M189</f>
        <v>0.9</v>
      </c>
      <c r="O191" s="2">
        <f>Raw_schedule!N189</f>
        <v>0.9</v>
      </c>
      <c r="P191" s="2">
        <f>Raw_schedule!O189</f>
        <v>0.8</v>
      </c>
      <c r="Q191" s="2">
        <f>Raw_schedule!P189</f>
        <v>0.8</v>
      </c>
      <c r="R191" s="2">
        <f>Raw_schedule!Q189</f>
        <v>0.8</v>
      </c>
      <c r="S191" s="2">
        <f>Raw_schedule!R189</f>
        <v>0.8</v>
      </c>
      <c r="T191" s="2">
        <f>Raw_schedule!S189</f>
        <v>0.45</v>
      </c>
      <c r="U191" s="2">
        <f>Raw_schedule!T189</f>
        <v>0.15</v>
      </c>
      <c r="V191" s="2">
        <f>Raw_schedule!U189</f>
        <v>0.05</v>
      </c>
      <c r="W191" s="2">
        <f>Raw_schedule!V189</f>
        <v>0.15</v>
      </c>
      <c r="X191" s="2">
        <f>Raw_schedule!W189</f>
        <v>0.2</v>
      </c>
      <c r="Y191" s="2">
        <f>Raw_schedule!X189</f>
        <v>0.2</v>
      </c>
      <c r="Z191" s="2">
        <f>Raw_schedule!Y189</f>
        <v>0.1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Weekdays (Through 5/22)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0.05</v>
      </c>
      <c r="M192" s="2">
        <f>Raw_schedule!L190</f>
        <v>0.75</v>
      </c>
      <c r="N192" s="2">
        <f>Raw_schedule!M190</f>
        <v>0.9</v>
      </c>
      <c r="O192" s="2">
        <f>Raw_schedule!N190</f>
        <v>0.9</v>
      </c>
      <c r="P192" s="2">
        <f>Raw_schedule!O190</f>
        <v>0.8</v>
      </c>
      <c r="Q192" s="2">
        <f>Raw_schedule!P190</f>
        <v>0.8</v>
      </c>
      <c r="R192" s="2">
        <f>Raw_schedule!Q190</f>
        <v>0.8</v>
      </c>
      <c r="S192" s="2">
        <f>Raw_schedule!R190</f>
        <v>0.8</v>
      </c>
      <c r="T192" s="2">
        <f>Raw_schedule!S190</f>
        <v>0.45</v>
      </c>
      <c r="U192" s="2">
        <f>Raw_schedule!T190</f>
        <v>0.15</v>
      </c>
      <c r="V192" s="2">
        <f>Raw_schedule!U190</f>
        <v>0.05</v>
      </c>
      <c r="W192" s="2">
        <f>Raw_schedule!V190</f>
        <v>0.15</v>
      </c>
      <c r="X192" s="2">
        <f>Raw_schedule!W190</f>
        <v>0.2</v>
      </c>
      <c r="Y192" s="2">
        <f>Raw_schedule!X190</f>
        <v>0.2</v>
      </c>
      <c r="Z192" s="2">
        <f>Raw_schedule!Y190</f>
        <v>0.1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Weekdays (Through 8/7)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0.05</v>
      </c>
      <c r="M193" s="2">
        <f>Raw_schedule!L191</f>
        <v>0.75</v>
      </c>
      <c r="N193" s="2">
        <f>Raw_schedule!M191</f>
        <v>0.9</v>
      </c>
      <c r="O193" s="2">
        <f>Raw_schedule!N191</f>
        <v>0.9</v>
      </c>
      <c r="P193" s="2">
        <f>Raw_schedule!O191</f>
        <v>0.8</v>
      </c>
      <c r="Q193" s="2">
        <f>Raw_schedule!P191</f>
        <v>0.8</v>
      </c>
      <c r="R193" s="2">
        <f>Raw_schedule!Q191</f>
        <v>0.8</v>
      </c>
      <c r="S193" s="2">
        <f>Raw_schedule!R191</f>
        <v>0.8</v>
      </c>
      <c r="T193" s="2">
        <f>Raw_schedule!S191</f>
        <v>0.45</v>
      </c>
      <c r="U193" s="2">
        <f>Raw_schedule!T191</f>
        <v>0.15</v>
      </c>
      <c r="V193" s="2">
        <f>Raw_schedule!U191</f>
        <v>0.05</v>
      </c>
      <c r="W193" s="2">
        <f>Raw_schedule!V191</f>
        <v>0.15</v>
      </c>
      <c r="X193" s="2">
        <f>Raw_schedule!W191</f>
        <v>0.2</v>
      </c>
      <c r="Y193" s="2">
        <f>Raw_schedule!X191</f>
        <v>0.2</v>
      </c>
      <c r="Z193" s="2">
        <f>Raw_schedule!Y191</f>
        <v>0.1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Weekdays (Through 12/11)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0.05</v>
      </c>
      <c r="M194" s="2">
        <f>Raw_schedule!L192</f>
        <v>0.75</v>
      </c>
      <c r="N194" s="2">
        <f>Raw_schedule!M192</f>
        <v>0.9</v>
      </c>
      <c r="O194" s="2">
        <f>Raw_schedule!N192</f>
        <v>0.9</v>
      </c>
      <c r="P194" s="2">
        <f>Raw_schedule!O192</f>
        <v>0.8</v>
      </c>
      <c r="Q194" s="2">
        <f>Raw_schedule!P192</f>
        <v>0.8</v>
      </c>
      <c r="R194" s="2">
        <f>Raw_schedule!Q192</f>
        <v>0.8</v>
      </c>
      <c r="S194" s="2">
        <f>Raw_schedule!R192</f>
        <v>0.8</v>
      </c>
      <c r="T194" s="2">
        <f>Raw_schedule!S192</f>
        <v>0.45</v>
      </c>
      <c r="U194" s="2">
        <f>Raw_schedule!T192</f>
        <v>0.15</v>
      </c>
      <c r="V194" s="2">
        <f>Raw_schedule!U192</f>
        <v>0.05</v>
      </c>
      <c r="W194" s="2">
        <f>Raw_schedule!V192</f>
        <v>0.15</v>
      </c>
      <c r="X194" s="2">
        <f>Raw_schedule!W192</f>
        <v>0.2</v>
      </c>
      <c r="Y194" s="2">
        <f>Raw_schedule!X192</f>
        <v>0.2</v>
      </c>
      <c r="Z194" s="2">
        <f>Raw_schedule!Y192</f>
        <v>0.1</v>
      </c>
      <c r="AA194" s="2">
        <f>Raw_schedule!Z192</f>
        <v>0</v>
      </c>
      <c r="AB194" s="2">
        <f>Raw_schedule!AA192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731D-44D4-4806-A2C3-F11B09C88D70}">
  <dimension ref="A1"/>
  <sheetViews>
    <sheetView workbookViewId="0"/>
  </sheetViews>
  <sheetFormatPr defaultRowHeight="15" x14ac:dyDescent="0.25"/>
  <sheetData>
    <row r="1" spans="1:1" x14ac:dyDescent="0.25">
      <c r="A1" t="s">
        <v>520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9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413</v>
      </c>
      <c r="B2" t="s">
        <v>480</v>
      </c>
      <c r="C2" t="s">
        <v>481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413</v>
      </c>
      <c r="B3" t="s">
        <v>482</v>
      </c>
      <c r="C3" t="s">
        <v>483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413</v>
      </c>
      <c r="B4" t="s">
        <v>482</v>
      </c>
      <c r="C4" t="s">
        <v>484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413</v>
      </c>
      <c r="B5" t="s">
        <v>485</v>
      </c>
      <c r="C5" t="s">
        <v>486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413</v>
      </c>
      <c r="B6" t="s">
        <v>485</v>
      </c>
      <c r="C6" t="s">
        <v>487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413</v>
      </c>
      <c r="B7" t="s">
        <v>485</v>
      </c>
      <c r="C7" t="s">
        <v>488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413</v>
      </c>
      <c r="B8" t="s">
        <v>485</v>
      </c>
      <c r="C8" t="s">
        <v>489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413</v>
      </c>
      <c r="B9" t="s">
        <v>485</v>
      </c>
      <c r="C9" t="s">
        <v>490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413</v>
      </c>
      <c r="B10" t="s">
        <v>485</v>
      </c>
      <c r="C10" t="s">
        <v>491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413</v>
      </c>
      <c r="B11" t="s">
        <v>485</v>
      </c>
      <c r="C11" t="s">
        <v>492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413</v>
      </c>
      <c r="B12" t="s">
        <v>485</v>
      </c>
      <c r="C12" t="s">
        <v>493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413</v>
      </c>
      <c r="B13" t="s">
        <v>485</v>
      </c>
      <c r="C13" t="s">
        <v>494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413</v>
      </c>
      <c r="B14" t="s">
        <v>485</v>
      </c>
      <c r="C14" t="s">
        <v>495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413</v>
      </c>
      <c r="B15" t="s">
        <v>485</v>
      </c>
      <c r="C15" t="s">
        <v>496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413</v>
      </c>
      <c r="B16" t="s">
        <v>485</v>
      </c>
      <c r="C16" t="s">
        <v>497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413</v>
      </c>
      <c r="B17" t="s">
        <v>498</v>
      </c>
      <c r="C17" t="s">
        <v>481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413</v>
      </c>
      <c r="B18" t="s">
        <v>499</v>
      </c>
      <c r="C18" t="s">
        <v>481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413</v>
      </c>
      <c r="B19" t="s">
        <v>500</v>
      </c>
      <c r="C19" t="s">
        <v>483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413</v>
      </c>
      <c r="B20" t="s">
        <v>500</v>
      </c>
      <c r="C20" t="s">
        <v>501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413</v>
      </c>
      <c r="B21" t="s">
        <v>500</v>
      </c>
      <c r="C21" t="s">
        <v>484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413</v>
      </c>
      <c r="B22" t="s">
        <v>502</v>
      </c>
      <c r="C22" t="s">
        <v>481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413</v>
      </c>
      <c r="B23" t="s">
        <v>503</v>
      </c>
      <c r="C23" t="s">
        <v>483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413</v>
      </c>
      <c r="B24" t="s">
        <v>503</v>
      </c>
      <c r="C24" t="s">
        <v>501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413</v>
      </c>
      <c r="B25" t="s">
        <v>503</v>
      </c>
      <c r="C25" t="s">
        <v>484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431</v>
      </c>
      <c r="B26" t="s">
        <v>480</v>
      </c>
      <c r="C26" t="s">
        <v>483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431</v>
      </c>
      <c r="B27" t="s">
        <v>480</v>
      </c>
      <c r="C27" t="s">
        <v>501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431</v>
      </c>
      <c r="B28" t="s">
        <v>480</v>
      </c>
      <c r="C28" t="s">
        <v>484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431</v>
      </c>
      <c r="B29" t="s">
        <v>482</v>
      </c>
      <c r="C29" t="s">
        <v>483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431</v>
      </c>
      <c r="B30" t="s">
        <v>482</v>
      </c>
      <c r="C30" t="s">
        <v>501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431</v>
      </c>
      <c r="B31" t="s">
        <v>482</v>
      </c>
      <c r="C31" t="s">
        <v>484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431</v>
      </c>
      <c r="B32" t="s">
        <v>485</v>
      </c>
      <c r="C32" t="s">
        <v>481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431</v>
      </c>
      <c r="B33" t="s">
        <v>485</v>
      </c>
      <c r="C33" t="s">
        <v>483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431</v>
      </c>
      <c r="B34" t="s">
        <v>485</v>
      </c>
      <c r="C34" t="s">
        <v>501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431</v>
      </c>
      <c r="B35" t="s">
        <v>485</v>
      </c>
      <c r="C35" t="s">
        <v>484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431</v>
      </c>
      <c r="B36" t="s">
        <v>498</v>
      </c>
      <c r="C36" t="s">
        <v>483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431</v>
      </c>
      <c r="B37" t="s">
        <v>498</v>
      </c>
      <c r="C37" t="s">
        <v>501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431</v>
      </c>
      <c r="B38" t="s">
        <v>498</v>
      </c>
      <c r="C38" t="s">
        <v>484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431</v>
      </c>
      <c r="B39" t="s">
        <v>499</v>
      </c>
      <c r="C39" t="s">
        <v>481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431</v>
      </c>
      <c r="B40" t="s">
        <v>500</v>
      </c>
      <c r="C40" t="s">
        <v>483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431</v>
      </c>
      <c r="B41" t="s">
        <v>500</v>
      </c>
      <c r="C41" t="s">
        <v>501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431</v>
      </c>
      <c r="B42" t="s">
        <v>500</v>
      </c>
      <c r="C42" t="s">
        <v>484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431</v>
      </c>
      <c r="B43" t="s">
        <v>502</v>
      </c>
      <c r="C43" t="s">
        <v>483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431</v>
      </c>
      <c r="B44" t="s">
        <v>502</v>
      </c>
      <c r="C44" t="s">
        <v>501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431</v>
      </c>
      <c r="B45" t="s">
        <v>502</v>
      </c>
      <c r="C45" t="s">
        <v>484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431</v>
      </c>
      <c r="B46" t="s">
        <v>503</v>
      </c>
      <c r="C46" t="s">
        <v>483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431</v>
      </c>
      <c r="B47" t="s">
        <v>503</v>
      </c>
      <c r="C47" t="s">
        <v>501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431</v>
      </c>
      <c r="B48" t="s">
        <v>503</v>
      </c>
      <c r="C48" t="s">
        <v>484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419</v>
      </c>
      <c r="B49" t="s">
        <v>499</v>
      </c>
      <c r="C49" t="s">
        <v>481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400</v>
      </c>
      <c r="B50" t="s">
        <v>480</v>
      </c>
      <c r="C50" t="s">
        <v>483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400</v>
      </c>
      <c r="B51" t="s">
        <v>480</v>
      </c>
      <c r="C51" t="s">
        <v>501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84.92</v>
      </c>
      <c r="AA51">
        <v>84.92</v>
      </c>
    </row>
    <row r="52" spans="1:27" x14ac:dyDescent="0.25">
      <c r="A52" t="s">
        <v>400</v>
      </c>
      <c r="B52" t="s">
        <v>480</v>
      </c>
      <c r="C52" t="s">
        <v>484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75.02</v>
      </c>
      <c r="K52">
        <v>75.02</v>
      </c>
      <c r="L52">
        <v>75.02</v>
      </c>
      <c r="M52">
        <v>75.02</v>
      </c>
      <c r="N52">
        <v>75.02</v>
      </c>
      <c r="O52">
        <v>75.02</v>
      </c>
      <c r="P52">
        <v>75.02</v>
      </c>
      <c r="Q52">
        <v>75.02</v>
      </c>
      <c r="R52">
        <v>75.02</v>
      </c>
      <c r="S52">
        <v>75.02</v>
      </c>
      <c r="T52">
        <v>75.02</v>
      </c>
      <c r="U52">
        <v>75.02</v>
      </c>
      <c r="V52">
        <v>75.02</v>
      </c>
      <c r="W52">
        <v>75.02</v>
      </c>
      <c r="X52">
        <v>75.02</v>
      </c>
      <c r="Y52">
        <v>84.92</v>
      </c>
      <c r="Z52">
        <v>84.92</v>
      </c>
      <c r="AA52">
        <v>84.92</v>
      </c>
    </row>
    <row r="53" spans="1:27" x14ac:dyDescent="0.25">
      <c r="A53" t="s">
        <v>400</v>
      </c>
      <c r="B53" t="s">
        <v>482</v>
      </c>
      <c r="C53" t="s">
        <v>483</v>
      </c>
      <c r="D53">
        <v>7.0000000000000007E-2</v>
      </c>
      <c r="E53">
        <v>7.0000000000000007E-2</v>
      </c>
      <c r="F53">
        <v>7.0000000000000007E-2</v>
      </c>
      <c r="G53">
        <v>0.06</v>
      </c>
      <c r="H53">
        <v>0.06</v>
      </c>
      <c r="I53">
        <v>0.06</v>
      </c>
      <c r="J53">
        <v>7.0000000000000007E-2</v>
      </c>
      <c r="K53">
        <v>0.1</v>
      </c>
      <c r="L53">
        <v>0.12</v>
      </c>
      <c r="M53">
        <v>0.14000000000000001</v>
      </c>
      <c r="N53">
        <v>0.28999999999999998</v>
      </c>
      <c r="O53">
        <v>0.31</v>
      </c>
      <c r="P53">
        <v>0.36</v>
      </c>
      <c r="Q53">
        <v>0.36</v>
      </c>
      <c r="R53">
        <v>0.34</v>
      </c>
      <c r="S53">
        <v>0.35</v>
      </c>
      <c r="T53">
        <v>0.37</v>
      </c>
      <c r="U53">
        <v>0.34</v>
      </c>
      <c r="V53">
        <v>0.25</v>
      </c>
      <c r="W53">
        <v>0.27</v>
      </c>
      <c r="X53">
        <v>0.21</v>
      </c>
      <c r="Y53">
        <v>0.16</v>
      </c>
      <c r="Z53">
        <v>0.1</v>
      </c>
      <c r="AA53">
        <v>0.06</v>
      </c>
    </row>
    <row r="54" spans="1:27" x14ac:dyDescent="0.25">
      <c r="A54" t="s">
        <v>400</v>
      </c>
      <c r="B54" t="s">
        <v>482</v>
      </c>
      <c r="C54" t="s">
        <v>504</v>
      </c>
      <c r="D54">
        <v>0.11</v>
      </c>
      <c r="E54">
        <v>0.1</v>
      </c>
      <c r="F54">
        <v>0.08</v>
      </c>
      <c r="G54">
        <v>0.06</v>
      </c>
      <c r="H54">
        <v>0.06</v>
      </c>
      <c r="I54">
        <v>0.06</v>
      </c>
      <c r="J54">
        <v>7.0000000000000007E-2</v>
      </c>
      <c r="K54">
        <v>0.2</v>
      </c>
      <c r="L54">
        <v>0.24</v>
      </c>
      <c r="M54">
        <v>0.27</v>
      </c>
      <c r="N54">
        <v>0.42</v>
      </c>
      <c r="O54">
        <v>0.54</v>
      </c>
      <c r="P54">
        <v>0.59</v>
      </c>
      <c r="Q54">
        <v>0.6</v>
      </c>
      <c r="R54">
        <v>0.49</v>
      </c>
      <c r="S54">
        <v>0.48</v>
      </c>
      <c r="T54">
        <v>0.47</v>
      </c>
      <c r="U54">
        <v>0.46</v>
      </c>
      <c r="V54">
        <v>0.44</v>
      </c>
      <c r="W54">
        <v>0.36</v>
      </c>
      <c r="X54">
        <v>0.28999999999999998</v>
      </c>
      <c r="Y54">
        <v>0.22</v>
      </c>
      <c r="Z54">
        <v>0.16</v>
      </c>
      <c r="AA54">
        <v>0.13</v>
      </c>
    </row>
    <row r="55" spans="1:27" x14ac:dyDescent="0.25">
      <c r="A55" t="s">
        <v>400</v>
      </c>
      <c r="B55" t="s">
        <v>482</v>
      </c>
      <c r="C55" t="s">
        <v>484</v>
      </c>
      <c r="D55">
        <v>0.04</v>
      </c>
      <c r="E55">
        <v>0.05</v>
      </c>
      <c r="F55">
        <v>0.05</v>
      </c>
      <c r="G55">
        <v>0.04</v>
      </c>
      <c r="H55">
        <v>0.04</v>
      </c>
      <c r="I55">
        <v>0.04</v>
      </c>
      <c r="J55">
        <v>0.04</v>
      </c>
      <c r="K55">
        <v>0.15</v>
      </c>
      <c r="L55">
        <v>0.23</v>
      </c>
      <c r="M55">
        <v>0.32</v>
      </c>
      <c r="N55">
        <v>0.41</v>
      </c>
      <c r="O55">
        <v>0.56999999999999995</v>
      </c>
      <c r="P55">
        <v>0.62</v>
      </c>
      <c r="Q55">
        <v>0.61</v>
      </c>
      <c r="R55">
        <v>0.5</v>
      </c>
      <c r="S55">
        <v>0.45</v>
      </c>
      <c r="T55">
        <v>0.46</v>
      </c>
      <c r="U55">
        <v>0.47</v>
      </c>
      <c r="V55">
        <v>0.42</v>
      </c>
      <c r="W55">
        <v>0.34</v>
      </c>
      <c r="X55">
        <v>0.33</v>
      </c>
      <c r="Y55">
        <v>0.23</v>
      </c>
      <c r="Z55">
        <v>0.13</v>
      </c>
      <c r="AA55">
        <v>0.08</v>
      </c>
    </row>
    <row r="56" spans="1:27" x14ac:dyDescent="0.25">
      <c r="A56" t="s">
        <v>400</v>
      </c>
      <c r="B56" t="s">
        <v>485</v>
      </c>
      <c r="C56" t="s">
        <v>481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400</v>
      </c>
      <c r="B57" t="s">
        <v>485</v>
      </c>
      <c r="C57" t="s">
        <v>483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0.1</v>
      </c>
      <c r="M57">
        <v>0.1</v>
      </c>
      <c r="N57">
        <v>0.4</v>
      </c>
      <c r="O57">
        <v>0.4</v>
      </c>
      <c r="P57">
        <v>0.6</v>
      </c>
      <c r="Q57">
        <v>0.6</v>
      </c>
      <c r="R57">
        <v>0.6</v>
      </c>
      <c r="S57">
        <v>0.6</v>
      </c>
      <c r="T57">
        <v>0.6</v>
      </c>
      <c r="U57">
        <v>0.4</v>
      </c>
      <c r="V57">
        <v>0.2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400</v>
      </c>
      <c r="B58" t="s">
        <v>485</v>
      </c>
      <c r="C58" t="s">
        <v>504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</v>
      </c>
      <c r="M58">
        <v>0.6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0.9</v>
      </c>
      <c r="V58">
        <v>0.5</v>
      </c>
      <c r="W58">
        <v>0.3</v>
      </c>
      <c r="X58">
        <v>0.3</v>
      </c>
      <c r="Y58">
        <v>0.1</v>
      </c>
      <c r="Z58">
        <v>0.05</v>
      </c>
      <c r="AA58">
        <v>0.05</v>
      </c>
    </row>
    <row r="59" spans="1:27" x14ac:dyDescent="0.25">
      <c r="A59" t="s">
        <v>400</v>
      </c>
      <c r="B59" t="s">
        <v>485</v>
      </c>
      <c r="C59" t="s">
        <v>484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0.2</v>
      </c>
      <c r="L59">
        <v>0.5</v>
      </c>
      <c r="M59">
        <v>0.9</v>
      </c>
      <c r="N59">
        <v>0.9</v>
      </c>
      <c r="O59">
        <v>0.9</v>
      </c>
      <c r="P59">
        <v>0.9</v>
      </c>
      <c r="Q59">
        <v>0.9</v>
      </c>
      <c r="R59">
        <v>0.9</v>
      </c>
      <c r="S59">
        <v>0.9</v>
      </c>
      <c r="T59">
        <v>0.9</v>
      </c>
      <c r="U59">
        <v>0.9</v>
      </c>
      <c r="V59">
        <v>0.6</v>
      </c>
      <c r="W59">
        <v>0.6</v>
      </c>
      <c r="X59">
        <v>0.5</v>
      </c>
      <c r="Y59">
        <v>0.2</v>
      </c>
      <c r="Z59">
        <v>0.05</v>
      </c>
      <c r="AA59">
        <v>0.05</v>
      </c>
    </row>
    <row r="60" spans="1:27" x14ac:dyDescent="0.25">
      <c r="A60" t="s">
        <v>400</v>
      </c>
      <c r="B60" t="s">
        <v>498</v>
      </c>
      <c r="C60" t="s">
        <v>483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400</v>
      </c>
      <c r="B61" t="s">
        <v>498</v>
      </c>
      <c r="C61" t="s">
        <v>501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60.08</v>
      </c>
      <c r="AA61">
        <v>60.08</v>
      </c>
    </row>
    <row r="62" spans="1:27" x14ac:dyDescent="0.25">
      <c r="A62" t="s">
        <v>400</v>
      </c>
      <c r="B62" t="s">
        <v>498</v>
      </c>
      <c r="C62" t="s">
        <v>484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69.98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69.98</v>
      </c>
      <c r="R62">
        <v>69.98</v>
      </c>
      <c r="S62">
        <v>69.98</v>
      </c>
      <c r="T62">
        <v>69.98</v>
      </c>
      <c r="U62">
        <v>69.98</v>
      </c>
      <c r="V62">
        <v>69.98</v>
      </c>
      <c r="W62">
        <v>69.98</v>
      </c>
      <c r="X62">
        <v>69.98</v>
      </c>
      <c r="Y62">
        <v>60.08</v>
      </c>
      <c r="Z62">
        <v>60.08</v>
      </c>
      <c r="AA62">
        <v>60.08</v>
      </c>
    </row>
    <row r="63" spans="1:27" x14ac:dyDescent="0.25">
      <c r="A63" t="s">
        <v>400</v>
      </c>
      <c r="B63" t="s">
        <v>499</v>
      </c>
      <c r="C63" t="s">
        <v>481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 t="s">
        <v>400</v>
      </c>
      <c r="B64" t="s">
        <v>500</v>
      </c>
      <c r="C64" t="s">
        <v>483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0.1</v>
      </c>
      <c r="M64">
        <v>0.1</v>
      </c>
      <c r="N64">
        <v>0.4</v>
      </c>
      <c r="O64">
        <v>0.4</v>
      </c>
      <c r="P64">
        <v>0.55000000000000004</v>
      </c>
      <c r="Q64">
        <v>0.55000000000000004</v>
      </c>
      <c r="R64">
        <v>0.55000000000000004</v>
      </c>
      <c r="S64">
        <v>0.55000000000000004</v>
      </c>
      <c r="T64">
        <v>0.55000000000000004</v>
      </c>
      <c r="U64">
        <v>0.4</v>
      </c>
      <c r="V64">
        <v>0.2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400</v>
      </c>
      <c r="B65" t="s">
        <v>500</v>
      </c>
      <c r="C65" t="s">
        <v>504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0.05</v>
      </c>
      <c r="J65">
        <v>0.05</v>
      </c>
      <c r="K65">
        <v>0.1</v>
      </c>
      <c r="L65">
        <v>0.3</v>
      </c>
      <c r="M65">
        <v>0.55000000000000004</v>
      </c>
      <c r="N65">
        <v>0.85</v>
      </c>
      <c r="O65">
        <v>0.85</v>
      </c>
      <c r="P65">
        <v>0.85</v>
      </c>
      <c r="Q65">
        <v>0.85</v>
      </c>
      <c r="R65">
        <v>0.85</v>
      </c>
      <c r="S65">
        <v>0.85</v>
      </c>
      <c r="T65">
        <v>0.85</v>
      </c>
      <c r="U65">
        <v>0.85</v>
      </c>
      <c r="V65">
        <v>0.5</v>
      </c>
      <c r="W65">
        <v>0.3</v>
      </c>
      <c r="X65">
        <v>0.3</v>
      </c>
      <c r="Y65">
        <v>0.1</v>
      </c>
      <c r="Z65">
        <v>0.05</v>
      </c>
      <c r="AA65">
        <v>0.05</v>
      </c>
    </row>
    <row r="66" spans="1:27" x14ac:dyDescent="0.25">
      <c r="A66" t="s">
        <v>400</v>
      </c>
      <c r="B66" t="s">
        <v>500</v>
      </c>
      <c r="C66" t="s">
        <v>484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0.2</v>
      </c>
      <c r="L66">
        <v>0.5</v>
      </c>
      <c r="M66">
        <v>0.85</v>
      </c>
      <c r="N66">
        <v>0.85</v>
      </c>
      <c r="O66">
        <v>0.85</v>
      </c>
      <c r="P66">
        <v>0.85</v>
      </c>
      <c r="Q66">
        <v>0.85</v>
      </c>
      <c r="R66">
        <v>0.85</v>
      </c>
      <c r="S66">
        <v>0.85</v>
      </c>
      <c r="T66">
        <v>0.85</v>
      </c>
      <c r="U66">
        <v>0.85</v>
      </c>
      <c r="V66">
        <v>0.55000000000000004</v>
      </c>
      <c r="W66">
        <v>0.55000000000000004</v>
      </c>
      <c r="X66">
        <v>0.5</v>
      </c>
      <c r="Y66">
        <v>0.2</v>
      </c>
      <c r="Z66">
        <v>0.05</v>
      </c>
      <c r="AA66">
        <v>0.05</v>
      </c>
    </row>
    <row r="67" spans="1:27" x14ac:dyDescent="0.25">
      <c r="A67" t="s">
        <v>400</v>
      </c>
      <c r="B67" t="s">
        <v>502</v>
      </c>
      <c r="C67" t="s">
        <v>483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400</v>
      </c>
      <c r="B68" t="s">
        <v>502</v>
      </c>
      <c r="C68" t="s">
        <v>501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>
        <v>0</v>
      </c>
    </row>
    <row r="69" spans="1:27" x14ac:dyDescent="0.25">
      <c r="A69" t="s">
        <v>400</v>
      </c>
      <c r="B69" t="s">
        <v>502</v>
      </c>
      <c r="C69" t="s">
        <v>484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0</v>
      </c>
      <c r="Z69">
        <v>0</v>
      </c>
      <c r="AA69">
        <v>0</v>
      </c>
    </row>
    <row r="70" spans="1:27" x14ac:dyDescent="0.25">
      <c r="A70" t="s">
        <v>400</v>
      </c>
      <c r="B70" t="s">
        <v>503</v>
      </c>
      <c r="C70" t="s">
        <v>483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0.1</v>
      </c>
      <c r="N70">
        <v>0.2</v>
      </c>
      <c r="O70">
        <v>0.2</v>
      </c>
      <c r="P70">
        <v>0.4</v>
      </c>
      <c r="Q70">
        <v>0.4</v>
      </c>
      <c r="R70">
        <v>0.4</v>
      </c>
      <c r="S70">
        <v>0.4</v>
      </c>
      <c r="T70">
        <v>0.4</v>
      </c>
      <c r="U70">
        <v>0.2</v>
      </c>
      <c r="V70">
        <v>0.1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400</v>
      </c>
      <c r="B71" t="s">
        <v>503</v>
      </c>
      <c r="C71" t="s">
        <v>504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0.1</v>
      </c>
      <c r="L71">
        <v>0.2</v>
      </c>
      <c r="M71">
        <v>0.5</v>
      </c>
      <c r="N71">
        <v>0.6</v>
      </c>
      <c r="O71">
        <v>0.8</v>
      </c>
      <c r="P71">
        <v>0.8</v>
      </c>
      <c r="Q71">
        <v>0.8</v>
      </c>
      <c r="R71">
        <v>0.8</v>
      </c>
      <c r="S71">
        <v>0.8</v>
      </c>
      <c r="T71">
        <v>0.8</v>
      </c>
      <c r="U71">
        <v>0.6</v>
      </c>
      <c r="V71">
        <v>0.2</v>
      </c>
      <c r="W71">
        <v>0.2</v>
      </c>
      <c r="X71">
        <v>0.2</v>
      </c>
      <c r="Y71">
        <v>0.1</v>
      </c>
      <c r="Z71">
        <v>0</v>
      </c>
      <c r="AA71">
        <v>0</v>
      </c>
    </row>
    <row r="72" spans="1:27" x14ac:dyDescent="0.25">
      <c r="A72" t="s">
        <v>400</v>
      </c>
      <c r="B72" t="s">
        <v>503</v>
      </c>
      <c r="C72" t="s">
        <v>484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0.1</v>
      </c>
      <c r="L72">
        <v>0.2</v>
      </c>
      <c r="M72">
        <v>0.5</v>
      </c>
      <c r="N72">
        <v>0.5</v>
      </c>
      <c r="O72">
        <v>0.7</v>
      </c>
      <c r="P72">
        <v>0.7</v>
      </c>
      <c r="Q72">
        <v>0.7</v>
      </c>
      <c r="R72">
        <v>0.7</v>
      </c>
      <c r="S72">
        <v>0.8</v>
      </c>
      <c r="T72">
        <v>0.7</v>
      </c>
      <c r="U72">
        <v>0.5</v>
      </c>
      <c r="V72">
        <v>0.5</v>
      </c>
      <c r="W72">
        <v>0.3</v>
      </c>
      <c r="X72">
        <v>0.3</v>
      </c>
      <c r="Y72">
        <v>0</v>
      </c>
      <c r="Z72">
        <v>0</v>
      </c>
      <c r="AA72">
        <v>0</v>
      </c>
    </row>
    <row r="73" spans="1:27" x14ac:dyDescent="0.25">
      <c r="A73" t="s">
        <v>405</v>
      </c>
      <c r="B73" t="s">
        <v>480</v>
      </c>
      <c r="C73" t="s">
        <v>505</v>
      </c>
      <c r="D73">
        <v>84.92</v>
      </c>
      <c r="E73">
        <v>84.92</v>
      </c>
      <c r="F73">
        <v>84.92</v>
      </c>
      <c r="G73">
        <v>84.92</v>
      </c>
      <c r="H73">
        <v>84.92</v>
      </c>
      <c r="I73">
        <v>84.92</v>
      </c>
      <c r="J73">
        <v>84.92</v>
      </c>
      <c r="K73">
        <v>84.92</v>
      </c>
      <c r="L73">
        <v>84.92</v>
      </c>
      <c r="M73">
        <v>84.92</v>
      </c>
      <c r="N73">
        <v>84.92</v>
      </c>
      <c r="O73">
        <v>84.92</v>
      </c>
      <c r="P73">
        <v>84.92</v>
      </c>
      <c r="Q73">
        <v>84.92</v>
      </c>
      <c r="R73">
        <v>84.92</v>
      </c>
      <c r="S73">
        <v>84.92</v>
      </c>
      <c r="T73">
        <v>84.92</v>
      </c>
      <c r="U73">
        <v>84.92</v>
      </c>
      <c r="V73">
        <v>84.92</v>
      </c>
      <c r="W73">
        <v>84.92</v>
      </c>
      <c r="X73">
        <v>84.92</v>
      </c>
      <c r="Y73">
        <v>84.92</v>
      </c>
      <c r="Z73">
        <v>84.92</v>
      </c>
      <c r="AA73">
        <v>84.92</v>
      </c>
    </row>
    <row r="74" spans="1:27" x14ac:dyDescent="0.25">
      <c r="A74" t="s">
        <v>405</v>
      </c>
      <c r="B74" t="s">
        <v>480</v>
      </c>
      <c r="C74" t="s">
        <v>506</v>
      </c>
      <c r="D74">
        <v>84.92</v>
      </c>
      <c r="E74">
        <v>84.92</v>
      </c>
      <c r="F74">
        <v>84.92</v>
      </c>
      <c r="G74">
        <v>84.92</v>
      </c>
      <c r="H74">
        <v>84.92</v>
      </c>
      <c r="I74">
        <v>84.92</v>
      </c>
      <c r="J74">
        <v>84.92</v>
      </c>
      <c r="K74">
        <v>84.92</v>
      </c>
      <c r="L74">
        <v>84.92</v>
      </c>
      <c r="M74">
        <v>84.92</v>
      </c>
      <c r="N74">
        <v>84.92</v>
      </c>
      <c r="O74">
        <v>84.92</v>
      </c>
      <c r="P74">
        <v>84.92</v>
      </c>
      <c r="Q74">
        <v>84.92</v>
      </c>
      <c r="R74">
        <v>84.92</v>
      </c>
      <c r="S74">
        <v>84.92</v>
      </c>
      <c r="T74">
        <v>84.92</v>
      </c>
      <c r="U74">
        <v>84.92</v>
      </c>
      <c r="V74">
        <v>84.92</v>
      </c>
      <c r="W74">
        <v>84.92</v>
      </c>
      <c r="X74">
        <v>84.92</v>
      </c>
      <c r="Y74">
        <v>84.92</v>
      </c>
      <c r="Z74">
        <v>84.92</v>
      </c>
      <c r="AA74">
        <v>84.92</v>
      </c>
    </row>
    <row r="75" spans="1:27" x14ac:dyDescent="0.25">
      <c r="A75" t="s">
        <v>405</v>
      </c>
      <c r="B75" t="s">
        <v>480</v>
      </c>
      <c r="C75" t="s">
        <v>507</v>
      </c>
      <c r="D75">
        <v>84.92</v>
      </c>
      <c r="E75">
        <v>84.92</v>
      </c>
      <c r="F75">
        <v>84.92</v>
      </c>
      <c r="G75">
        <v>84.92</v>
      </c>
      <c r="H75">
        <v>84.92</v>
      </c>
      <c r="I75">
        <v>84.92</v>
      </c>
      <c r="J75">
        <v>84.92</v>
      </c>
      <c r="K75">
        <v>84.92</v>
      </c>
      <c r="L75">
        <v>84.92</v>
      </c>
      <c r="M75">
        <v>84.92</v>
      </c>
      <c r="N75">
        <v>84.92</v>
      </c>
      <c r="O75">
        <v>84.92</v>
      </c>
      <c r="P75">
        <v>84.92</v>
      </c>
      <c r="Q75">
        <v>84.92</v>
      </c>
      <c r="R75">
        <v>84.92</v>
      </c>
      <c r="S75">
        <v>84.92</v>
      </c>
      <c r="T75">
        <v>84.92</v>
      </c>
      <c r="U75">
        <v>84.92</v>
      </c>
      <c r="V75">
        <v>84.92</v>
      </c>
      <c r="W75">
        <v>84.92</v>
      </c>
      <c r="X75">
        <v>84.92</v>
      </c>
      <c r="Y75">
        <v>84.92</v>
      </c>
      <c r="Z75">
        <v>84.92</v>
      </c>
      <c r="AA75">
        <v>84.92</v>
      </c>
    </row>
    <row r="76" spans="1:27" x14ac:dyDescent="0.25">
      <c r="A76" t="s">
        <v>405</v>
      </c>
      <c r="B76" t="s">
        <v>480</v>
      </c>
      <c r="C76" t="s">
        <v>508</v>
      </c>
      <c r="D76">
        <v>84.92</v>
      </c>
      <c r="E76">
        <v>84.92</v>
      </c>
      <c r="F76">
        <v>84.92</v>
      </c>
      <c r="G76">
        <v>84.92</v>
      </c>
      <c r="H76">
        <v>84.92</v>
      </c>
      <c r="I76">
        <v>84.92</v>
      </c>
      <c r="J76">
        <v>84.92</v>
      </c>
      <c r="K76">
        <v>84.92</v>
      </c>
      <c r="L76">
        <v>84.92</v>
      </c>
      <c r="M76">
        <v>84.92</v>
      </c>
      <c r="N76">
        <v>84.92</v>
      </c>
      <c r="O76">
        <v>84.92</v>
      </c>
      <c r="P76">
        <v>84.92</v>
      </c>
      <c r="Q76">
        <v>84.92</v>
      </c>
      <c r="R76">
        <v>84.92</v>
      </c>
      <c r="S76">
        <v>84.92</v>
      </c>
      <c r="T76">
        <v>84.92</v>
      </c>
      <c r="U76">
        <v>84.92</v>
      </c>
      <c r="V76">
        <v>84.92</v>
      </c>
      <c r="W76">
        <v>84.92</v>
      </c>
      <c r="X76">
        <v>84.92</v>
      </c>
      <c r="Y76">
        <v>84.92</v>
      </c>
      <c r="Z76">
        <v>84.92</v>
      </c>
      <c r="AA76">
        <v>84.92</v>
      </c>
    </row>
    <row r="77" spans="1:27" x14ac:dyDescent="0.25">
      <c r="A77" t="s">
        <v>405</v>
      </c>
      <c r="B77" t="s">
        <v>480</v>
      </c>
      <c r="C77" t="s">
        <v>490</v>
      </c>
      <c r="D77">
        <v>84.92</v>
      </c>
      <c r="E77">
        <v>84.92</v>
      </c>
      <c r="F77">
        <v>84.92</v>
      </c>
      <c r="G77">
        <v>84.92</v>
      </c>
      <c r="H77">
        <v>84.92</v>
      </c>
      <c r="I77">
        <v>84.92</v>
      </c>
      <c r="J77">
        <v>84.92</v>
      </c>
      <c r="K77">
        <v>84.92</v>
      </c>
      <c r="L77">
        <v>84.92</v>
      </c>
      <c r="M77">
        <v>84.92</v>
      </c>
      <c r="N77">
        <v>84.92</v>
      </c>
      <c r="O77">
        <v>84.92</v>
      </c>
      <c r="P77">
        <v>84.92</v>
      </c>
      <c r="Q77">
        <v>84.92</v>
      </c>
      <c r="R77">
        <v>84.92</v>
      </c>
      <c r="S77">
        <v>84.92</v>
      </c>
      <c r="T77">
        <v>84.92</v>
      </c>
      <c r="U77">
        <v>84.92</v>
      </c>
      <c r="V77">
        <v>84.92</v>
      </c>
      <c r="W77">
        <v>84.92</v>
      </c>
      <c r="X77">
        <v>84.92</v>
      </c>
      <c r="Y77">
        <v>84.92</v>
      </c>
      <c r="Z77">
        <v>84.92</v>
      </c>
      <c r="AA77">
        <v>84.92</v>
      </c>
    </row>
    <row r="78" spans="1:27" x14ac:dyDescent="0.25">
      <c r="A78" t="s">
        <v>405</v>
      </c>
      <c r="B78" t="s">
        <v>480</v>
      </c>
      <c r="C78" t="s">
        <v>509</v>
      </c>
      <c r="D78">
        <v>84.92</v>
      </c>
      <c r="E78">
        <v>84.92</v>
      </c>
      <c r="F78">
        <v>84.92</v>
      </c>
      <c r="G78">
        <v>84.92</v>
      </c>
      <c r="H78">
        <v>84.92</v>
      </c>
      <c r="I78">
        <v>84.92</v>
      </c>
      <c r="J78">
        <v>84.92</v>
      </c>
      <c r="K78">
        <v>84.92</v>
      </c>
      <c r="L78">
        <v>84.92</v>
      </c>
      <c r="M78">
        <v>84.92</v>
      </c>
      <c r="N78">
        <v>84.92</v>
      </c>
      <c r="O78">
        <v>84.92</v>
      </c>
      <c r="P78">
        <v>84.92</v>
      </c>
      <c r="Q78">
        <v>84.92</v>
      </c>
      <c r="R78">
        <v>84.92</v>
      </c>
      <c r="S78">
        <v>84.92</v>
      </c>
      <c r="T78">
        <v>84.92</v>
      </c>
      <c r="U78">
        <v>84.92</v>
      </c>
      <c r="V78">
        <v>84.92</v>
      </c>
      <c r="W78">
        <v>84.92</v>
      </c>
      <c r="X78">
        <v>84.92</v>
      </c>
      <c r="Y78">
        <v>84.92</v>
      </c>
      <c r="Z78">
        <v>84.92</v>
      </c>
      <c r="AA78">
        <v>84.92</v>
      </c>
    </row>
    <row r="79" spans="1:27" x14ac:dyDescent="0.25">
      <c r="A79" t="s">
        <v>405</v>
      </c>
      <c r="B79" t="s">
        <v>480</v>
      </c>
      <c r="C79" t="s">
        <v>510</v>
      </c>
      <c r="D79">
        <v>84.92</v>
      </c>
      <c r="E79">
        <v>84.92</v>
      </c>
      <c r="F79">
        <v>84.92</v>
      </c>
      <c r="G79">
        <v>84.92</v>
      </c>
      <c r="H79">
        <v>84.92</v>
      </c>
      <c r="I79">
        <v>84.92</v>
      </c>
      <c r="J79">
        <v>84.92</v>
      </c>
      <c r="K79">
        <v>84.92</v>
      </c>
      <c r="L79">
        <v>84.92</v>
      </c>
      <c r="M79">
        <v>84.92</v>
      </c>
      <c r="N79">
        <v>84.92</v>
      </c>
      <c r="O79">
        <v>84.92</v>
      </c>
      <c r="P79">
        <v>84.92</v>
      </c>
      <c r="Q79">
        <v>84.92</v>
      </c>
      <c r="R79">
        <v>84.92</v>
      </c>
      <c r="S79">
        <v>84.92</v>
      </c>
      <c r="T79">
        <v>84.92</v>
      </c>
      <c r="U79">
        <v>84.92</v>
      </c>
      <c r="V79">
        <v>84.92</v>
      </c>
      <c r="W79">
        <v>84.92</v>
      </c>
      <c r="X79">
        <v>84.92</v>
      </c>
      <c r="Y79">
        <v>84.92</v>
      </c>
      <c r="Z79">
        <v>84.92</v>
      </c>
      <c r="AA79">
        <v>84.92</v>
      </c>
    </row>
    <row r="80" spans="1:27" x14ac:dyDescent="0.25">
      <c r="A80" t="s">
        <v>405</v>
      </c>
      <c r="B80" t="s">
        <v>480</v>
      </c>
      <c r="C80" t="s">
        <v>511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405</v>
      </c>
      <c r="B81" t="s">
        <v>480</v>
      </c>
      <c r="C81" t="s">
        <v>497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405</v>
      </c>
      <c r="B82" t="s">
        <v>480</v>
      </c>
      <c r="C82" t="s">
        <v>512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75.02</v>
      </c>
      <c r="L82">
        <v>75.02</v>
      </c>
      <c r="M82">
        <v>75.02</v>
      </c>
      <c r="N82">
        <v>75.02</v>
      </c>
      <c r="O82">
        <v>75.02</v>
      </c>
      <c r="P82">
        <v>75.02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405</v>
      </c>
      <c r="B83" t="s">
        <v>480</v>
      </c>
      <c r="C83" t="s">
        <v>513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75.02</v>
      </c>
      <c r="L83">
        <v>75.02</v>
      </c>
      <c r="M83">
        <v>75.02</v>
      </c>
      <c r="N83">
        <v>75.02</v>
      </c>
      <c r="O83">
        <v>75.02</v>
      </c>
      <c r="P83">
        <v>75.02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405</v>
      </c>
      <c r="B84" t="s">
        <v>480</v>
      </c>
      <c r="C84" t="s">
        <v>514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75.02</v>
      </c>
      <c r="L84">
        <v>75.02</v>
      </c>
      <c r="M84">
        <v>75.02</v>
      </c>
      <c r="N84">
        <v>75.02</v>
      </c>
      <c r="O84">
        <v>75.02</v>
      </c>
      <c r="P84">
        <v>75.02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405</v>
      </c>
      <c r="B85" t="s">
        <v>480</v>
      </c>
      <c r="C85" t="s">
        <v>515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75.02</v>
      </c>
      <c r="L85">
        <v>75.02</v>
      </c>
      <c r="M85">
        <v>75.02</v>
      </c>
      <c r="N85">
        <v>75.02</v>
      </c>
      <c r="O85">
        <v>75.02</v>
      </c>
      <c r="P85">
        <v>75.02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405</v>
      </c>
      <c r="B86" t="s">
        <v>480</v>
      </c>
      <c r="C86" t="s">
        <v>516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75.02</v>
      </c>
      <c r="K86">
        <v>75.02</v>
      </c>
      <c r="L86">
        <v>75.02</v>
      </c>
      <c r="M86">
        <v>75.02</v>
      </c>
      <c r="N86">
        <v>75.02</v>
      </c>
      <c r="O86">
        <v>75.02</v>
      </c>
      <c r="P86">
        <v>75.02</v>
      </c>
      <c r="Q86">
        <v>75.02</v>
      </c>
      <c r="R86">
        <v>75.02</v>
      </c>
      <c r="S86">
        <v>75.02</v>
      </c>
      <c r="T86">
        <v>75.02</v>
      </c>
      <c r="U86">
        <v>75.02</v>
      </c>
      <c r="V86">
        <v>75.02</v>
      </c>
      <c r="W86">
        <v>75.02</v>
      </c>
      <c r="X86">
        <v>75.02</v>
      </c>
      <c r="Y86">
        <v>75.02</v>
      </c>
      <c r="Z86">
        <v>84.92</v>
      </c>
      <c r="AA86">
        <v>84.92</v>
      </c>
    </row>
    <row r="87" spans="1:27" x14ac:dyDescent="0.25">
      <c r="A87" t="s">
        <v>405</v>
      </c>
      <c r="B87" t="s">
        <v>480</v>
      </c>
      <c r="C87" t="s">
        <v>517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75.02</v>
      </c>
      <c r="K87">
        <v>75.02</v>
      </c>
      <c r="L87">
        <v>75.02</v>
      </c>
      <c r="M87">
        <v>75.02</v>
      </c>
      <c r="N87">
        <v>75.02</v>
      </c>
      <c r="O87">
        <v>75.02</v>
      </c>
      <c r="P87">
        <v>75.02</v>
      </c>
      <c r="Q87">
        <v>75.02</v>
      </c>
      <c r="R87">
        <v>75.02</v>
      </c>
      <c r="S87">
        <v>75.02</v>
      </c>
      <c r="T87">
        <v>75.02</v>
      </c>
      <c r="U87">
        <v>75.02</v>
      </c>
      <c r="V87">
        <v>75.02</v>
      </c>
      <c r="W87">
        <v>75.02</v>
      </c>
      <c r="X87">
        <v>75.02</v>
      </c>
      <c r="Y87">
        <v>75.02</v>
      </c>
      <c r="Z87">
        <v>84.92</v>
      </c>
      <c r="AA87">
        <v>84.92</v>
      </c>
    </row>
    <row r="88" spans="1:27" x14ac:dyDescent="0.25">
      <c r="A88" t="s">
        <v>405</v>
      </c>
      <c r="B88" t="s">
        <v>480</v>
      </c>
      <c r="C88" t="s">
        <v>518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75.02</v>
      </c>
      <c r="K88">
        <v>75.02</v>
      </c>
      <c r="L88">
        <v>75.02</v>
      </c>
      <c r="M88">
        <v>75.02</v>
      </c>
      <c r="N88">
        <v>75.02</v>
      </c>
      <c r="O88">
        <v>75.02</v>
      </c>
      <c r="P88">
        <v>75.02</v>
      </c>
      <c r="Q88">
        <v>75.02</v>
      </c>
      <c r="R88">
        <v>75.02</v>
      </c>
      <c r="S88">
        <v>75.02</v>
      </c>
      <c r="T88">
        <v>75.02</v>
      </c>
      <c r="U88">
        <v>75.02</v>
      </c>
      <c r="V88">
        <v>75.02</v>
      </c>
      <c r="W88">
        <v>75.02</v>
      </c>
      <c r="X88">
        <v>75.02</v>
      </c>
      <c r="Y88">
        <v>75.02</v>
      </c>
      <c r="Z88">
        <v>84.92</v>
      </c>
      <c r="AA88">
        <v>84.92</v>
      </c>
    </row>
    <row r="89" spans="1:27" x14ac:dyDescent="0.25">
      <c r="A89" t="s">
        <v>405</v>
      </c>
      <c r="B89" t="s">
        <v>480</v>
      </c>
      <c r="C89" t="s">
        <v>519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75.02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75.02</v>
      </c>
      <c r="R89">
        <v>75.02</v>
      </c>
      <c r="S89">
        <v>75.02</v>
      </c>
      <c r="T89">
        <v>75.02</v>
      </c>
      <c r="U89">
        <v>75.02</v>
      </c>
      <c r="V89">
        <v>75.02</v>
      </c>
      <c r="W89">
        <v>75.02</v>
      </c>
      <c r="X89">
        <v>75.02</v>
      </c>
      <c r="Y89">
        <v>75.02</v>
      </c>
      <c r="Z89">
        <v>84.92</v>
      </c>
      <c r="AA89">
        <v>84.92</v>
      </c>
    </row>
    <row r="90" spans="1:27" x14ac:dyDescent="0.25">
      <c r="A90" t="s">
        <v>405</v>
      </c>
      <c r="B90" t="s">
        <v>482</v>
      </c>
      <c r="C90" t="s">
        <v>505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405</v>
      </c>
      <c r="B91" t="s">
        <v>482</v>
      </c>
      <c r="C91" t="s">
        <v>506</v>
      </c>
      <c r="D91">
        <v>0.03</v>
      </c>
      <c r="E91">
        <v>0.03</v>
      </c>
      <c r="F91">
        <v>0.03</v>
      </c>
      <c r="G91">
        <v>0.03</v>
      </c>
      <c r="H91">
        <v>0.03</v>
      </c>
      <c r="I91">
        <v>0.03</v>
      </c>
      <c r="J91">
        <v>0.03</v>
      </c>
      <c r="K91">
        <v>0.03</v>
      </c>
      <c r="L91">
        <v>0.03</v>
      </c>
      <c r="M91">
        <v>0.05</v>
      </c>
      <c r="N91">
        <v>0.05</v>
      </c>
      <c r="O91">
        <v>0.05</v>
      </c>
      <c r="P91">
        <v>0.05</v>
      </c>
      <c r="Q91">
        <v>0.03</v>
      </c>
      <c r="R91">
        <v>0.03</v>
      </c>
      <c r="S91">
        <v>0.03</v>
      </c>
      <c r="T91">
        <v>0.03</v>
      </c>
      <c r="U91">
        <v>0.03</v>
      </c>
      <c r="V91">
        <v>0.03</v>
      </c>
      <c r="W91">
        <v>0.03</v>
      </c>
      <c r="X91">
        <v>0.03</v>
      </c>
      <c r="Y91">
        <v>0.03</v>
      </c>
      <c r="Z91">
        <v>0.03</v>
      </c>
      <c r="AA91">
        <v>0.03</v>
      </c>
    </row>
    <row r="92" spans="1:27" x14ac:dyDescent="0.25">
      <c r="A92" t="s">
        <v>405</v>
      </c>
      <c r="B92" t="s">
        <v>482</v>
      </c>
      <c r="C92" t="s">
        <v>507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405</v>
      </c>
      <c r="B93" t="s">
        <v>482</v>
      </c>
      <c r="C93" t="s">
        <v>508</v>
      </c>
      <c r="D93">
        <v>0.03</v>
      </c>
      <c r="E93">
        <v>0.03</v>
      </c>
      <c r="F93">
        <v>0.03</v>
      </c>
      <c r="G93">
        <v>0.03</v>
      </c>
      <c r="H93">
        <v>0.03</v>
      </c>
      <c r="I93">
        <v>0.03</v>
      </c>
      <c r="J93">
        <v>0.03</v>
      </c>
      <c r="K93">
        <v>0.03</v>
      </c>
      <c r="L93">
        <v>0.03</v>
      </c>
      <c r="M93">
        <v>0.05</v>
      </c>
      <c r="N93">
        <v>0.05</v>
      </c>
      <c r="O93">
        <v>0.05</v>
      </c>
      <c r="P93">
        <v>0.05</v>
      </c>
      <c r="Q93">
        <v>0.03</v>
      </c>
      <c r="R93">
        <v>0.03</v>
      </c>
      <c r="S93">
        <v>0.03</v>
      </c>
      <c r="T93">
        <v>0.03</v>
      </c>
      <c r="U93">
        <v>0.03</v>
      </c>
      <c r="V93">
        <v>0.03</v>
      </c>
      <c r="W93">
        <v>0.03</v>
      </c>
      <c r="X93">
        <v>0.03</v>
      </c>
      <c r="Y93">
        <v>0.03</v>
      </c>
      <c r="Z93">
        <v>0.03</v>
      </c>
      <c r="AA93">
        <v>0.03</v>
      </c>
    </row>
    <row r="94" spans="1:27" x14ac:dyDescent="0.25">
      <c r="A94" t="s">
        <v>405</v>
      </c>
      <c r="B94" t="s">
        <v>482</v>
      </c>
      <c r="C94" t="s">
        <v>490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405</v>
      </c>
      <c r="B95" t="s">
        <v>482</v>
      </c>
      <c r="C95" t="s">
        <v>509</v>
      </c>
      <c r="D95">
        <v>0.03</v>
      </c>
      <c r="E95">
        <v>0.03</v>
      </c>
      <c r="F95">
        <v>0.03</v>
      </c>
      <c r="G95">
        <v>0.03</v>
      </c>
      <c r="H95">
        <v>0.03</v>
      </c>
      <c r="I95">
        <v>0.03</v>
      </c>
      <c r="J95">
        <v>0.03</v>
      </c>
      <c r="K95">
        <v>0.03</v>
      </c>
      <c r="L95">
        <v>0.03</v>
      </c>
      <c r="M95">
        <v>0.05</v>
      </c>
      <c r="N95">
        <v>0.05</v>
      </c>
      <c r="O95">
        <v>0.05</v>
      </c>
      <c r="P95">
        <v>0.05</v>
      </c>
      <c r="Q95">
        <v>0.03</v>
      </c>
      <c r="R95">
        <v>0.03</v>
      </c>
      <c r="S95">
        <v>0.03</v>
      </c>
      <c r="T95">
        <v>0.03</v>
      </c>
      <c r="U95">
        <v>0.03</v>
      </c>
      <c r="V95">
        <v>0.03</v>
      </c>
      <c r="W95">
        <v>0.03</v>
      </c>
      <c r="X95">
        <v>0.03</v>
      </c>
      <c r="Y95">
        <v>0.03</v>
      </c>
      <c r="Z95">
        <v>0.03</v>
      </c>
      <c r="AA95">
        <v>0.03</v>
      </c>
    </row>
    <row r="96" spans="1:27" x14ac:dyDescent="0.25">
      <c r="A96" t="s">
        <v>405</v>
      </c>
      <c r="B96" t="s">
        <v>482</v>
      </c>
      <c r="C96" t="s">
        <v>510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405</v>
      </c>
      <c r="B97" t="s">
        <v>482</v>
      </c>
      <c r="C97" t="s">
        <v>511</v>
      </c>
      <c r="D97">
        <v>0.03</v>
      </c>
      <c r="E97">
        <v>0.03</v>
      </c>
      <c r="F97">
        <v>0.03</v>
      </c>
      <c r="G97">
        <v>0.03</v>
      </c>
      <c r="H97">
        <v>0.03</v>
      </c>
      <c r="I97">
        <v>0.03</v>
      </c>
      <c r="J97">
        <v>0.03</v>
      </c>
      <c r="K97">
        <v>0.03</v>
      </c>
      <c r="L97">
        <v>0.03</v>
      </c>
      <c r="M97">
        <v>0.05</v>
      </c>
      <c r="N97">
        <v>0.05</v>
      </c>
      <c r="O97">
        <v>0.05</v>
      </c>
      <c r="P97">
        <v>0.05</v>
      </c>
      <c r="Q97">
        <v>0.03</v>
      </c>
      <c r="R97">
        <v>0.03</v>
      </c>
      <c r="S97">
        <v>0.03</v>
      </c>
      <c r="T97">
        <v>0.03</v>
      </c>
      <c r="U97">
        <v>0.03</v>
      </c>
      <c r="V97">
        <v>0.03</v>
      </c>
      <c r="W97">
        <v>0.03</v>
      </c>
      <c r="X97">
        <v>0.03</v>
      </c>
      <c r="Y97">
        <v>0.03</v>
      </c>
      <c r="Z97">
        <v>0.03</v>
      </c>
      <c r="AA97">
        <v>0.03</v>
      </c>
    </row>
    <row r="98" spans="1:27" x14ac:dyDescent="0.25">
      <c r="A98" t="s">
        <v>405</v>
      </c>
      <c r="B98" t="s">
        <v>482</v>
      </c>
      <c r="C98" t="s">
        <v>497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405</v>
      </c>
      <c r="B99" t="s">
        <v>482</v>
      </c>
      <c r="C99" t="s">
        <v>512</v>
      </c>
      <c r="D99">
        <v>0.03</v>
      </c>
      <c r="E99">
        <v>0.03</v>
      </c>
      <c r="F99">
        <v>0.03</v>
      </c>
      <c r="G99">
        <v>0.03</v>
      </c>
      <c r="H99">
        <v>0.03</v>
      </c>
      <c r="I99">
        <v>0.03</v>
      </c>
      <c r="J99">
        <v>0.03</v>
      </c>
      <c r="K99">
        <v>0.03</v>
      </c>
      <c r="L99">
        <v>0.03</v>
      </c>
      <c r="M99">
        <v>0.05</v>
      </c>
      <c r="N99">
        <v>0.05</v>
      </c>
      <c r="O99">
        <v>0.05</v>
      </c>
      <c r="P99">
        <v>0.05</v>
      </c>
      <c r="Q99">
        <v>0.03</v>
      </c>
      <c r="R99">
        <v>0.03</v>
      </c>
      <c r="S99">
        <v>0.03</v>
      </c>
      <c r="T99">
        <v>0.03</v>
      </c>
      <c r="U99">
        <v>0.03</v>
      </c>
      <c r="V99">
        <v>0.03</v>
      </c>
      <c r="W99">
        <v>0.03</v>
      </c>
      <c r="X99">
        <v>0.03</v>
      </c>
      <c r="Y99">
        <v>0.03</v>
      </c>
      <c r="Z99">
        <v>0.03</v>
      </c>
      <c r="AA99">
        <v>0.03</v>
      </c>
    </row>
    <row r="100" spans="1:27" x14ac:dyDescent="0.25">
      <c r="A100" t="s">
        <v>405</v>
      </c>
      <c r="B100" t="s">
        <v>482</v>
      </c>
      <c r="C100" t="s">
        <v>513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405</v>
      </c>
      <c r="B101" t="s">
        <v>482</v>
      </c>
      <c r="C101" t="s">
        <v>514</v>
      </c>
      <c r="D101">
        <v>0.03</v>
      </c>
      <c r="E101">
        <v>0.03</v>
      </c>
      <c r="F101">
        <v>0.03</v>
      </c>
      <c r="G101">
        <v>0.03</v>
      </c>
      <c r="H101">
        <v>0.03</v>
      </c>
      <c r="I101">
        <v>0.03</v>
      </c>
      <c r="J101">
        <v>0.03</v>
      </c>
      <c r="K101">
        <v>0.03</v>
      </c>
      <c r="L101">
        <v>0.03</v>
      </c>
      <c r="M101">
        <v>0.05</v>
      </c>
      <c r="N101">
        <v>0.05</v>
      </c>
      <c r="O101">
        <v>0.05</v>
      </c>
      <c r="P101">
        <v>0.05</v>
      </c>
      <c r="Q101">
        <v>0.03</v>
      </c>
      <c r="R101">
        <v>0.03</v>
      </c>
      <c r="S101">
        <v>0.03</v>
      </c>
      <c r="T101">
        <v>0.03</v>
      </c>
      <c r="U101">
        <v>0.03</v>
      </c>
      <c r="V101">
        <v>0.03</v>
      </c>
      <c r="W101">
        <v>0.03</v>
      </c>
      <c r="X101">
        <v>0.03</v>
      </c>
      <c r="Y101">
        <v>0.03</v>
      </c>
      <c r="Z101">
        <v>0.03</v>
      </c>
      <c r="AA101">
        <v>0.03</v>
      </c>
    </row>
    <row r="102" spans="1:27" x14ac:dyDescent="0.25">
      <c r="A102" t="s">
        <v>405</v>
      </c>
      <c r="B102" t="s">
        <v>482</v>
      </c>
      <c r="C102" t="s">
        <v>515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405</v>
      </c>
      <c r="B103" t="s">
        <v>482</v>
      </c>
      <c r="C103" t="s">
        <v>516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0.1</v>
      </c>
      <c r="L103">
        <v>0.34</v>
      </c>
      <c r="M103">
        <v>0.6</v>
      </c>
      <c r="N103">
        <v>0.63</v>
      </c>
      <c r="O103">
        <v>0.72</v>
      </c>
      <c r="P103">
        <v>0.79</v>
      </c>
      <c r="Q103">
        <v>0.83</v>
      </c>
      <c r="R103">
        <v>0.61</v>
      </c>
      <c r="S103">
        <v>0.65</v>
      </c>
      <c r="T103">
        <v>0.1</v>
      </c>
      <c r="U103">
        <v>0.1</v>
      </c>
      <c r="V103">
        <v>0.19</v>
      </c>
      <c r="W103">
        <v>0.25</v>
      </c>
      <c r="X103">
        <v>0.22</v>
      </c>
      <c r="Y103">
        <v>0.22</v>
      </c>
      <c r="Z103">
        <v>0.12</v>
      </c>
      <c r="AA103">
        <v>0.09</v>
      </c>
    </row>
    <row r="104" spans="1:27" x14ac:dyDescent="0.25">
      <c r="A104" t="s">
        <v>405</v>
      </c>
      <c r="B104" t="s">
        <v>482</v>
      </c>
      <c r="C104" t="s">
        <v>517</v>
      </c>
      <c r="D104">
        <v>0.05</v>
      </c>
      <c r="E104">
        <v>0.05</v>
      </c>
      <c r="F104">
        <v>0.05</v>
      </c>
      <c r="G104">
        <v>0.05</v>
      </c>
      <c r="H104">
        <v>0.05</v>
      </c>
      <c r="I104">
        <v>0.05</v>
      </c>
      <c r="J104">
        <v>0.05</v>
      </c>
      <c r="K104">
        <v>0.1</v>
      </c>
      <c r="L104">
        <v>0.34</v>
      </c>
      <c r="M104">
        <v>0.6</v>
      </c>
      <c r="N104">
        <v>0.63</v>
      </c>
      <c r="O104">
        <v>0.72</v>
      </c>
      <c r="P104">
        <v>0.79</v>
      </c>
      <c r="Q104">
        <v>0.83</v>
      </c>
      <c r="R104">
        <v>0.61</v>
      </c>
      <c r="S104">
        <v>0.65</v>
      </c>
      <c r="T104">
        <v>0.1</v>
      </c>
      <c r="U104">
        <v>0.1</v>
      </c>
      <c r="V104">
        <v>0.19</v>
      </c>
      <c r="W104">
        <v>0.25</v>
      </c>
      <c r="X104">
        <v>0.22</v>
      </c>
      <c r="Y104">
        <v>0.22</v>
      </c>
      <c r="Z104">
        <v>0.12</v>
      </c>
      <c r="AA104">
        <v>0.09</v>
      </c>
    </row>
    <row r="105" spans="1:27" x14ac:dyDescent="0.25">
      <c r="A105" t="s">
        <v>405</v>
      </c>
      <c r="B105" t="s">
        <v>482</v>
      </c>
      <c r="C105" t="s">
        <v>518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0.1</v>
      </c>
      <c r="L105">
        <v>0.34</v>
      </c>
      <c r="M105">
        <v>0.6</v>
      </c>
      <c r="N105">
        <v>0.63</v>
      </c>
      <c r="O105">
        <v>0.72</v>
      </c>
      <c r="P105">
        <v>0.79</v>
      </c>
      <c r="Q105">
        <v>0.83</v>
      </c>
      <c r="R105">
        <v>0.61</v>
      </c>
      <c r="S105">
        <v>0.65</v>
      </c>
      <c r="T105">
        <v>0.1</v>
      </c>
      <c r="U105">
        <v>0.1</v>
      </c>
      <c r="V105">
        <v>0.19</v>
      </c>
      <c r="W105">
        <v>0.25</v>
      </c>
      <c r="X105">
        <v>0.22</v>
      </c>
      <c r="Y105">
        <v>0.22</v>
      </c>
      <c r="Z105">
        <v>0.12</v>
      </c>
      <c r="AA105">
        <v>0.09</v>
      </c>
    </row>
    <row r="106" spans="1:27" x14ac:dyDescent="0.25">
      <c r="A106" t="s">
        <v>405</v>
      </c>
      <c r="B106" t="s">
        <v>482</v>
      </c>
      <c r="C106" t="s">
        <v>519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0.1</v>
      </c>
      <c r="L106">
        <v>0.34</v>
      </c>
      <c r="M106">
        <v>0.6</v>
      </c>
      <c r="N106">
        <v>0.63</v>
      </c>
      <c r="O106">
        <v>0.72</v>
      </c>
      <c r="P106">
        <v>0.79</v>
      </c>
      <c r="Q106">
        <v>0.83</v>
      </c>
      <c r="R106">
        <v>0.61</v>
      </c>
      <c r="S106">
        <v>0.65</v>
      </c>
      <c r="T106">
        <v>0.1</v>
      </c>
      <c r="U106">
        <v>0.1</v>
      </c>
      <c r="V106">
        <v>0.19</v>
      </c>
      <c r="W106">
        <v>0.25</v>
      </c>
      <c r="X106">
        <v>0.22</v>
      </c>
      <c r="Y106">
        <v>0.22</v>
      </c>
      <c r="Z106">
        <v>0.12</v>
      </c>
      <c r="AA106">
        <v>0.09</v>
      </c>
    </row>
    <row r="107" spans="1:27" x14ac:dyDescent="0.25">
      <c r="A107" t="s">
        <v>405</v>
      </c>
      <c r="B107" t="s">
        <v>485</v>
      </c>
      <c r="C107" t="s">
        <v>505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405</v>
      </c>
      <c r="B108" t="s">
        <v>485</v>
      </c>
      <c r="C108" t="s">
        <v>506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0.05</v>
      </c>
      <c r="M108">
        <v>0.05</v>
      </c>
      <c r="N108">
        <v>0.05</v>
      </c>
      <c r="O108">
        <v>0.05</v>
      </c>
      <c r="P108">
        <v>0.05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405</v>
      </c>
      <c r="B109" t="s">
        <v>485</v>
      </c>
      <c r="C109" t="s">
        <v>507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405</v>
      </c>
      <c r="B110" t="s">
        <v>485</v>
      </c>
      <c r="C110" t="s">
        <v>508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0.05</v>
      </c>
      <c r="L110">
        <v>0.05</v>
      </c>
      <c r="M110">
        <v>0.05</v>
      </c>
      <c r="N110">
        <v>0.05</v>
      </c>
      <c r="O110">
        <v>0.05</v>
      </c>
      <c r="P110">
        <v>0.05</v>
      </c>
      <c r="Q110">
        <v>0.05</v>
      </c>
      <c r="R110">
        <v>0.05</v>
      </c>
      <c r="S110">
        <v>0.05</v>
      </c>
      <c r="T110">
        <v>0.05</v>
      </c>
      <c r="U110">
        <v>0.05</v>
      </c>
      <c r="V110">
        <v>0.05</v>
      </c>
      <c r="W110">
        <v>0.05</v>
      </c>
      <c r="X110">
        <v>0.05</v>
      </c>
      <c r="Y110">
        <v>0.05</v>
      </c>
      <c r="Z110">
        <v>0.05</v>
      </c>
      <c r="AA110">
        <v>0.05</v>
      </c>
    </row>
    <row r="111" spans="1:27" x14ac:dyDescent="0.25">
      <c r="A111" t="s">
        <v>405</v>
      </c>
      <c r="B111" t="s">
        <v>485</v>
      </c>
      <c r="C111" t="s">
        <v>490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405</v>
      </c>
      <c r="B112" t="s">
        <v>485</v>
      </c>
      <c r="C112" t="s">
        <v>509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0.05</v>
      </c>
      <c r="L112">
        <v>0.05</v>
      </c>
      <c r="M112">
        <v>0.05</v>
      </c>
      <c r="N112">
        <v>0.05</v>
      </c>
      <c r="O112">
        <v>0.05</v>
      </c>
      <c r="P112">
        <v>0.05</v>
      </c>
      <c r="Q112">
        <v>0.05</v>
      </c>
      <c r="R112">
        <v>0.05</v>
      </c>
      <c r="S112">
        <v>0.05</v>
      </c>
      <c r="T112">
        <v>0.05</v>
      </c>
      <c r="U112">
        <v>0.05</v>
      </c>
      <c r="V112">
        <v>0.05</v>
      </c>
      <c r="W112">
        <v>0.05</v>
      </c>
      <c r="X112">
        <v>0.05</v>
      </c>
      <c r="Y112">
        <v>0.05</v>
      </c>
      <c r="Z112">
        <v>0.05</v>
      </c>
      <c r="AA112">
        <v>0.05</v>
      </c>
    </row>
    <row r="113" spans="1:27" x14ac:dyDescent="0.25">
      <c r="A113" t="s">
        <v>405</v>
      </c>
      <c r="B113" t="s">
        <v>485</v>
      </c>
      <c r="C113" t="s">
        <v>510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405</v>
      </c>
      <c r="B114" t="s">
        <v>485</v>
      </c>
      <c r="C114" t="s">
        <v>511</v>
      </c>
      <c r="D114">
        <v>0.05</v>
      </c>
      <c r="E114">
        <v>0.05</v>
      </c>
      <c r="F114">
        <v>0.05</v>
      </c>
      <c r="G114">
        <v>0.05</v>
      </c>
      <c r="H114">
        <v>0.05</v>
      </c>
      <c r="I114">
        <v>0.05</v>
      </c>
      <c r="J114">
        <v>0.05</v>
      </c>
      <c r="K114">
        <v>0.05</v>
      </c>
      <c r="L114">
        <v>0.05</v>
      </c>
      <c r="M114">
        <v>0.05</v>
      </c>
      <c r="N114">
        <v>0.05</v>
      </c>
      <c r="O114">
        <v>0.05</v>
      </c>
      <c r="P114">
        <v>0.05</v>
      </c>
      <c r="Q114">
        <v>0.05</v>
      </c>
      <c r="R114">
        <v>0.05</v>
      </c>
      <c r="S114">
        <v>0.05</v>
      </c>
      <c r="T114">
        <v>0.05</v>
      </c>
      <c r="U114">
        <v>0.05</v>
      </c>
      <c r="V114">
        <v>0.05</v>
      </c>
      <c r="W114">
        <v>0.05</v>
      </c>
      <c r="X114">
        <v>0.05</v>
      </c>
      <c r="Y114">
        <v>0.05</v>
      </c>
      <c r="Z114">
        <v>0.05</v>
      </c>
      <c r="AA114">
        <v>0.05</v>
      </c>
    </row>
    <row r="115" spans="1:27" x14ac:dyDescent="0.25">
      <c r="A115" t="s">
        <v>405</v>
      </c>
      <c r="B115" t="s">
        <v>485</v>
      </c>
      <c r="C115" t="s">
        <v>497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405</v>
      </c>
      <c r="B116" t="s">
        <v>485</v>
      </c>
      <c r="C116" t="s">
        <v>512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0.15</v>
      </c>
      <c r="M116">
        <v>0.15</v>
      </c>
      <c r="N116">
        <v>0.15</v>
      </c>
      <c r="O116">
        <v>0.15</v>
      </c>
      <c r="P116">
        <v>0.15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405</v>
      </c>
      <c r="B117" t="s">
        <v>485</v>
      </c>
      <c r="C117" t="s">
        <v>513</v>
      </c>
      <c r="D117">
        <v>0.05</v>
      </c>
      <c r="E117">
        <v>0.05</v>
      </c>
      <c r="F117">
        <v>0.05</v>
      </c>
      <c r="G117">
        <v>0.05</v>
      </c>
      <c r="H117">
        <v>0.05</v>
      </c>
      <c r="I117">
        <v>0.05</v>
      </c>
      <c r="J117">
        <v>0.05</v>
      </c>
      <c r="K117">
        <v>0.05</v>
      </c>
      <c r="L117">
        <v>0.15</v>
      </c>
      <c r="M117">
        <v>0.15</v>
      </c>
      <c r="N117">
        <v>0.15</v>
      </c>
      <c r="O117">
        <v>0.15</v>
      </c>
      <c r="P117">
        <v>0.15</v>
      </c>
      <c r="Q117">
        <v>0.05</v>
      </c>
      <c r="R117">
        <v>0.05</v>
      </c>
      <c r="S117">
        <v>0.05</v>
      </c>
      <c r="T117">
        <v>0.05</v>
      </c>
      <c r="U117">
        <v>0.05</v>
      </c>
      <c r="V117">
        <v>0.05</v>
      </c>
      <c r="W117">
        <v>0.05</v>
      </c>
      <c r="X117">
        <v>0.05</v>
      </c>
      <c r="Y117">
        <v>0.05</v>
      </c>
      <c r="Z117">
        <v>0.05</v>
      </c>
      <c r="AA117">
        <v>0.05</v>
      </c>
    </row>
    <row r="118" spans="1:27" x14ac:dyDescent="0.25">
      <c r="A118" t="s">
        <v>405</v>
      </c>
      <c r="B118" t="s">
        <v>485</v>
      </c>
      <c r="C118" t="s">
        <v>514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0.15</v>
      </c>
      <c r="M118">
        <v>0.15</v>
      </c>
      <c r="N118">
        <v>0.15</v>
      </c>
      <c r="O118">
        <v>0.15</v>
      </c>
      <c r="P118">
        <v>0.15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405</v>
      </c>
      <c r="B119" t="s">
        <v>485</v>
      </c>
      <c r="C119" t="s">
        <v>515</v>
      </c>
      <c r="D119">
        <v>0.05</v>
      </c>
      <c r="E119">
        <v>0.05</v>
      </c>
      <c r="F119">
        <v>0.05</v>
      </c>
      <c r="G119">
        <v>0.05</v>
      </c>
      <c r="H119">
        <v>0.05</v>
      </c>
      <c r="I119">
        <v>0.05</v>
      </c>
      <c r="J119">
        <v>0.05</v>
      </c>
      <c r="K119">
        <v>0.05</v>
      </c>
      <c r="L119">
        <v>0.15</v>
      </c>
      <c r="M119">
        <v>0.15</v>
      </c>
      <c r="N119">
        <v>0.15</v>
      </c>
      <c r="O119">
        <v>0.15</v>
      </c>
      <c r="P119">
        <v>0.15</v>
      </c>
      <c r="Q119">
        <v>0.05</v>
      </c>
      <c r="R119">
        <v>0.05</v>
      </c>
      <c r="S119">
        <v>0.05</v>
      </c>
      <c r="T119">
        <v>0.05</v>
      </c>
      <c r="U119">
        <v>0.05</v>
      </c>
      <c r="V119">
        <v>0.05</v>
      </c>
      <c r="W119">
        <v>0.05</v>
      </c>
      <c r="X119">
        <v>0.05</v>
      </c>
      <c r="Y119">
        <v>0.05</v>
      </c>
      <c r="Z119">
        <v>0.05</v>
      </c>
      <c r="AA119">
        <v>0.05</v>
      </c>
    </row>
    <row r="120" spans="1:27" x14ac:dyDescent="0.25">
      <c r="A120" t="s">
        <v>405</v>
      </c>
      <c r="B120" t="s">
        <v>485</v>
      </c>
      <c r="C120" t="s">
        <v>516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0.3</v>
      </c>
      <c r="L120">
        <v>0.85</v>
      </c>
      <c r="M120">
        <v>0.95</v>
      </c>
      <c r="N120">
        <v>0.95</v>
      </c>
      <c r="O120">
        <v>0.95</v>
      </c>
      <c r="P120">
        <v>0.8</v>
      </c>
      <c r="Q120">
        <v>0.8</v>
      </c>
      <c r="R120">
        <v>0.8</v>
      </c>
      <c r="S120">
        <v>0.7</v>
      </c>
      <c r="T120">
        <v>0.5</v>
      </c>
      <c r="U120">
        <v>0.5</v>
      </c>
      <c r="V120">
        <v>0.35</v>
      </c>
      <c r="W120">
        <v>0.35</v>
      </c>
      <c r="X120">
        <v>0.35</v>
      </c>
      <c r="Y120">
        <v>0.3</v>
      </c>
      <c r="Z120">
        <v>0.05</v>
      </c>
      <c r="AA120">
        <v>0.05</v>
      </c>
    </row>
    <row r="121" spans="1:27" x14ac:dyDescent="0.25">
      <c r="A121" t="s">
        <v>405</v>
      </c>
      <c r="B121" t="s">
        <v>485</v>
      </c>
      <c r="C121" t="s">
        <v>517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0.3</v>
      </c>
      <c r="L121">
        <v>0.85</v>
      </c>
      <c r="M121">
        <v>0.95</v>
      </c>
      <c r="N121">
        <v>0.95</v>
      </c>
      <c r="O121">
        <v>0.95</v>
      </c>
      <c r="P121">
        <v>0.8</v>
      </c>
      <c r="Q121">
        <v>0.8</v>
      </c>
      <c r="R121">
        <v>0.8</v>
      </c>
      <c r="S121">
        <v>0.7</v>
      </c>
      <c r="T121">
        <v>0.5</v>
      </c>
      <c r="U121">
        <v>0.5</v>
      </c>
      <c r="V121">
        <v>0.35</v>
      </c>
      <c r="W121">
        <v>0.35</v>
      </c>
      <c r="X121">
        <v>0.35</v>
      </c>
      <c r="Y121">
        <v>0.3</v>
      </c>
      <c r="Z121">
        <v>0.05</v>
      </c>
      <c r="AA121">
        <v>0.05</v>
      </c>
    </row>
    <row r="122" spans="1:27" x14ac:dyDescent="0.25">
      <c r="A122" t="s">
        <v>405</v>
      </c>
      <c r="B122" t="s">
        <v>485</v>
      </c>
      <c r="C122" t="s">
        <v>518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0.3</v>
      </c>
      <c r="L122">
        <v>0.85</v>
      </c>
      <c r="M122">
        <v>0.95</v>
      </c>
      <c r="N122">
        <v>0.95</v>
      </c>
      <c r="O122">
        <v>0.95</v>
      </c>
      <c r="P122">
        <v>0.8</v>
      </c>
      <c r="Q122">
        <v>0.8</v>
      </c>
      <c r="R122">
        <v>0.8</v>
      </c>
      <c r="S122">
        <v>0.7</v>
      </c>
      <c r="T122">
        <v>0.5</v>
      </c>
      <c r="U122">
        <v>0.5</v>
      </c>
      <c r="V122">
        <v>0.35</v>
      </c>
      <c r="W122">
        <v>0.35</v>
      </c>
      <c r="X122">
        <v>0.35</v>
      </c>
      <c r="Y122">
        <v>0.3</v>
      </c>
      <c r="Z122">
        <v>0.05</v>
      </c>
      <c r="AA122">
        <v>0.05</v>
      </c>
    </row>
    <row r="123" spans="1:27" x14ac:dyDescent="0.25">
      <c r="A123" t="s">
        <v>405</v>
      </c>
      <c r="B123" t="s">
        <v>485</v>
      </c>
      <c r="C123" t="s">
        <v>519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0.3</v>
      </c>
      <c r="L123">
        <v>0.85</v>
      </c>
      <c r="M123">
        <v>0.95</v>
      </c>
      <c r="N123">
        <v>0.95</v>
      </c>
      <c r="O123">
        <v>0.95</v>
      </c>
      <c r="P123">
        <v>0.8</v>
      </c>
      <c r="Q123">
        <v>0.8</v>
      </c>
      <c r="R123">
        <v>0.8</v>
      </c>
      <c r="S123">
        <v>0.7</v>
      </c>
      <c r="T123">
        <v>0.5</v>
      </c>
      <c r="U123">
        <v>0.5</v>
      </c>
      <c r="V123">
        <v>0.35</v>
      </c>
      <c r="W123">
        <v>0.35</v>
      </c>
      <c r="X123">
        <v>0.35</v>
      </c>
      <c r="Y123">
        <v>0.3</v>
      </c>
      <c r="Z123">
        <v>0.05</v>
      </c>
      <c r="AA123">
        <v>0.05</v>
      </c>
    </row>
    <row r="124" spans="1:27" x14ac:dyDescent="0.25">
      <c r="A124" t="s">
        <v>405</v>
      </c>
      <c r="B124" t="s">
        <v>498</v>
      </c>
      <c r="C124" t="s">
        <v>505</v>
      </c>
      <c r="D124">
        <v>60.08</v>
      </c>
      <c r="E124">
        <v>60.08</v>
      </c>
      <c r="F124">
        <v>60.08</v>
      </c>
      <c r="G124">
        <v>60.08</v>
      </c>
      <c r="H124">
        <v>60.08</v>
      </c>
      <c r="I124">
        <v>60.08</v>
      </c>
      <c r="J124">
        <v>60.08</v>
      </c>
      <c r="K124">
        <v>60.08</v>
      </c>
      <c r="L124">
        <v>60.08</v>
      </c>
      <c r="M124">
        <v>60.08</v>
      </c>
      <c r="N124">
        <v>60.08</v>
      </c>
      <c r="O124">
        <v>60.08</v>
      </c>
      <c r="P124">
        <v>60.08</v>
      </c>
      <c r="Q124">
        <v>60.08</v>
      </c>
      <c r="R124">
        <v>60.08</v>
      </c>
      <c r="S124">
        <v>60.08</v>
      </c>
      <c r="T124">
        <v>60.08</v>
      </c>
      <c r="U124">
        <v>60.08</v>
      </c>
      <c r="V124">
        <v>60.08</v>
      </c>
      <c r="W124">
        <v>60.08</v>
      </c>
      <c r="X124">
        <v>60.08</v>
      </c>
      <c r="Y124">
        <v>60.08</v>
      </c>
      <c r="Z124">
        <v>60.08</v>
      </c>
      <c r="AA124">
        <v>60.08</v>
      </c>
    </row>
    <row r="125" spans="1:27" x14ac:dyDescent="0.25">
      <c r="A125" t="s">
        <v>405</v>
      </c>
      <c r="B125" t="s">
        <v>498</v>
      </c>
      <c r="C125" t="s">
        <v>506</v>
      </c>
      <c r="D125">
        <v>60.08</v>
      </c>
      <c r="E125">
        <v>60.08</v>
      </c>
      <c r="F125">
        <v>60.08</v>
      </c>
      <c r="G125">
        <v>60.08</v>
      </c>
      <c r="H125">
        <v>60.08</v>
      </c>
      <c r="I125">
        <v>60.08</v>
      </c>
      <c r="J125">
        <v>60.08</v>
      </c>
      <c r="K125">
        <v>60.08</v>
      </c>
      <c r="L125">
        <v>60.08</v>
      </c>
      <c r="M125">
        <v>60.08</v>
      </c>
      <c r="N125">
        <v>60.08</v>
      </c>
      <c r="O125">
        <v>60.08</v>
      </c>
      <c r="P125">
        <v>60.08</v>
      </c>
      <c r="Q125">
        <v>60.08</v>
      </c>
      <c r="R125">
        <v>60.08</v>
      </c>
      <c r="S125">
        <v>60.08</v>
      </c>
      <c r="T125">
        <v>60.08</v>
      </c>
      <c r="U125">
        <v>60.08</v>
      </c>
      <c r="V125">
        <v>60.08</v>
      </c>
      <c r="W125">
        <v>60.08</v>
      </c>
      <c r="X125">
        <v>60.08</v>
      </c>
      <c r="Y125">
        <v>60.08</v>
      </c>
      <c r="Z125">
        <v>60.08</v>
      </c>
      <c r="AA125">
        <v>60.08</v>
      </c>
    </row>
    <row r="126" spans="1:27" x14ac:dyDescent="0.25">
      <c r="A126" t="s">
        <v>405</v>
      </c>
      <c r="B126" t="s">
        <v>498</v>
      </c>
      <c r="C126" t="s">
        <v>507</v>
      </c>
      <c r="D126">
        <v>60.08</v>
      </c>
      <c r="E126">
        <v>60.08</v>
      </c>
      <c r="F126">
        <v>60.08</v>
      </c>
      <c r="G126">
        <v>60.08</v>
      </c>
      <c r="H126">
        <v>60.08</v>
      </c>
      <c r="I126">
        <v>60.08</v>
      </c>
      <c r="J126">
        <v>60.08</v>
      </c>
      <c r="K126">
        <v>60.08</v>
      </c>
      <c r="L126">
        <v>60.08</v>
      </c>
      <c r="M126">
        <v>60.08</v>
      </c>
      <c r="N126">
        <v>60.08</v>
      </c>
      <c r="O126">
        <v>60.08</v>
      </c>
      <c r="P126">
        <v>60.08</v>
      </c>
      <c r="Q126">
        <v>60.08</v>
      </c>
      <c r="R126">
        <v>60.08</v>
      </c>
      <c r="S126">
        <v>60.08</v>
      </c>
      <c r="T126">
        <v>60.08</v>
      </c>
      <c r="U126">
        <v>60.08</v>
      </c>
      <c r="V126">
        <v>60.08</v>
      </c>
      <c r="W126">
        <v>60.08</v>
      </c>
      <c r="X126">
        <v>60.08</v>
      </c>
      <c r="Y126">
        <v>60.08</v>
      </c>
      <c r="Z126">
        <v>60.08</v>
      </c>
      <c r="AA126">
        <v>60.08</v>
      </c>
    </row>
    <row r="127" spans="1:27" x14ac:dyDescent="0.25">
      <c r="A127" t="s">
        <v>405</v>
      </c>
      <c r="B127" t="s">
        <v>498</v>
      </c>
      <c r="C127" t="s">
        <v>508</v>
      </c>
      <c r="D127">
        <v>60.08</v>
      </c>
      <c r="E127">
        <v>60.08</v>
      </c>
      <c r="F127">
        <v>60.08</v>
      </c>
      <c r="G127">
        <v>60.08</v>
      </c>
      <c r="H127">
        <v>60.08</v>
      </c>
      <c r="I127">
        <v>60.08</v>
      </c>
      <c r="J127">
        <v>60.08</v>
      </c>
      <c r="K127">
        <v>60.08</v>
      </c>
      <c r="L127">
        <v>60.08</v>
      </c>
      <c r="M127">
        <v>60.08</v>
      </c>
      <c r="N127">
        <v>60.08</v>
      </c>
      <c r="O127">
        <v>60.08</v>
      </c>
      <c r="P127">
        <v>60.08</v>
      </c>
      <c r="Q127">
        <v>60.08</v>
      </c>
      <c r="R127">
        <v>60.08</v>
      </c>
      <c r="S127">
        <v>60.08</v>
      </c>
      <c r="T127">
        <v>60.08</v>
      </c>
      <c r="U127">
        <v>60.08</v>
      </c>
      <c r="V127">
        <v>60.08</v>
      </c>
      <c r="W127">
        <v>60.08</v>
      </c>
      <c r="X127">
        <v>60.08</v>
      </c>
      <c r="Y127">
        <v>60.08</v>
      </c>
      <c r="Z127">
        <v>60.08</v>
      </c>
      <c r="AA127">
        <v>60.08</v>
      </c>
    </row>
    <row r="128" spans="1:27" x14ac:dyDescent="0.25">
      <c r="A128" t="s">
        <v>405</v>
      </c>
      <c r="B128" t="s">
        <v>498</v>
      </c>
      <c r="C128" t="s">
        <v>490</v>
      </c>
      <c r="D128">
        <v>60.08</v>
      </c>
      <c r="E128">
        <v>60.08</v>
      </c>
      <c r="F128">
        <v>60.08</v>
      </c>
      <c r="G128">
        <v>60.08</v>
      </c>
      <c r="H128">
        <v>60.08</v>
      </c>
      <c r="I128">
        <v>60.08</v>
      </c>
      <c r="J128">
        <v>60.08</v>
      </c>
      <c r="K128">
        <v>60.08</v>
      </c>
      <c r="L128">
        <v>60.08</v>
      </c>
      <c r="M128">
        <v>60.08</v>
      </c>
      <c r="N128">
        <v>60.08</v>
      </c>
      <c r="O128">
        <v>60.08</v>
      </c>
      <c r="P128">
        <v>60.08</v>
      </c>
      <c r="Q128">
        <v>60.08</v>
      </c>
      <c r="R128">
        <v>60.08</v>
      </c>
      <c r="S128">
        <v>60.08</v>
      </c>
      <c r="T128">
        <v>60.08</v>
      </c>
      <c r="U128">
        <v>60.08</v>
      </c>
      <c r="V128">
        <v>60.08</v>
      </c>
      <c r="W128">
        <v>60.08</v>
      </c>
      <c r="X128">
        <v>60.08</v>
      </c>
      <c r="Y128">
        <v>60.08</v>
      </c>
      <c r="Z128">
        <v>60.08</v>
      </c>
      <c r="AA128">
        <v>60.08</v>
      </c>
    </row>
    <row r="129" spans="1:27" x14ac:dyDescent="0.25">
      <c r="A129" t="s">
        <v>405</v>
      </c>
      <c r="B129" t="s">
        <v>498</v>
      </c>
      <c r="C129" t="s">
        <v>509</v>
      </c>
      <c r="D129">
        <v>60.08</v>
      </c>
      <c r="E129">
        <v>60.08</v>
      </c>
      <c r="F129">
        <v>60.08</v>
      </c>
      <c r="G129">
        <v>60.08</v>
      </c>
      <c r="H129">
        <v>60.08</v>
      </c>
      <c r="I129">
        <v>60.08</v>
      </c>
      <c r="J129">
        <v>60.08</v>
      </c>
      <c r="K129">
        <v>60.08</v>
      </c>
      <c r="L129">
        <v>60.08</v>
      </c>
      <c r="M129">
        <v>60.08</v>
      </c>
      <c r="N129">
        <v>60.08</v>
      </c>
      <c r="O129">
        <v>60.08</v>
      </c>
      <c r="P129">
        <v>60.08</v>
      </c>
      <c r="Q129">
        <v>60.08</v>
      </c>
      <c r="R129">
        <v>60.08</v>
      </c>
      <c r="S129">
        <v>60.08</v>
      </c>
      <c r="T129">
        <v>60.08</v>
      </c>
      <c r="U129">
        <v>60.08</v>
      </c>
      <c r="V129">
        <v>60.08</v>
      </c>
      <c r="W129">
        <v>60.08</v>
      </c>
      <c r="X129">
        <v>60.08</v>
      </c>
      <c r="Y129">
        <v>60.08</v>
      </c>
      <c r="Z129">
        <v>60.08</v>
      </c>
      <c r="AA129">
        <v>60.08</v>
      </c>
    </row>
    <row r="130" spans="1:27" x14ac:dyDescent="0.25">
      <c r="A130" t="s">
        <v>405</v>
      </c>
      <c r="B130" t="s">
        <v>498</v>
      </c>
      <c r="C130" t="s">
        <v>510</v>
      </c>
      <c r="D130">
        <v>60.08</v>
      </c>
      <c r="E130">
        <v>60.08</v>
      </c>
      <c r="F130">
        <v>60.08</v>
      </c>
      <c r="G130">
        <v>60.08</v>
      </c>
      <c r="H130">
        <v>60.08</v>
      </c>
      <c r="I130">
        <v>60.08</v>
      </c>
      <c r="J130">
        <v>60.08</v>
      </c>
      <c r="K130">
        <v>60.08</v>
      </c>
      <c r="L130">
        <v>60.08</v>
      </c>
      <c r="M130">
        <v>60.08</v>
      </c>
      <c r="N130">
        <v>60.08</v>
      </c>
      <c r="O130">
        <v>60.08</v>
      </c>
      <c r="P130">
        <v>60.08</v>
      </c>
      <c r="Q130">
        <v>60.08</v>
      </c>
      <c r="R130">
        <v>60.08</v>
      </c>
      <c r="S130">
        <v>60.08</v>
      </c>
      <c r="T130">
        <v>60.08</v>
      </c>
      <c r="U130">
        <v>60.08</v>
      </c>
      <c r="V130">
        <v>60.08</v>
      </c>
      <c r="W130">
        <v>60.08</v>
      </c>
      <c r="X130">
        <v>60.08</v>
      </c>
      <c r="Y130">
        <v>60.08</v>
      </c>
      <c r="Z130">
        <v>60.08</v>
      </c>
      <c r="AA130">
        <v>60.08</v>
      </c>
    </row>
    <row r="131" spans="1:27" x14ac:dyDescent="0.25">
      <c r="A131" t="s">
        <v>405</v>
      </c>
      <c r="B131" t="s">
        <v>498</v>
      </c>
      <c r="C131" t="s">
        <v>511</v>
      </c>
      <c r="D131">
        <v>60.08</v>
      </c>
      <c r="E131">
        <v>60.08</v>
      </c>
      <c r="F131">
        <v>60.08</v>
      </c>
      <c r="G131">
        <v>60.08</v>
      </c>
      <c r="H131">
        <v>60.08</v>
      </c>
      <c r="I131">
        <v>60.08</v>
      </c>
      <c r="J131">
        <v>60.08</v>
      </c>
      <c r="K131">
        <v>60.08</v>
      </c>
      <c r="L131">
        <v>60.08</v>
      </c>
      <c r="M131">
        <v>60.08</v>
      </c>
      <c r="N131">
        <v>60.08</v>
      </c>
      <c r="O131">
        <v>60.08</v>
      </c>
      <c r="P131">
        <v>60.08</v>
      </c>
      <c r="Q131">
        <v>60.08</v>
      </c>
      <c r="R131">
        <v>60.08</v>
      </c>
      <c r="S131">
        <v>60.08</v>
      </c>
      <c r="T131">
        <v>60.08</v>
      </c>
      <c r="U131">
        <v>60.08</v>
      </c>
      <c r="V131">
        <v>60.08</v>
      </c>
      <c r="W131">
        <v>60.08</v>
      </c>
      <c r="X131">
        <v>60.08</v>
      </c>
      <c r="Y131">
        <v>60.08</v>
      </c>
      <c r="Z131">
        <v>60.08</v>
      </c>
      <c r="AA131">
        <v>60.08</v>
      </c>
    </row>
    <row r="132" spans="1:27" x14ac:dyDescent="0.25">
      <c r="A132" t="s">
        <v>405</v>
      </c>
      <c r="B132" t="s">
        <v>498</v>
      </c>
      <c r="C132" t="s">
        <v>497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405</v>
      </c>
      <c r="B133" t="s">
        <v>498</v>
      </c>
      <c r="C133" t="s">
        <v>512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69.98</v>
      </c>
      <c r="L133">
        <v>69.98</v>
      </c>
      <c r="M133">
        <v>69.98</v>
      </c>
      <c r="N133">
        <v>69.98</v>
      </c>
      <c r="O133">
        <v>69.98</v>
      </c>
      <c r="P133">
        <v>69.98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405</v>
      </c>
      <c r="B134" t="s">
        <v>498</v>
      </c>
      <c r="C134" t="s">
        <v>513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69.98</v>
      </c>
      <c r="L134">
        <v>69.98</v>
      </c>
      <c r="M134">
        <v>69.98</v>
      </c>
      <c r="N134">
        <v>69.98</v>
      </c>
      <c r="O134">
        <v>69.98</v>
      </c>
      <c r="P134">
        <v>69.98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405</v>
      </c>
      <c r="B135" t="s">
        <v>498</v>
      </c>
      <c r="C135" t="s">
        <v>514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69.98</v>
      </c>
      <c r="L135">
        <v>69.98</v>
      </c>
      <c r="M135">
        <v>69.98</v>
      </c>
      <c r="N135">
        <v>69.98</v>
      </c>
      <c r="O135">
        <v>69.98</v>
      </c>
      <c r="P135">
        <v>69.98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405</v>
      </c>
      <c r="B136" t="s">
        <v>498</v>
      </c>
      <c r="C136" t="s">
        <v>515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69.98</v>
      </c>
      <c r="L136">
        <v>69.98</v>
      </c>
      <c r="M136">
        <v>69.98</v>
      </c>
      <c r="N136">
        <v>69.98</v>
      </c>
      <c r="O136">
        <v>69.98</v>
      </c>
      <c r="P136">
        <v>69.98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405</v>
      </c>
      <c r="B137" t="s">
        <v>498</v>
      </c>
      <c r="C137" t="s">
        <v>516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69.98</v>
      </c>
      <c r="K137">
        <v>69.98</v>
      </c>
      <c r="L137">
        <v>69.98</v>
      </c>
      <c r="M137">
        <v>69.98</v>
      </c>
      <c r="N137">
        <v>69.98</v>
      </c>
      <c r="O137">
        <v>69.98</v>
      </c>
      <c r="P137">
        <v>69.98</v>
      </c>
      <c r="Q137">
        <v>69.98</v>
      </c>
      <c r="R137">
        <v>69.98</v>
      </c>
      <c r="S137">
        <v>69.98</v>
      </c>
      <c r="T137">
        <v>69.98</v>
      </c>
      <c r="U137">
        <v>69.98</v>
      </c>
      <c r="V137">
        <v>69.98</v>
      </c>
      <c r="W137">
        <v>69.98</v>
      </c>
      <c r="X137">
        <v>69.98</v>
      </c>
      <c r="Y137">
        <v>69.98</v>
      </c>
      <c r="Z137">
        <v>60.08</v>
      </c>
      <c r="AA137">
        <v>60.08</v>
      </c>
    </row>
    <row r="138" spans="1:27" x14ac:dyDescent="0.25">
      <c r="A138" t="s">
        <v>405</v>
      </c>
      <c r="B138" t="s">
        <v>498</v>
      </c>
      <c r="C138" t="s">
        <v>517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69.98</v>
      </c>
      <c r="K138">
        <v>69.98</v>
      </c>
      <c r="L138">
        <v>69.98</v>
      </c>
      <c r="M138">
        <v>69.98</v>
      </c>
      <c r="N138">
        <v>69.98</v>
      </c>
      <c r="O138">
        <v>69.98</v>
      </c>
      <c r="P138">
        <v>69.98</v>
      </c>
      <c r="Q138">
        <v>69.98</v>
      </c>
      <c r="R138">
        <v>69.98</v>
      </c>
      <c r="S138">
        <v>69.98</v>
      </c>
      <c r="T138">
        <v>69.98</v>
      </c>
      <c r="U138">
        <v>69.98</v>
      </c>
      <c r="V138">
        <v>69.98</v>
      </c>
      <c r="W138">
        <v>69.98</v>
      </c>
      <c r="X138">
        <v>69.98</v>
      </c>
      <c r="Y138">
        <v>69.98</v>
      </c>
      <c r="Z138">
        <v>60.08</v>
      </c>
      <c r="AA138">
        <v>60.08</v>
      </c>
    </row>
    <row r="139" spans="1:27" x14ac:dyDescent="0.25">
      <c r="A139" t="s">
        <v>405</v>
      </c>
      <c r="B139" t="s">
        <v>498</v>
      </c>
      <c r="C139" t="s">
        <v>518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69.98</v>
      </c>
      <c r="K139">
        <v>69.98</v>
      </c>
      <c r="L139">
        <v>69.98</v>
      </c>
      <c r="M139">
        <v>69.98</v>
      </c>
      <c r="N139">
        <v>69.98</v>
      </c>
      <c r="O139">
        <v>69.98</v>
      </c>
      <c r="P139">
        <v>69.98</v>
      </c>
      <c r="Q139">
        <v>69.98</v>
      </c>
      <c r="R139">
        <v>69.98</v>
      </c>
      <c r="S139">
        <v>69.98</v>
      </c>
      <c r="T139">
        <v>69.98</v>
      </c>
      <c r="U139">
        <v>69.98</v>
      </c>
      <c r="V139">
        <v>69.98</v>
      </c>
      <c r="W139">
        <v>69.98</v>
      </c>
      <c r="X139">
        <v>69.98</v>
      </c>
      <c r="Y139">
        <v>69.98</v>
      </c>
      <c r="Z139">
        <v>60.08</v>
      </c>
      <c r="AA139">
        <v>60.08</v>
      </c>
    </row>
    <row r="140" spans="1:27" x14ac:dyDescent="0.25">
      <c r="A140" t="s">
        <v>405</v>
      </c>
      <c r="B140" t="s">
        <v>498</v>
      </c>
      <c r="C140" t="s">
        <v>519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69.98</v>
      </c>
      <c r="K140">
        <v>69.98</v>
      </c>
      <c r="L140">
        <v>69.98</v>
      </c>
      <c r="M140">
        <v>69.98</v>
      </c>
      <c r="N140">
        <v>69.98</v>
      </c>
      <c r="O140">
        <v>69.98</v>
      </c>
      <c r="P140">
        <v>69.98</v>
      </c>
      <c r="Q140">
        <v>69.98</v>
      </c>
      <c r="R140">
        <v>69.98</v>
      </c>
      <c r="S140">
        <v>69.98</v>
      </c>
      <c r="T140">
        <v>69.98</v>
      </c>
      <c r="U140">
        <v>69.98</v>
      </c>
      <c r="V140">
        <v>69.98</v>
      </c>
      <c r="W140">
        <v>69.98</v>
      </c>
      <c r="X140">
        <v>69.98</v>
      </c>
      <c r="Y140">
        <v>69.98</v>
      </c>
      <c r="Z140">
        <v>60.08</v>
      </c>
      <c r="AA140">
        <v>60.08</v>
      </c>
    </row>
    <row r="141" spans="1:27" x14ac:dyDescent="0.25">
      <c r="A141" t="s">
        <v>405</v>
      </c>
      <c r="B141" t="s">
        <v>499</v>
      </c>
      <c r="C141" t="s">
        <v>481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</row>
    <row r="142" spans="1:27" x14ac:dyDescent="0.25">
      <c r="A142" t="s">
        <v>405</v>
      </c>
      <c r="B142" t="s">
        <v>500</v>
      </c>
      <c r="C142" t="s">
        <v>505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405</v>
      </c>
      <c r="B143" t="s">
        <v>500</v>
      </c>
      <c r="C143" t="s">
        <v>506</v>
      </c>
      <c r="D143">
        <v>0.05</v>
      </c>
      <c r="E143">
        <v>0.05</v>
      </c>
      <c r="F143">
        <v>0.05</v>
      </c>
      <c r="G143">
        <v>0.05</v>
      </c>
      <c r="H143">
        <v>0.05</v>
      </c>
      <c r="I143">
        <v>0.05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</row>
    <row r="144" spans="1:27" x14ac:dyDescent="0.25">
      <c r="A144" t="s">
        <v>405</v>
      </c>
      <c r="B144" t="s">
        <v>500</v>
      </c>
      <c r="C144" t="s">
        <v>507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405</v>
      </c>
      <c r="B145" t="s">
        <v>500</v>
      </c>
      <c r="C145" t="s">
        <v>508</v>
      </c>
      <c r="D145">
        <v>0.05</v>
      </c>
      <c r="E145">
        <v>0.05</v>
      </c>
      <c r="F145">
        <v>0.05</v>
      </c>
      <c r="G145">
        <v>0.05</v>
      </c>
      <c r="H145">
        <v>0.05</v>
      </c>
      <c r="I145">
        <v>0.05</v>
      </c>
      <c r="J145">
        <v>0.05</v>
      </c>
      <c r="K145">
        <v>0.05</v>
      </c>
      <c r="L145">
        <v>0.05</v>
      </c>
      <c r="M145">
        <v>0.05</v>
      </c>
      <c r="N145">
        <v>0.05</v>
      </c>
      <c r="O145">
        <v>0.05</v>
      </c>
      <c r="P145">
        <v>0.05</v>
      </c>
      <c r="Q145">
        <v>0.05</v>
      </c>
      <c r="R145">
        <v>0.05</v>
      </c>
      <c r="S145">
        <v>0.05</v>
      </c>
      <c r="T145">
        <v>0.05</v>
      </c>
      <c r="U145">
        <v>0.05</v>
      </c>
      <c r="V145">
        <v>0.05</v>
      </c>
      <c r="W145">
        <v>0.05</v>
      </c>
      <c r="X145">
        <v>0.05</v>
      </c>
      <c r="Y145">
        <v>0.05</v>
      </c>
      <c r="Z145">
        <v>0.05</v>
      </c>
      <c r="AA145">
        <v>0.05</v>
      </c>
    </row>
    <row r="146" spans="1:27" x14ac:dyDescent="0.25">
      <c r="A146" t="s">
        <v>405</v>
      </c>
      <c r="B146" t="s">
        <v>500</v>
      </c>
      <c r="C146" t="s">
        <v>490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405</v>
      </c>
      <c r="B147" t="s">
        <v>500</v>
      </c>
      <c r="C147" t="s">
        <v>509</v>
      </c>
      <c r="D147">
        <v>0.05</v>
      </c>
      <c r="E147">
        <v>0.05</v>
      </c>
      <c r="F147">
        <v>0.05</v>
      </c>
      <c r="G147">
        <v>0.05</v>
      </c>
      <c r="H147">
        <v>0.05</v>
      </c>
      <c r="I147">
        <v>0.05</v>
      </c>
      <c r="J147">
        <v>0.05</v>
      </c>
      <c r="K147">
        <v>0.05</v>
      </c>
      <c r="L147">
        <v>0.05</v>
      </c>
      <c r="M147">
        <v>0.05</v>
      </c>
      <c r="N147">
        <v>0.05</v>
      </c>
      <c r="O147">
        <v>0.05</v>
      </c>
      <c r="P147">
        <v>0.05</v>
      </c>
      <c r="Q147">
        <v>0.05</v>
      </c>
      <c r="R147">
        <v>0.05</v>
      </c>
      <c r="S147">
        <v>0.05</v>
      </c>
      <c r="T147">
        <v>0.05</v>
      </c>
      <c r="U147">
        <v>0.05</v>
      </c>
      <c r="V147">
        <v>0.05</v>
      </c>
      <c r="W147">
        <v>0.05</v>
      </c>
      <c r="X147">
        <v>0.05</v>
      </c>
      <c r="Y147">
        <v>0.05</v>
      </c>
      <c r="Z147">
        <v>0.05</v>
      </c>
      <c r="AA147">
        <v>0.05</v>
      </c>
    </row>
    <row r="148" spans="1:27" x14ac:dyDescent="0.25">
      <c r="A148" t="s">
        <v>405</v>
      </c>
      <c r="B148" t="s">
        <v>500</v>
      </c>
      <c r="C148" t="s">
        <v>510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405</v>
      </c>
      <c r="B149" t="s">
        <v>500</v>
      </c>
      <c r="C149" t="s">
        <v>511</v>
      </c>
      <c r="D149">
        <v>0.05</v>
      </c>
      <c r="E149">
        <v>0.05</v>
      </c>
      <c r="F149">
        <v>0.05</v>
      </c>
      <c r="G149">
        <v>0.05</v>
      </c>
      <c r="H149">
        <v>0.05</v>
      </c>
      <c r="I149">
        <v>0.05</v>
      </c>
      <c r="J149">
        <v>0.05</v>
      </c>
      <c r="K149">
        <v>0.05</v>
      </c>
      <c r="L149">
        <v>0.05</v>
      </c>
      <c r="M149">
        <v>0.05</v>
      </c>
      <c r="N149">
        <v>0.05</v>
      </c>
      <c r="O149">
        <v>0.05</v>
      </c>
      <c r="P149">
        <v>0.05</v>
      </c>
      <c r="Q149">
        <v>0.05</v>
      </c>
      <c r="R149">
        <v>0.05</v>
      </c>
      <c r="S149">
        <v>0.05</v>
      </c>
      <c r="T149">
        <v>0.05</v>
      </c>
      <c r="U149">
        <v>0.05</v>
      </c>
      <c r="V149">
        <v>0.05</v>
      </c>
      <c r="W149">
        <v>0.05</v>
      </c>
      <c r="X149">
        <v>0.05</v>
      </c>
      <c r="Y149">
        <v>0.05</v>
      </c>
      <c r="Z149">
        <v>0.05</v>
      </c>
      <c r="AA149">
        <v>0.05</v>
      </c>
    </row>
    <row r="150" spans="1:27" x14ac:dyDescent="0.25">
      <c r="A150" t="s">
        <v>405</v>
      </c>
      <c r="B150" t="s">
        <v>500</v>
      </c>
      <c r="C150" t="s">
        <v>497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405</v>
      </c>
      <c r="B151" t="s">
        <v>500</v>
      </c>
      <c r="C151" t="s">
        <v>512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0.15</v>
      </c>
      <c r="M151">
        <v>0.15</v>
      </c>
      <c r="N151">
        <v>0.15</v>
      </c>
      <c r="O151">
        <v>0.15</v>
      </c>
      <c r="P151">
        <v>0.15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405</v>
      </c>
      <c r="B152" t="s">
        <v>500</v>
      </c>
      <c r="C152" t="s">
        <v>513</v>
      </c>
      <c r="D152">
        <v>0.05</v>
      </c>
      <c r="E152">
        <v>0.05</v>
      </c>
      <c r="F152">
        <v>0.05</v>
      </c>
      <c r="G152">
        <v>0.05</v>
      </c>
      <c r="H152">
        <v>0.05</v>
      </c>
      <c r="I152">
        <v>0.05</v>
      </c>
      <c r="J152">
        <v>0.05</v>
      </c>
      <c r="K152">
        <v>0.05</v>
      </c>
      <c r="L152">
        <v>0.15</v>
      </c>
      <c r="M152">
        <v>0.15</v>
      </c>
      <c r="N152">
        <v>0.15</v>
      </c>
      <c r="O152">
        <v>0.15</v>
      </c>
      <c r="P152">
        <v>0.15</v>
      </c>
      <c r="Q152">
        <v>0.05</v>
      </c>
      <c r="R152">
        <v>0.05</v>
      </c>
      <c r="S152">
        <v>0.05</v>
      </c>
      <c r="T152">
        <v>0.05</v>
      </c>
      <c r="U152">
        <v>0.05</v>
      </c>
      <c r="V152">
        <v>0.05</v>
      </c>
      <c r="W152">
        <v>0.05</v>
      </c>
      <c r="X152">
        <v>0.05</v>
      </c>
      <c r="Y152">
        <v>0.05</v>
      </c>
      <c r="Z152">
        <v>0.05</v>
      </c>
      <c r="AA152">
        <v>0.05</v>
      </c>
    </row>
    <row r="153" spans="1:27" x14ac:dyDescent="0.25">
      <c r="A153" t="s">
        <v>405</v>
      </c>
      <c r="B153" t="s">
        <v>500</v>
      </c>
      <c r="C153" t="s">
        <v>514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0.15</v>
      </c>
      <c r="M153">
        <v>0.15</v>
      </c>
      <c r="N153">
        <v>0.15</v>
      </c>
      <c r="O153">
        <v>0.15</v>
      </c>
      <c r="P153">
        <v>0.15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405</v>
      </c>
      <c r="B154" t="s">
        <v>500</v>
      </c>
      <c r="C154" t="s">
        <v>515</v>
      </c>
      <c r="D154">
        <v>0.05</v>
      </c>
      <c r="E154">
        <v>0.05</v>
      </c>
      <c r="F154">
        <v>0.05</v>
      </c>
      <c r="G154">
        <v>0.05</v>
      </c>
      <c r="H154">
        <v>0.05</v>
      </c>
      <c r="I154">
        <v>0.05</v>
      </c>
      <c r="J154">
        <v>0.05</v>
      </c>
      <c r="K154">
        <v>0.05</v>
      </c>
      <c r="L154">
        <v>0.15</v>
      </c>
      <c r="M154">
        <v>0.15</v>
      </c>
      <c r="N154">
        <v>0.15</v>
      </c>
      <c r="O154">
        <v>0.15</v>
      </c>
      <c r="P154">
        <v>0.15</v>
      </c>
      <c r="Q154">
        <v>0.05</v>
      </c>
      <c r="R154">
        <v>0.05</v>
      </c>
      <c r="S154">
        <v>0.05</v>
      </c>
      <c r="T154">
        <v>0.05</v>
      </c>
      <c r="U154">
        <v>0.05</v>
      </c>
      <c r="V154">
        <v>0.05</v>
      </c>
      <c r="W154">
        <v>0.05</v>
      </c>
      <c r="X154">
        <v>0.05</v>
      </c>
      <c r="Y154">
        <v>0.05</v>
      </c>
      <c r="Z154">
        <v>0.05</v>
      </c>
      <c r="AA154">
        <v>0.05</v>
      </c>
    </row>
    <row r="155" spans="1:27" x14ac:dyDescent="0.25">
      <c r="A155" t="s">
        <v>405</v>
      </c>
      <c r="B155" t="s">
        <v>500</v>
      </c>
      <c r="C155" t="s">
        <v>516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0.3</v>
      </c>
      <c r="L155">
        <v>0.6</v>
      </c>
      <c r="M155">
        <v>0.65</v>
      </c>
      <c r="N155">
        <v>0.65</v>
      </c>
      <c r="O155">
        <v>0.65</v>
      </c>
      <c r="P155">
        <v>0.55000000000000004</v>
      </c>
      <c r="Q155">
        <v>0.55000000000000004</v>
      </c>
      <c r="R155">
        <v>0.55000000000000004</v>
      </c>
      <c r="S155">
        <v>0.5</v>
      </c>
      <c r="T155">
        <v>0.35</v>
      </c>
      <c r="U155">
        <v>0.35</v>
      </c>
      <c r="V155">
        <v>0.35</v>
      </c>
      <c r="W155">
        <v>0.35</v>
      </c>
      <c r="X155">
        <v>0.35</v>
      </c>
      <c r="Y155">
        <v>0.3</v>
      </c>
      <c r="Z155">
        <v>0.05</v>
      </c>
      <c r="AA155">
        <v>0.05</v>
      </c>
    </row>
    <row r="156" spans="1:27" x14ac:dyDescent="0.25">
      <c r="A156" t="s">
        <v>405</v>
      </c>
      <c r="B156" t="s">
        <v>500</v>
      </c>
      <c r="C156" t="s">
        <v>517</v>
      </c>
      <c r="D156">
        <v>0.05</v>
      </c>
      <c r="E156">
        <v>0.05</v>
      </c>
      <c r="F156">
        <v>0.05</v>
      </c>
      <c r="G156">
        <v>0.05</v>
      </c>
      <c r="H156">
        <v>0.05</v>
      </c>
      <c r="I156">
        <v>0.05</v>
      </c>
      <c r="J156">
        <v>0.05</v>
      </c>
      <c r="K156">
        <v>0.3</v>
      </c>
      <c r="L156">
        <v>0.6</v>
      </c>
      <c r="M156">
        <v>0.65</v>
      </c>
      <c r="N156">
        <v>0.65</v>
      </c>
      <c r="O156">
        <v>0.65</v>
      </c>
      <c r="P156">
        <v>0.55000000000000004</v>
      </c>
      <c r="Q156">
        <v>0.55000000000000004</v>
      </c>
      <c r="R156">
        <v>0.55000000000000004</v>
      </c>
      <c r="S156">
        <v>0.5</v>
      </c>
      <c r="T156">
        <v>0.35</v>
      </c>
      <c r="U156">
        <v>0.35</v>
      </c>
      <c r="V156">
        <v>0.35</v>
      </c>
      <c r="W156">
        <v>0.35</v>
      </c>
      <c r="X156">
        <v>0.35</v>
      </c>
      <c r="Y156">
        <v>0.3</v>
      </c>
      <c r="Z156">
        <v>0.05</v>
      </c>
      <c r="AA156">
        <v>0.05</v>
      </c>
    </row>
    <row r="157" spans="1:27" x14ac:dyDescent="0.25">
      <c r="A157" t="s">
        <v>405</v>
      </c>
      <c r="B157" t="s">
        <v>500</v>
      </c>
      <c r="C157" t="s">
        <v>518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0.3</v>
      </c>
      <c r="L157">
        <v>0.6</v>
      </c>
      <c r="M157">
        <v>0.65</v>
      </c>
      <c r="N157">
        <v>0.65</v>
      </c>
      <c r="O157">
        <v>0.65</v>
      </c>
      <c r="P157">
        <v>0.55000000000000004</v>
      </c>
      <c r="Q157">
        <v>0.55000000000000004</v>
      </c>
      <c r="R157">
        <v>0.55000000000000004</v>
      </c>
      <c r="S157">
        <v>0.5</v>
      </c>
      <c r="T157">
        <v>0.35</v>
      </c>
      <c r="U157">
        <v>0.35</v>
      </c>
      <c r="V157">
        <v>0.35</v>
      </c>
      <c r="W157">
        <v>0.35</v>
      </c>
      <c r="X157">
        <v>0.35</v>
      </c>
      <c r="Y157">
        <v>0.3</v>
      </c>
      <c r="Z157">
        <v>0.05</v>
      </c>
      <c r="AA157">
        <v>0.05</v>
      </c>
    </row>
    <row r="158" spans="1:27" x14ac:dyDescent="0.25">
      <c r="A158" t="s">
        <v>405</v>
      </c>
      <c r="B158" t="s">
        <v>500</v>
      </c>
      <c r="C158" t="s">
        <v>519</v>
      </c>
      <c r="D158">
        <v>0.05</v>
      </c>
      <c r="E158">
        <v>0.05</v>
      </c>
      <c r="F158">
        <v>0.05</v>
      </c>
      <c r="G158">
        <v>0.05</v>
      </c>
      <c r="H158">
        <v>0.05</v>
      </c>
      <c r="I158">
        <v>0.05</v>
      </c>
      <c r="J158">
        <v>0.05</v>
      </c>
      <c r="K158">
        <v>0.3</v>
      </c>
      <c r="L158">
        <v>0.6</v>
      </c>
      <c r="M158">
        <v>0.65</v>
      </c>
      <c r="N158">
        <v>0.65</v>
      </c>
      <c r="O158">
        <v>0.65</v>
      </c>
      <c r="P158">
        <v>0.55000000000000004</v>
      </c>
      <c r="Q158">
        <v>0.55000000000000004</v>
      </c>
      <c r="R158">
        <v>0.55000000000000004</v>
      </c>
      <c r="S158">
        <v>0.5</v>
      </c>
      <c r="T158">
        <v>0.35</v>
      </c>
      <c r="U158">
        <v>0.35</v>
      </c>
      <c r="V158">
        <v>0.35</v>
      </c>
      <c r="W158">
        <v>0.35</v>
      </c>
      <c r="X158">
        <v>0.35</v>
      </c>
      <c r="Y158">
        <v>0.3</v>
      </c>
      <c r="Z158">
        <v>0.05</v>
      </c>
      <c r="AA158">
        <v>0.05</v>
      </c>
    </row>
    <row r="159" spans="1:27" x14ac:dyDescent="0.25">
      <c r="A159" t="s">
        <v>405</v>
      </c>
      <c r="B159" t="s">
        <v>502</v>
      </c>
      <c r="C159" t="s">
        <v>505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405</v>
      </c>
      <c r="B160" t="s">
        <v>502</v>
      </c>
      <c r="C160" t="s">
        <v>506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405</v>
      </c>
      <c r="B161" t="s">
        <v>502</v>
      </c>
      <c r="C161" t="s">
        <v>507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405</v>
      </c>
      <c r="B162" t="s">
        <v>502</v>
      </c>
      <c r="C162" t="s">
        <v>508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405</v>
      </c>
      <c r="B163" t="s">
        <v>502</v>
      </c>
      <c r="C163" t="s">
        <v>490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405</v>
      </c>
      <c r="B164" t="s">
        <v>502</v>
      </c>
      <c r="C164" t="s">
        <v>509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405</v>
      </c>
      <c r="B165" t="s">
        <v>502</v>
      </c>
      <c r="C165" t="s">
        <v>510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405</v>
      </c>
      <c r="B166" t="s">
        <v>502</v>
      </c>
      <c r="C166" t="s">
        <v>511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405</v>
      </c>
      <c r="B167" t="s">
        <v>502</v>
      </c>
      <c r="C167" t="s">
        <v>497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405</v>
      </c>
      <c r="B168" t="s">
        <v>502</v>
      </c>
      <c r="C168" t="s">
        <v>512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405</v>
      </c>
      <c r="B169" t="s">
        <v>502</v>
      </c>
      <c r="C169" t="s">
        <v>513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405</v>
      </c>
      <c r="B170" t="s">
        <v>502</v>
      </c>
      <c r="C170" t="s">
        <v>514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405</v>
      </c>
      <c r="B171" t="s">
        <v>502</v>
      </c>
      <c r="C171" t="s">
        <v>515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405</v>
      </c>
      <c r="B172" t="s">
        <v>502</v>
      </c>
      <c r="C172" t="s">
        <v>516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0</v>
      </c>
      <c r="AA172">
        <v>0</v>
      </c>
    </row>
    <row r="173" spans="1:27" x14ac:dyDescent="0.25">
      <c r="A173" t="s">
        <v>405</v>
      </c>
      <c r="B173" t="s">
        <v>502</v>
      </c>
      <c r="C173" t="s">
        <v>517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0</v>
      </c>
      <c r="AA173">
        <v>0</v>
      </c>
    </row>
    <row r="174" spans="1:27" x14ac:dyDescent="0.25">
      <c r="A174" t="s">
        <v>405</v>
      </c>
      <c r="B174" t="s">
        <v>502</v>
      </c>
      <c r="C174" t="s">
        <v>518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0</v>
      </c>
      <c r="AA174">
        <v>0</v>
      </c>
    </row>
    <row r="175" spans="1:27" x14ac:dyDescent="0.25">
      <c r="A175" t="s">
        <v>405</v>
      </c>
      <c r="B175" t="s">
        <v>502</v>
      </c>
      <c r="C175" t="s">
        <v>519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0</v>
      </c>
      <c r="AA175">
        <v>0</v>
      </c>
    </row>
    <row r="176" spans="1:27" x14ac:dyDescent="0.25">
      <c r="A176" t="s">
        <v>405</v>
      </c>
      <c r="B176" t="s">
        <v>503</v>
      </c>
      <c r="C176" t="s">
        <v>505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405</v>
      </c>
      <c r="B177" t="s">
        <v>503</v>
      </c>
      <c r="C177" t="s">
        <v>506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405</v>
      </c>
      <c r="B178" t="s">
        <v>503</v>
      </c>
      <c r="C178" t="s">
        <v>507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405</v>
      </c>
      <c r="B179" t="s">
        <v>503</v>
      </c>
      <c r="C179" t="s">
        <v>508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405</v>
      </c>
      <c r="B180" t="s">
        <v>503</v>
      </c>
      <c r="C180" t="s">
        <v>490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5">
      <c r="A181" t="s">
        <v>405</v>
      </c>
      <c r="B181" t="s">
        <v>503</v>
      </c>
      <c r="C181" t="s">
        <v>509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25">
      <c r="A182" t="s">
        <v>405</v>
      </c>
      <c r="B182" t="s">
        <v>503</v>
      </c>
      <c r="C182" t="s">
        <v>510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25">
      <c r="A183" t="s">
        <v>405</v>
      </c>
      <c r="B183" t="s">
        <v>503</v>
      </c>
      <c r="C183" t="s">
        <v>511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25">
      <c r="A184" t="s">
        <v>405</v>
      </c>
      <c r="B184" t="s">
        <v>503</v>
      </c>
      <c r="C184" t="s">
        <v>497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405</v>
      </c>
      <c r="B185" t="s">
        <v>503</v>
      </c>
      <c r="C185" t="s">
        <v>512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0.1</v>
      </c>
      <c r="M185">
        <v>0.1</v>
      </c>
      <c r="N185">
        <v>0.1</v>
      </c>
      <c r="O185">
        <v>0.1</v>
      </c>
      <c r="P185">
        <v>0.1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405</v>
      </c>
      <c r="B186" t="s">
        <v>503</v>
      </c>
      <c r="C186" t="s">
        <v>513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0.1</v>
      </c>
      <c r="M186">
        <v>0.1</v>
      </c>
      <c r="N186">
        <v>0.1</v>
      </c>
      <c r="O186">
        <v>0.1</v>
      </c>
      <c r="P186">
        <v>0.1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405</v>
      </c>
      <c r="B187" t="s">
        <v>503</v>
      </c>
      <c r="C187" t="s">
        <v>514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405</v>
      </c>
      <c r="B188" t="s">
        <v>503</v>
      </c>
      <c r="C188" t="s">
        <v>515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0.1</v>
      </c>
      <c r="M188">
        <v>0.1</v>
      </c>
      <c r="N188">
        <v>0.1</v>
      </c>
      <c r="O188">
        <v>0.1</v>
      </c>
      <c r="P188">
        <v>0.1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405</v>
      </c>
      <c r="B189" t="s">
        <v>503</v>
      </c>
      <c r="C189" t="s">
        <v>516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0.05</v>
      </c>
      <c r="L189">
        <v>0.75</v>
      </c>
      <c r="M189">
        <v>0.9</v>
      </c>
      <c r="N189">
        <v>0.9</v>
      </c>
      <c r="O189">
        <v>0.8</v>
      </c>
      <c r="P189">
        <v>0.8</v>
      </c>
      <c r="Q189">
        <v>0.8</v>
      </c>
      <c r="R189">
        <v>0.8</v>
      </c>
      <c r="S189">
        <v>0.45</v>
      </c>
      <c r="T189">
        <v>0.15</v>
      </c>
      <c r="U189">
        <v>0.05</v>
      </c>
      <c r="V189">
        <v>0.15</v>
      </c>
      <c r="W189">
        <v>0.2</v>
      </c>
      <c r="X189">
        <v>0.2</v>
      </c>
      <c r="Y189">
        <v>0.1</v>
      </c>
      <c r="Z189">
        <v>0</v>
      </c>
      <c r="AA189">
        <v>0</v>
      </c>
    </row>
    <row r="190" spans="1:27" x14ac:dyDescent="0.25">
      <c r="A190" t="s">
        <v>405</v>
      </c>
      <c r="B190" t="s">
        <v>503</v>
      </c>
      <c r="C190" t="s">
        <v>517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0.05</v>
      </c>
      <c r="L190">
        <v>0.75</v>
      </c>
      <c r="M190">
        <v>0.9</v>
      </c>
      <c r="N190">
        <v>0.9</v>
      </c>
      <c r="O190">
        <v>0.8</v>
      </c>
      <c r="P190">
        <v>0.8</v>
      </c>
      <c r="Q190">
        <v>0.8</v>
      </c>
      <c r="R190">
        <v>0.8</v>
      </c>
      <c r="S190">
        <v>0.45</v>
      </c>
      <c r="T190">
        <v>0.15</v>
      </c>
      <c r="U190">
        <v>0.05</v>
      </c>
      <c r="V190">
        <v>0.15</v>
      </c>
      <c r="W190">
        <v>0.2</v>
      </c>
      <c r="X190">
        <v>0.2</v>
      </c>
      <c r="Y190">
        <v>0.1</v>
      </c>
      <c r="Z190">
        <v>0</v>
      </c>
      <c r="AA190">
        <v>0</v>
      </c>
    </row>
    <row r="191" spans="1:27" x14ac:dyDescent="0.25">
      <c r="A191" t="s">
        <v>405</v>
      </c>
      <c r="B191" t="s">
        <v>503</v>
      </c>
      <c r="C191" t="s">
        <v>518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0.05</v>
      </c>
      <c r="L191">
        <v>0.75</v>
      </c>
      <c r="M191">
        <v>0.9</v>
      </c>
      <c r="N191">
        <v>0.9</v>
      </c>
      <c r="O191">
        <v>0.8</v>
      </c>
      <c r="P191">
        <v>0.8</v>
      </c>
      <c r="Q191">
        <v>0.8</v>
      </c>
      <c r="R191">
        <v>0.8</v>
      </c>
      <c r="S191">
        <v>0.45</v>
      </c>
      <c r="T191">
        <v>0.15</v>
      </c>
      <c r="U191">
        <v>0.05</v>
      </c>
      <c r="V191">
        <v>0.15</v>
      </c>
      <c r="W191">
        <v>0.2</v>
      </c>
      <c r="X191">
        <v>0.2</v>
      </c>
      <c r="Y191">
        <v>0.1</v>
      </c>
      <c r="Z191">
        <v>0</v>
      </c>
      <c r="AA191">
        <v>0</v>
      </c>
    </row>
    <row r="192" spans="1:27" x14ac:dyDescent="0.25">
      <c r="A192" t="s">
        <v>405</v>
      </c>
      <c r="B192" t="s">
        <v>503</v>
      </c>
      <c r="C192" t="s">
        <v>519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0.05</v>
      </c>
      <c r="L192">
        <v>0.75</v>
      </c>
      <c r="M192">
        <v>0.9</v>
      </c>
      <c r="N192">
        <v>0.9</v>
      </c>
      <c r="O192">
        <v>0.8</v>
      </c>
      <c r="P192">
        <v>0.8</v>
      </c>
      <c r="Q192">
        <v>0.8</v>
      </c>
      <c r="R192">
        <v>0.8</v>
      </c>
      <c r="S192">
        <v>0.45</v>
      </c>
      <c r="T192">
        <v>0.15</v>
      </c>
      <c r="U192">
        <v>0.05</v>
      </c>
      <c r="V192">
        <v>0.15</v>
      </c>
      <c r="W192">
        <v>0.2</v>
      </c>
      <c r="X192">
        <v>0.2</v>
      </c>
      <c r="Y192">
        <v>0.1</v>
      </c>
      <c r="Z192">
        <v>0</v>
      </c>
      <c r="AA19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Education - Secondary School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54463.33</v>
      </c>
      <c r="E3" s="38">
        <f>SUMIFS(Raw_totalendusesannual!$D:$D,
        Raw_totalendusesannual!$B:$B,$A3,
        Raw_totalendusesannual!$C:$C,$B3,
        Raw_totalendusesannual!$A:$A,$C3) / $D3</f>
        <v>40.226492577666484</v>
      </c>
      <c r="F3" s="38">
        <f>SUMIFS(Raw_totalendusesannual!$E:$E,
        Raw_totalendusesannual!$B:$B,$A3,
        Raw_totalendusesannual!$C:$C,$B3,
        Raw_totalendusesannual!$A:$A,$C3) / $D3</f>
        <v>36.440825230480762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54463.33</v>
      </c>
      <c r="E4" s="38">
        <f>SUMIFS(Raw_totalendusesannual!$D:$D,
        Raw_totalendusesannual!$B:$B,$A4,
        Raw_totalendusesannual!$C:$C,$B4,
        Raw_totalendusesannual!$A:$A,$C4) / $D4</f>
        <v>31.607887912839704</v>
      </c>
      <c r="F4" s="38">
        <f>SUMIFS(Raw_totalendusesannual!$E:$E,
        Raw_totalendusesannual!$B:$B,$A4,
        Raw_totalendusesannual!$C:$C,$B4,
        Raw_totalendusesannual!$A:$A,$C4) / $D4</f>
        <v>37.462497427167968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54463.33</v>
      </c>
      <c r="E5" s="38">
        <f>SUMIFS(Raw_totalendusesannual!$D:$D,
        Raw_totalendusesannual!$B:$B,$A5,
        Raw_totalendusesannual!$C:$C,$B5,
        Raw_totalendusesannual!$A:$A,$C5) / $D5</f>
        <v>42.868828806464826</v>
      </c>
      <c r="F5" s="38">
        <f>SUMIFS(Raw_totalendusesannual!$E:$E,
        Raw_totalendusesannual!$B:$B,$A5,
        Raw_totalendusesannual!$C:$C,$B5,
        Raw_totalendusesannual!$A:$A,$C5) / $D5</f>
        <v>34.827922383739661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54463.33</v>
      </c>
      <c r="E6" s="38">
        <f>SUMIFS(Raw_totalendusesannual!$D:$D,
        Raw_totalendusesannual!$B:$B,$A6,
        Raw_totalendusesannual!$C:$C,$B6,
        Raw_totalendusesannual!$A:$A,$C6) / $D6</f>
        <v>32.883924468077879</v>
      </c>
      <c r="F6" s="38">
        <f>SUMIFS(Raw_totalendusesannual!$E:$E,
        Raw_totalendusesannual!$B:$B,$A6,
        Raw_totalendusesannual!$C:$C,$B6,
        Raw_totalendusesannual!$A:$A,$C6) / $D6</f>
        <v>36.236588912209371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54463.33</v>
      </c>
      <c r="E7" s="38">
        <f>SUMIFS(Raw_totalendusesannual!$D:$D,
        Raw_totalendusesannual!$B:$B,$A7,
        Raw_totalendusesannual!$C:$C,$B7,
        Raw_totalendusesannual!$A:$A,$C7) / $D7</f>
        <v>43.310503048564975</v>
      </c>
      <c r="F7" s="38">
        <f>SUMIFS(Raw_totalendusesannual!$E:$E,
        Raw_totalendusesannual!$B:$B,$A7,
        Raw_totalendusesannual!$C:$C,$B7,
        Raw_totalendusesannual!$A:$A,$C7) / $D7</f>
        <v>33.028594468975733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54463.33</v>
      </c>
      <c r="E8" s="38">
        <f>SUMIFS(Raw_totalendusesannual!$D:$D,
        Raw_totalendusesannual!$B:$B,$A8,
        Raw_totalendusesannual!$C:$C,$B8,
        Raw_totalendusesannual!$A:$A,$C8) / $D8</f>
        <v>33.43217151797365</v>
      </c>
      <c r="F8" s="38">
        <f>SUMIFS(Raw_totalendusesannual!$E:$E,
        Raw_totalendusesannual!$B:$B,$A8,
        Raw_totalendusesannual!$C:$C,$B8,
        Raw_totalendusesannual!$A:$A,$C8) / $D8</f>
        <v>33.982557805407787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54463.33</v>
      </c>
      <c r="E9" s="38">
        <f>SUMIFS(Raw_totalendusesannual!$D:$D,
        Raw_totalendusesannual!$B:$B,$A9,
        Raw_totalendusesannual!$C:$C,$B9,
        Raw_totalendusesannual!$A:$A,$C9) / $D9</f>
        <v>42.860104771412246</v>
      </c>
      <c r="F9" s="38">
        <f>SUMIFS(Raw_totalendusesannual!$E:$E,
        Raw_totalendusesannual!$B:$B,$A9,
        Raw_totalendusesannual!$C:$C,$B9,
        Raw_totalendusesannual!$A:$A,$C9) / $D9</f>
        <v>33.10545719477674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54463.33</v>
      </c>
      <c r="E10" s="38">
        <f>SUMIFS(Raw_totalendusesannual!$D:$D,
        Raw_totalendusesannual!$B:$B,$A10,
        Raw_totalendusesannual!$C:$C,$B10,
        Raw_totalendusesannual!$A:$A,$C10) / $D10</f>
        <v>32.858723842262307</v>
      </c>
      <c r="F10" s="38">
        <f>SUMIFS(Raw_totalendusesannual!$E:$E,
        Raw_totalendusesannual!$B:$B,$A10,
        Raw_totalendusesannual!$C:$C,$B10,
        Raw_totalendusesannual!$A:$A,$C10) / $D10</f>
        <v>34.156300762366165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54463.33</v>
      </c>
      <c r="E11" s="38">
        <f>SUMIFS(Raw_totalendusesannual!$D:$D,
        Raw_totalendusesannual!$B:$B,$A11,
        Raw_totalendusesannual!$C:$C,$B11,
        Raw_totalendusesannual!$A:$A,$C11) / $D11</f>
        <v>40.181498266815488</v>
      </c>
      <c r="F11" s="38">
        <f>SUMIFS(Raw_totalendusesannual!$E:$E,
        Raw_totalendusesannual!$B:$B,$A11,
        Raw_totalendusesannual!$C:$C,$B11,
        Raw_totalendusesannual!$A:$A,$C11) / $D11</f>
        <v>35.970229326778217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54463.33</v>
      </c>
      <c r="E12" s="38">
        <f>SUMIFS(Raw_totalendusesannual!$D:$D,
        Raw_totalendusesannual!$B:$B,$A12,
        Raw_totalendusesannual!$C:$C,$B12,
        Raw_totalendusesannual!$A:$A,$C12) / $D12</f>
        <v>31.018793011738357</v>
      </c>
      <c r="F12" s="38">
        <f>SUMIFS(Raw_totalendusesannual!$E:$E,
        Raw_totalendusesannual!$B:$B,$A12,
        Raw_totalendusesannual!$C:$C,$B12,
        Raw_totalendusesannual!$A:$A,$C12) / $D12</f>
        <v>37.30219121746687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54463.33</v>
      </c>
      <c r="E13" s="38">
        <f>SUMIFS(Raw_totalendusesannual!$D:$D,
        Raw_totalendusesannual!$B:$B,$A13,
        Raw_totalendusesannual!$C:$C,$B13,
        Raw_totalendusesannual!$A:$A,$C13) / $D13</f>
        <v>46.757660796723229</v>
      </c>
      <c r="F13" s="38">
        <f>SUMIFS(Raw_totalendusesannual!$E:$E,
        Raw_totalendusesannual!$B:$B,$A13,
        Raw_totalendusesannual!$C:$C,$B13,
        Raw_totalendusesannual!$A:$A,$C13) / $D13</f>
        <v>29.7304369747498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54463.33</v>
      </c>
      <c r="E14" s="38">
        <f>SUMIFS(Raw_totalendusesannual!$D:$D,
        Raw_totalendusesannual!$B:$B,$A14,
        Raw_totalendusesannual!$C:$C,$B14,
        Raw_totalendusesannual!$A:$A,$C14) / $D14</f>
        <v>38.572653379806191</v>
      </c>
      <c r="F14" s="38">
        <f>SUMIFS(Raw_totalendusesannual!$E:$E,
        Raw_totalendusesannual!$B:$B,$A14,
        Raw_totalendusesannual!$C:$C,$B14,
        Raw_totalendusesannual!$A:$A,$C14) / $D14</f>
        <v>32.427959509637034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54463.33</v>
      </c>
      <c r="E15" s="38">
        <f>SUMIFS(Raw_totalendusesannual!$D:$D,
        Raw_totalendusesannual!$B:$B,$A15,
        Raw_totalendusesannual!$C:$C,$B15,
        Raw_totalendusesannual!$A:$A,$C15) / $D15</f>
        <v>49.210343179530156</v>
      </c>
      <c r="F15" s="38">
        <f>SUMIFS(Raw_totalendusesannual!$E:$E,
        Raw_totalendusesannual!$B:$B,$A15,
        Raw_totalendusesannual!$C:$C,$B15,
        Raw_totalendusesannual!$A:$A,$C15) / $D15</f>
        <v>28.461793467274219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54463.33</v>
      </c>
      <c r="E16" s="38">
        <f>SUMIFS(Raw_totalendusesannual!$D:$D,
        Raw_totalendusesannual!$B:$B,$A16,
        Raw_totalendusesannual!$C:$C,$B16,
        Raw_totalendusesannual!$A:$A,$C16) / $D16</f>
        <v>40.015660078074553</v>
      </c>
      <c r="F16" s="38">
        <f>SUMIFS(Raw_totalendusesannual!$E:$E,
        Raw_totalendusesannual!$B:$B,$A16,
        Raw_totalendusesannual!$C:$C,$B16,
        Raw_totalendusesannual!$A:$A,$C16) / $D16</f>
        <v>31.041726056779854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54463.33</v>
      </c>
      <c r="E17" s="38">
        <f>SUMIFS(Raw_totalendusesannual!$D:$D,
        Raw_totalendusesannual!$B:$B,$A17,
        Raw_totalendusesannual!$C:$C,$B17,
        Raw_totalendusesannual!$A:$A,$C17) / $D17</f>
        <v>49.532926649912881</v>
      </c>
      <c r="F17" s="38">
        <f>SUMIFS(Raw_totalendusesannual!$E:$E,
        Raw_totalendusesannual!$B:$B,$A17,
        Raw_totalendusesannual!$C:$C,$B17,
        Raw_totalendusesannual!$A:$A,$C17) / $D17</f>
        <v>27.236985509332609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54463.33</v>
      </c>
      <c r="E18" s="38">
        <f>SUMIFS(Raw_totalendusesannual!$D:$D,
        Raw_totalendusesannual!$B:$B,$A18,
        Raw_totalendusesannual!$C:$C,$B18,
        Raw_totalendusesannual!$A:$A,$C18) / $D18</f>
        <v>40.503755829840003</v>
      </c>
      <c r="F18" s="38">
        <f>SUMIFS(Raw_totalendusesannual!$E:$E,
        Raw_totalendusesannual!$B:$B,$A18,
        Raw_totalendusesannual!$C:$C,$B18,
        Raw_totalendusesannual!$A:$A,$C18) / $D18</f>
        <v>29.119342500724802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54463.33</v>
      </c>
      <c r="E19" s="38">
        <f>SUMIFS(Raw_totalendusesannual!$D:$D,
        Raw_totalendusesannual!$B:$B,$A19,
        Raw_totalendusesannual!$C:$C,$B19,
        Raw_totalendusesannual!$A:$A,$C19) / $D19</f>
        <v>49.200850370331743</v>
      </c>
      <c r="F19" s="38">
        <f>SUMIFS(Raw_totalendusesannual!$E:$E,
        Raw_totalendusesannual!$B:$B,$A19,
        Raw_totalendusesannual!$C:$C,$B19,
        Raw_totalendusesannual!$A:$A,$C19) / $D19</f>
        <v>27.279610519591802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54463.33</v>
      </c>
      <c r="E20" s="38">
        <f>SUMIFS(Raw_totalendusesannual!$D:$D,
        Raw_totalendusesannual!$B:$B,$A20,
        Raw_totalendusesannual!$C:$C,$B20,
        Raw_totalendusesannual!$A:$A,$C20) / $D20</f>
        <v>39.998343288961586</v>
      </c>
      <c r="F20" s="38">
        <f>SUMIFS(Raw_totalendusesannual!$E:$E,
        Raw_totalendusesannual!$B:$B,$A20,
        Raw_totalendusesannual!$C:$C,$B20,
        Raw_totalendusesannual!$A:$A,$C20) / $D20</f>
        <v>29.209770867848142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54463.33</v>
      </c>
      <c r="E21" s="38">
        <f>SUMIFS(Raw_totalendusesannual!$D:$D,
        Raw_totalendusesannual!$B:$B,$A21,
        Raw_totalendusesannual!$C:$C,$B21,
        Raw_totalendusesannual!$A:$A,$C21) / $D21</f>
        <v>46.220055586024579</v>
      </c>
      <c r="F21" s="38">
        <f>SUMIFS(Raw_totalendusesannual!$E:$E,
        Raw_totalendusesannual!$B:$B,$A21,
        Raw_totalendusesannual!$C:$C,$B21,
        Raw_totalendusesannual!$A:$A,$C21) / $D21</f>
        <v>29.205944990877349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54463.33</v>
      </c>
      <c r="E22" s="38">
        <f>SUMIFS(Raw_totalendusesannual!$D:$D,
        Raw_totalendusesannual!$B:$B,$A22,
        Raw_totalendusesannual!$C:$C,$B22,
        Raw_totalendusesannual!$A:$A,$C22) / $D22</f>
        <v>37.753441076775879</v>
      </c>
      <c r="F22" s="38">
        <f>SUMIFS(Raw_totalendusesannual!$E:$E,
        Raw_totalendusesannual!$B:$B,$A22,
        Raw_totalendusesannual!$C:$C,$B22,
        Raw_totalendusesannual!$A:$A,$C22) / $D22</f>
        <v>31.861910206371881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54463.33</v>
      </c>
      <c r="E23" s="38">
        <f>SUMIFS(Raw_totalendusesannual!$D:$D,
        Raw_totalendusesannual!$B:$B,$A23,
        Raw_totalendusesannual!$C:$C,$B23,
        Raw_totalendusesannual!$A:$A,$C23) / $D23</f>
        <v>43.856074720366898</v>
      </c>
      <c r="F23" s="38">
        <f>SUMIFS(Raw_totalendusesannual!$E:$E,
        Raw_totalendusesannual!$B:$B,$A23,
        Raw_totalendusesannual!$C:$C,$B23,
        Raw_totalendusesannual!$A:$A,$C23) / $D23</f>
        <v>25.890220998238629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54463.33</v>
      </c>
      <c r="E24" s="38">
        <f>SUMIFS(Raw_totalendusesannual!$D:$D,
        Raw_totalendusesannual!$B:$B,$A24,
        Raw_totalendusesannual!$C:$C,$B24,
        Raw_totalendusesannual!$A:$A,$C24) / $D24</f>
        <v>35.570671679458449</v>
      </c>
      <c r="F24" s="38">
        <f>SUMIFS(Raw_totalendusesannual!$E:$E,
        Raw_totalendusesannual!$B:$B,$A24,
        Raw_totalendusesannual!$C:$C,$B24,
        Raw_totalendusesannual!$A:$A,$C24) / $D24</f>
        <v>28.278127870624143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54463.33</v>
      </c>
      <c r="E25" s="38">
        <f>SUMIFS(Raw_totalendusesannual!$D:$D,
        Raw_totalendusesannual!$B:$B,$A25,
        Raw_totalendusesannual!$C:$C,$B25,
        Raw_totalendusesannual!$A:$A,$C25) / $D25</f>
        <v>46.583187807282435</v>
      </c>
      <c r="F25" s="38">
        <f>SUMIFS(Raw_totalendusesannual!$E:$E,
        Raw_totalendusesannual!$B:$B,$A25,
        Raw_totalendusesannual!$C:$C,$B25,
        Raw_totalendusesannual!$A:$A,$C25) / $D25</f>
        <v>25.034480447670017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54463.33</v>
      </c>
      <c r="E26" s="38">
        <f>SUMIFS(Raw_totalendusesannual!$D:$D,
        Raw_totalendusesannual!$B:$B,$A26,
        Raw_totalendusesannual!$C:$C,$B26,
        Raw_totalendusesannual!$A:$A,$C26) / $D26</f>
        <v>37.408454459174642</v>
      </c>
      <c r="F26" s="38">
        <f>SUMIFS(Raw_totalendusesannual!$E:$E,
        Raw_totalendusesannual!$B:$B,$A26,
        Raw_totalendusesannual!$C:$C,$B26,
        Raw_totalendusesannual!$A:$A,$C26) / $D26</f>
        <v>27.339211355603851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54463.33</v>
      </c>
      <c r="E27" s="38">
        <f>SUMIFS(Raw_totalendusesannual!$D:$D,
        Raw_totalendusesannual!$B:$B,$A27,
        Raw_totalendusesannual!$C:$C,$B27,
        Raw_totalendusesannual!$A:$A,$C27) / $D27</f>
        <v>46.728329868922813</v>
      </c>
      <c r="F27" s="38">
        <f>SUMIFS(Raw_totalendusesannual!$E:$E,
        Raw_totalendusesannual!$B:$B,$A27,
        Raw_totalendusesannual!$C:$C,$B27,
        Raw_totalendusesannual!$A:$A,$C27) / $D27</f>
        <v>24.403651778178084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54463.33</v>
      </c>
      <c r="E28" s="38">
        <f>SUMIFS(Raw_totalendusesannual!$D:$D,
        Raw_totalendusesannual!$B:$B,$A28,
        Raw_totalendusesannual!$C:$C,$B28,
        Raw_totalendusesannual!$A:$A,$C28) / $D28</f>
        <v>37.685730564032717</v>
      </c>
      <c r="F28" s="38">
        <f>SUMIFS(Raw_totalendusesannual!$E:$E,
        Raw_totalendusesannual!$B:$B,$A28,
        Raw_totalendusesannual!$C:$C,$B28,
        Raw_totalendusesannual!$A:$A,$C28) / $D28</f>
        <v>26.163979323335536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54463.33</v>
      </c>
      <c r="E29" s="38">
        <f>SUMIFS(Raw_totalendusesannual!$D:$D,
        Raw_totalendusesannual!$B:$B,$A29,
        Raw_totalendusesannual!$C:$C,$B29,
        Raw_totalendusesannual!$A:$A,$C29) / $D29</f>
        <v>46.579139578868933</v>
      </c>
      <c r="F29" s="38">
        <f>SUMIFS(Raw_totalendusesannual!$E:$E,
        Raw_totalendusesannual!$B:$B,$A29,
        Raw_totalendusesannual!$C:$C,$B29,
        Raw_totalendusesannual!$A:$A,$C29) / $D29</f>
        <v>24.420333828284093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54463.33</v>
      </c>
      <c r="E30" s="38">
        <f>SUMIFS(Raw_totalendusesannual!$D:$D,
        Raw_totalendusesannual!$B:$B,$A30,
        Raw_totalendusesannual!$C:$C,$B30,
        Raw_totalendusesannual!$A:$A,$C30) / $D30</f>
        <v>37.39400179900862</v>
      </c>
      <c r="F30" s="38">
        <f>SUMIFS(Raw_totalendusesannual!$E:$E,
        Raw_totalendusesannual!$B:$B,$A30,
        Raw_totalendusesannual!$C:$C,$B30,
        Raw_totalendusesannual!$A:$A,$C30) / $D30</f>
        <v>26.214780293456165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54463.33</v>
      </c>
      <c r="E31" s="38">
        <f>SUMIFS(Raw_totalendusesannual!$D:$D,
        Raw_totalendusesannual!$B:$B,$A31,
        Raw_totalendusesannual!$C:$C,$B31,
        Raw_totalendusesannual!$A:$A,$C31) / $D31</f>
        <v>43.744774511584211</v>
      </c>
      <c r="F31" s="38">
        <f>SUMIFS(Raw_totalendusesannual!$E:$E,
        Raw_totalendusesannual!$B:$B,$A31,
        Raw_totalendusesannual!$C:$C,$B31,
        Raw_totalendusesannual!$A:$A,$C31) / $D31</f>
        <v>25.537915878445183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54463.33</v>
      </c>
      <c r="E32" s="38">
        <f>SUMIFS(Raw_totalendusesannual!$D:$D,
        Raw_totalendusesannual!$B:$B,$A32,
        Raw_totalendusesannual!$C:$C,$B32,
        Raw_totalendusesannual!$A:$A,$C32) / $D32</f>
        <v>35.275522080636641</v>
      </c>
      <c r="F32" s="38">
        <f>SUMIFS(Raw_totalendusesannual!$E:$E,
        Raw_totalendusesannual!$B:$B,$A32,
        Raw_totalendusesannual!$C:$C,$B32,
        Raw_totalendusesannual!$A:$A,$C32) / $D32</f>
        <v>27.989551318290673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54463.33</v>
      </c>
      <c r="E33" s="38">
        <f>SUMIFS(Raw_totalendusesannual!$D:$D,
        Raw_totalendusesannual!$B:$B,$A33,
        Raw_totalendusesannual!$C:$C,$B33,
        Raw_totalendusesannual!$A:$A,$C33) / $D33</f>
        <v>47.773151770191063</v>
      </c>
      <c r="F33" s="38">
        <f>SUMIFS(Raw_totalendusesannual!$E:$E,
        Raw_totalendusesannual!$B:$B,$A33,
        Raw_totalendusesannual!$C:$C,$B33,
        Raw_totalendusesannual!$A:$A,$C33) / $D33</f>
        <v>24.703391805091609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54463.33</v>
      </c>
      <c r="E34" s="38">
        <f>SUMIFS(Raw_totalendusesannual!$D:$D,
        Raw_totalendusesannual!$B:$B,$A34,
        Raw_totalendusesannual!$C:$C,$B34,
        Raw_totalendusesannual!$A:$A,$C34) / $D34</f>
        <v>39.135392749580312</v>
      </c>
      <c r="F34" s="38">
        <f>SUMIFS(Raw_totalendusesannual!$E:$E,
        Raw_totalendusesannual!$B:$B,$A34,
        Raw_totalendusesannual!$C:$C,$B34,
        Raw_totalendusesannual!$A:$A,$C34) / $D34</f>
        <v>26.433861462382122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54463.33</v>
      </c>
      <c r="E35" s="38">
        <f>SUMIFS(Raw_totalendusesannual!$D:$D,
        Raw_totalendusesannual!$B:$B,$A35,
        Raw_totalendusesannual!$C:$C,$B35,
        Raw_totalendusesannual!$A:$A,$C35) / $D35</f>
        <v>50.295664073423346</v>
      </c>
      <c r="F35" s="38">
        <f>SUMIFS(Raw_totalendusesannual!$E:$E,
        Raw_totalendusesannual!$B:$B,$A35,
        Raw_totalendusesannual!$C:$C,$B35,
        Raw_totalendusesannual!$A:$A,$C35) / $D35</f>
        <v>23.858188986975271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54463.33</v>
      </c>
      <c r="E36" s="38">
        <f>SUMIFS(Raw_totalendusesannual!$D:$D,
        Raw_totalendusesannual!$B:$B,$A36,
        Raw_totalendusesannual!$C:$C,$B36,
        Raw_totalendusesannual!$A:$A,$C36) / $D36</f>
        <v>40.73192256147393</v>
      </c>
      <c r="F36" s="38">
        <f>SUMIFS(Raw_totalendusesannual!$E:$E,
        Raw_totalendusesannual!$B:$B,$A36,
        Raw_totalendusesannual!$C:$C,$B36,
        Raw_totalendusesannual!$A:$A,$C36) / $D36</f>
        <v>25.517554288362462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54463.33</v>
      </c>
      <c r="E37" s="38">
        <f>SUMIFS(Raw_totalendusesannual!$D:$D,
        Raw_totalendusesannual!$B:$B,$A37,
        Raw_totalendusesannual!$C:$C,$B37,
        Raw_totalendusesannual!$A:$A,$C37) / $D37</f>
        <v>50.430938394696021</v>
      </c>
      <c r="F37" s="38">
        <f>SUMIFS(Raw_totalendusesannual!$E:$E,
        Raw_totalendusesannual!$B:$B,$A37,
        Raw_totalendusesannual!$C:$C,$B37,
        Raw_totalendusesannual!$A:$A,$C37) / $D37</f>
        <v>23.272246482174335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54463.33</v>
      </c>
      <c r="E38" s="38">
        <f>SUMIFS(Raw_totalendusesannual!$D:$D,
        Raw_totalendusesannual!$B:$B,$A38,
        Raw_totalendusesannual!$C:$C,$B38,
        Raw_totalendusesannual!$A:$A,$C38) / $D38</f>
        <v>40.973380805029727</v>
      </c>
      <c r="F38" s="38">
        <f>SUMIFS(Raw_totalendusesannual!$E:$E,
        Raw_totalendusesannual!$B:$B,$A38,
        Raw_totalendusesannual!$C:$C,$B38,
        Raw_totalendusesannual!$A:$A,$C38) / $D38</f>
        <v>24.494077574764525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54463.33</v>
      </c>
      <c r="E39" s="38">
        <f>SUMIFS(Raw_totalendusesannual!$D:$D,
        Raw_totalendusesannual!$B:$B,$A39,
        Raw_totalendusesannual!$C:$C,$B39,
        Raw_totalendusesannual!$A:$A,$C39) / $D39</f>
        <v>50.291123403581821</v>
      </c>
      <c r="F39" s="38">
        <f>SUMIFS(Raw_totalendusesannual!$E:$E,
        Raw_totalendusesannual!$B:$B,$A39,
        Raw_totalendusesannual!$C:$C,$B39,
        Raw_totalendusesannual!$A:$A,$C39) / $D39</f>
        <v>23.287272004851701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54463.33</v>
      </c>
      <c r="E40" s="38">
        <f>SUMIFS(Raw_totalendusesannual!$D:$D,
        Raw_totalendusesannual!$B:$B,$A40,
        Raw_totalendusesannual!$C:$C,$B40,
        Raw_totalendusesannual!$A:$A,$C40) / $D40</f>
        <v>40.718558523689239</v>
      </c>
      <c r="F40" s="38">
        <f>SUMIFS(Raw_totalendusesannual!$E:$E,
        Raw_totalendusesannual!$B:$B,$A40,
        Raw_totalendusesannual!$C:$C,$B40,
        Raw_totalendusesannual!$A:$A,$C40) / $D40</f>
        <v>24.531782393768431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54463.33</v>
      </c>
      <c r="E41" s="38">
        <f>SUMIFS(Raw_totalendusesannual!$D:$D,
        Raw_totalendusesannual!$B:$B,$A41,
        Raw_totalendusesannual!$C:$C,$B41,
        Raw_totalendusesannual!$A:$A,$C41) / $D41</f>
        <v>47.284147700847527</v>
      </c>
      <c r="F41" s="38">
        <f>SUMIFS(Raw_totalendusesannual!$E:$E,
        Raw_totalendusesannual!$B:$B,$A41,
        Raw_totalendusesannual!$C:$C,$B41,
        Raw_totalendusesannual!$A:$A,$C41) / $D41</f>
        <v>24.33117163419864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54463.33</v>
      </c>
      <c r="E42" s="38">
        <f>SUMIFS(Raw_totalendusesannual!$D:$D,
        Raw_totalendusesannual!$B:$B,$A42,
        Raw_totalendusesannual!$C:$C,$B42,
        Raw_totalendusesannual!$A:$A,$C42) / $D42</f>
        <v>38.476993235632122</v>
      </c>
      <c r="F42" s="38">
        <f>SUMIFS(Raw_totalendusesannual!$E:$E,
        Raw_totalendusesannual!$B:$B,$A42,
        Raw_totalendusesannual!$C:$C,$B42,
        Raw_totalendusesannual!$A:$A,$C42) / $D42</f>
        <v>26.095701272764629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54463.33</v>
      </c>
      <c r="E43" s="38">
        <f>SUMIFS(Raw_totalendusesannual!$D:$D,
        Raw_totalendusesannual!$B:$B,$A43,
        Raw_totalendusesannual!$C:$C,$B43,
        Raw_totalendusesannual!$A:$A,$C43) / $D43</f>
        <v>44.616323680538812</v>
      </c>
      <c r="F43" s="38">
        <f>SUMIFS(Raw_totalendusesannual!$E:$E,
        Raw_totalendusesannual!$B:$B,$A43,
        Raw_totalendusesannual!$C:$C,$B43,
        Raw_totalendusesannual!$A:$A,$C43) / $D43</f>
        <v>25.456911834072574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54463.33</v>
      </c>
      <c r="E44" s="38">
        <f>SUMIFS(Raw_totalendusesannual!$D:$D,
        Raw_totalendusesannual!$B:$B,$A44,
        Raw_totalendusesannual!$C:$C,$B44,
        Raw_totalendusesannual!$A:$A,$C44) / $D44</f>
        <v>36.065076079630089</v>
      </c>
      <c r="F44" s="38">
        <f>SUMIFS(Raw_totalendusesannual!$E:$E,
        Raw_totalendusesannual!$B:$B,$A44,
        Raw_totalendusesannual!$C:$C,$B44,
        Raw_totalendusesannual!$A:$A,$C44) / $D44</f>
        <v>27.535936197805018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54463.33</v>
      </c>
      <c r="E45" s="38">
        <f>SUMIFS(Raw_totalendusesannual!$D:$D,
        Raw_totalendusesannual!$B:$B,$A45,
        Raw_totalendusesannual!$C:$C,$B45,
        Raw_totalendusesannual!$A:$A,$C45) / $D45</f>
        <v>47.183975713567271</v>
      </c>
      <c r="F45" s="38">
        <f>SUMIFS(Raw_totalendusesannual!$E:$E,
        Raw_totalendusesannual!$B:$B,$A45,
        Raw_totalendusesannual!$C:$C,$B45,
        Raw_totalendusesannual!$A:$A,$C45) / $D45</f>
        <v>24.66352112513135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54463.33</v>
      </c>
      <c r="E46" s="38">
        <f>SUMIFS(Raw_totalendusesannual!$D:$D,
        Raw_totalendusesannual!$B:$B,$A46,
        Raw_totalendusesannual!$C:$C,$B46,
        Raw_totalendusesannual!$A:$A,$C46) / $D46</f>
        <v>37.791111193531499</v>
      </c>
      <c r="F46" s="38">
        <f>SUMIFS(Raw_totalendusesannual!$E:$E,
        Raw_totalendusesannual!$B:$B,$A46,
        Raw_totalendusesannual!$C:$C,$B46,
        Raw_totalendusesannual!$A:$A,$C46) / $D46</f>
        <v>26.609667826040017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54463.33</v>
      </c>
      <c r="E47" s="38">
        <f>SUMIFS(Raw_totalendusesannual!$D:$D,
        Raw_totalendusesannual!$B:$B,$A47,
        Raw_totalendusesannual!$C:$C,$B47,
        Raw_totalendusesannual!$A:$A,$C47) / $D47</f>
        <v>47.32804714658468</v>
      </c>
      <c r="F47" s="38">
        <f>SUMIFS(Raw_totalendusesannual!$E:$E,
        Raw_totalendusesannual!$B:$B,$A47,
        Raw_totalendusesannual!$C:$C,$B47,
        Raw_totalendusesannual!$A:$A,$C47) / $D47</f>
        <v>24.078214093776491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54463.33</v>
      </c>
      <c r="E48" s="38">
        <f>SUMIFS(Raw_totalendusesannual!$D:$D,
        Raw_totalendusesannual!$B:$B,$A48,
        Raw_totalendusesannual!$C:$C,$B48,
        Raw_totalendusesannual!$A:$A,$C48) / $D48</f>
        <v>38.05415937659339</v>
      </c>
      <c r="F48" s="38">
        <f>SUMIFS(Raw_totalendusesannual!$E:$E,
        Raw_totalendusesannual!$B:$B,$A48,
        Raw_totalendusesannual!$C:$C,$B48,
        Raw_totalendusesannual!$A:$A,$C48) / $D48</f>
        <v>25.529403729077895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54463.33</v>
      </c>
      <c r="E49" s="38">
        <f>SUMIFS(Raw_totalendusesannual!$D:$D,
        Raw_totalendusesannual!$B:$B,$A49,
        Raw_totalendusesannual!$C:$C,$B49,
        Raw_totalendusesannual!$A:$A,$C49) / $D49</f>
        <v>47.174126701397064</v>
      </c>
      <c r="F49" s="38">
        <f>SUMIFS(Raw_totalendusesannual!$E:$E,
        Raw_totalendusesannual!$B:$B,$A49,
        Raw_totalendusesannual!$C:$C,$B49,
        Raw_totalendusesannual!$A:$A,$C49) / $D49</f>
        <v>24.089848160220832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54463.33</v>
      </c>
      <c r="E50" s="38">
        <f>SUMIFS(Raw_totalendusesannual!$D:$D,
        Raw_totalendusesannual!$B:$B,$A50,
        Raw_totalendusesannual!$C:$C,$B50,
        Raw_totalendusesannual!$A:$A,$C50) / $D50</f>
        <v>37.767431591127462</v>
      </c>
      <c r="F50" s="38">
        <f>SUMIFS(Raw_totalendusesannual!$E:$E,
        Raw_totalendusesannual!$B:$B,$A50,
        Raw_totalendusesannual!$C:$C,$B50,
        Raw_totalendusesannual!$A:$A,$C50) / $D50</f>
        <v>25.568187622754611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54463.33</v>
      </c>
      <c r="E51" s="38">
        <f>SUMIFS(Raw_totalendusesannual!$D:$D,
        Raw_totalendusesannual!$B:$B,$A51,
        Raw_totalendusesannual!$C:$C,$B51,
        Raw_totalendusesannual!$A:$A,$C51) / $D51</f>
        <v>44.435398276234665</v>
      </c>
      <c r="F51" s="38">
        <f>SUMIFS(Raw_totalendusesannual!$E:$E,
        Raw_totalendusesannual!$B:$B,$A51,
        Raw_totalendusesannual!$C:$C,$B51,
        Raw_totalendusesannual!$A:$A,$C51) / $D51</f>
        <v>25.090103010594468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54463.33</v>
      </c>
      <c r="E52" s="38">
        <f>SUMIFS(Raw_totalendusesannual!$D:$D,
        Raw_totalendusesannual!$B:$B,$A52,
        Raw_totalendusesannual!$C:$C,$B52,
        Raw_totalendusesannual!$A:$A,$C52) / $D52</f>
        <v>35.727297431133941</v>
      </c>
      <c r="F52" s="38">
        <f>SUMIFS(Raw_totalendusesannual!$E:$E,
        Raw_totalendusesannual!$B:$B,$A52,
        Raw_totalendusesannual!$C:$C,$B52,
        Raw_totalendusesannual!$A:$A,$C52) / $D52</f>
        <v>27.185854776048394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54463.33</v>
      </c>
      <c r="E53" s="38">
        <f>SUMIFS(Raw_totalendusesannual!$D:$D,
        Raw_totalendusesannual!$B:$B,$A53,
        Raw_totalendusesannual!$C:$C,$B53,
        Raw_totalendusesannual!$A:$A,$C53) / $D53</f>
        <v>47.673575229425012</v>
      </c>
      <c r="F53" s="38">
        <f>SUMIFS(Raw_totalendusesannual!$E:$E,
        Raw_totalendusesannual!$B:$B,$A53,
        Raw_totalendusesannual!$C:$C,$B53,
        Raw_totalendusesannual!$A:$A,$C53) / $D53</f>
        <v>19.363514864037874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54463.33</v>
      </c>
      <c r="E54" s="38">
        <f>SUMIFS(Raw_totalendusesannual!$D:$D,
        Raw_totalendusesannual!$B:$B,$A54,
        Raw_totalendusesannual!$C:$C,$B54,
        Raw_totalendusesannual!$A:$A,$C54) / $D54</f>
        <v>38.694088664795188</v>
      </c>
      <c r="F54" s="38">
        <f>SUMIFS(Raw_totalendusesannual!$E:$E,
        Raw_totalendusesannual!$B:$B,$A54,
        Raw_totalendusesannual!$C:$C,$B54,
        Raw_totalendusesannual!$A:$A,$C54) / $D54</f>
        <v>20.258206760401904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54463.33</v>
      </c>
      <c r="E55" s="38">
        <f>SUMIFS(Raw_totalendusesannual!$D:$D,
        Raw_totalendusesannual!$B:$B,$A55,
        Raw_totalendusesannual!$C:$C,$B55,
        Raw_totalendusesannual!$A:$A,$C55) / $D55</f>
        <v>49.407861950416908</v>
      </c>
      <c r="F55" s="38">
        <f>SUMIFS(Raw_totalendusesannual!$E:$E,
        Raw_totalendusesannual!$B:$B,$A55,
        Raw_totalendusesannual!$C:$C,$B55,
        Raw_totalendusesannual!$A:$A,$C55) / $D55</f>
        <v>19.086760210952946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54463.33</v>
      </c>
      <c r="E56" s="38">
        <f>SUMIFS(Raw_totalendusesannual!$D:$D,
        Raw_totalendusesannual!$B:$B,$A56,
        Raw_totalendusesannual!$C:$C,$B56,
        Raw_totalendusesannual!$A:$A,$C56) / $D56</f>
        <v>39.787992397820702</v>
      </c>
      <c r="F56" s="38">
        <f>SUMIFS(Raw_totalendusesannual!$E:$E,
        Raw_totalendusesannual!$B:$B,$A56,
        Raw_totalendusesannual!$C:$C,$B56,
        Raw_totalendusesannual!$A:$A,$C56) / $D56</f>
        <v>19.803570218714132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54463.33</v>
      </c>
      <c r="E57" s="38">
        <f>SUMIFS(Raw_totalendusesannual!$D:$D,
        Raw_totalendusesannual!$B:$B,$A57,
        Raw_totalendusesannual!$C:$C,$B57,
        Raw_totalendusesannual!$A:$A,$C57) / $D57</f>
        <v>49.358682989086418</v>
      </c>
      <c r="F57" s="38">
        <f>SUMIFS(Raw_totalendusesannual!$E:$E,
        Raw_totalendusesannual!$B:$B,$A57,
        Raw_totalendusesannual!$C:$C,$B57,
        Raw_totalendusesannual!$A:$A,$C57) / $D57</f>
        <v>18.979260357381744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54463.33</v>
      </c>
      <c r="E58" s="38">
        <f>SUMIFS(Raw_totalendusesannual!$D:$D,
        Raw_totalendusesannual!$B:$B,$A58,
        Raw_totalendusesannual!$C:$C,$B58,
        Raw_totalendusesannual!$A:$A,$C58) / $D58</f>
        <v>39.776723164007777</v>
      </c>
      <c r="F58" s="38">
        <f>SUMIFS(Raw_totalendusesannual!$E:$E,
        Raw_totalendusesannual!$B:$B,$A58,
        Raw_totalendusesannual!$C:$C,$B58,
        Raw_totalendusesannual!$A:$A,$C58) / $D58</f>
        <v>19.56217568775174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54463.33</v>
      </c>
      <c r="E59" s="38">
        <f>SUMIFS(Raw_totalendusesannual!$D:$D,
        Raw_totalendusesannual!$B:$B,$A59,
        Raw_totalendusesannual!$C:$C,$B59,
        Raw_totalendusesannual!$A:$A,$C59) / $D59</f>
        <v>49.406633417383766</v>
      </c>
      <c r="F59" s="38">
        <f>SUMIFS(Raw_totalendusesannual!$E:$E,
        Raw_totalendusesannual!$B:$B,$A59,
        Raw_totalendusesannual!$C:$C,$B59,
        Raw_totalendusesannual!$A:$A,$C59) / $D59</f>
        <v>18.980368075180127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54463.33</v>
      </c>
      <c r="E60" s="38">
        <f>SUMIFS(Raw_totalendusesannual!$D:$D,
        Raw_totalendusesannual!$B:$B,$A60,
        Raw_totalendusesannual!$C:$C,$B60,
        Raw_totalendusesannual!$A:$A,$C60) / $D60</f>
        <v>39.783058619441739</v>
      </c>
      <c r="F60" s="38">
        <f>SUMIFS(Raw_totalendusesannual!$E:$E,
        Raw_totalendusesannual!$B:$B,$A60,
        Raw_totalendusesannual!$C:$C,$B60,
        Raw_totalendusesannual!$A:$A,$C60) / $D60</f>
        <v>19.571148881274794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54463.33</v>
      </c>
      <c r="E61" s="38">
        <f>SUMIFS(Raw_totalendusesannual!$D:$D,
        Raw_totalendusesannual!$B:$B,$A61,
        Raw_totalendusesannual!$C:$C,$B61,
        Raw_totalendusesannual!$A:$A,$C61) / $D61</f>
        <v>46.740637966866878</v>
      </c>
      <c r="F61" s="38">
        <f>SUMIFS(Raw_totalendusesannual!$E:$E,
        Raw_totalendusesannual!$B:$B,$A61,
        Raw_totalendusesannual!$C:$C,$B61,
        Raw_totalendusesannual!$A:$A,$C61) / $D61</f>
        <v>19.218657213945601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54463.33</v>
      </c>
      <c r="E62" s="38">
        <f>SUMIFS(Raw_totalendusesannual!$D:$D,
        Raw_totalendusesannual!$B:$B,$A62,
        Raw_totalendusesannual!$C:$C,$B62,
        Raw_totalendusesannual!$A:$A,$C62) / $D62</f>
        <v>37.738790118048236</v>
      </c>
      <c r="F62" s="38">
        <f>SUMIFS(Raw_totalendusesannual!$E:$E,
        Raw_totalendusesannual!$B:$B,$A62,
        Raw_totalendusesannual!$C:$C,$B62,
        Raw_totalendusesannual!$A:$A,$C62) / $D62</f>
        <v>20.014714671321052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54463.33</v>
      </c>
      <c r="E63" s="38">
        <f>SUMIFS(Raw_totalendusesannual!$D:$D,
        Raw_totalendusesannual!$B:$B,$A63,
        Raw_totalendusesannual!$C:$C,$B63,
        Raw_totalendusesannual!$A:$A,$C63) / $D63</f>
        <v>48.439291721604242</v>
      </c>
      <c r="F63" s="38">
        <f>SUMIFS(Raw_totalendusesannual!$E:$E,
        Raw_totalendusesannual!$B:$B,$A63,
        Raw_totalendusesannual!$C:$C,$B63,
        Raw_totalendusesannual!$A:$A,$C63) / $D63</f>
        <v>19.168619326067649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54463.33</v>
      </c>
      <c r="E64" s="38">
        <f>SUMIFS(Raw_totalendusesannual!$D:$D,
        Raw_totalendusesannual!$B:$B,$A64,
        Raw_totalendusesannual!$C:$C,$B64,
        Raw_totalendusesannual!$A:$A,$C64) / $D64</f>
        <v>39.196682244732372</v>
      </c>
      <c r="F64" s="38">
        <f>SUMIFS(Raw_totalendusesannual!$E:$E,
        Raw_totalendusesannual!$B:$B,$A64,
        Raw_totalendusesannual!$C:$C,$B64,
        Raw_totalendusesannual!$A:$A,$C64) / $D64</f>
        <v>19.920875018108514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54463.33</v>
      </c>
      <c r="E65" s="38">
        <f>SUMIFS(Raw_totalendusesannual!$D:$D,
        Raw_totalendusesannual!$B:$B,$A65,
        Raw_totalendusesannual!$C:$C,$B65,
        Raw_totalendusesannual!$A:$A,$C65) / $D65</f>
        <v>49.823010638534214</v>
      </c>
      <c r="F65" s="38">
        <f>SUMIFS(Raw_totalendusesannual!$E:$E,
        Raw_totalendusesannual!$B:$B,$A65,
        Raw_totalendusesannual!$C:$C,$B65,
        Raw_totalendusesannual!$A:$A,$C65) / $D65</f>
        <v>18.849715028442073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54463.33</v>
      </c>
      <c r="E66" s="38">
        <f>SUMIFS(Raw_totalendusesannual!$D:$D,
        Raw_totalendusesannual!$B:$B,$A66,
        Raw_totalendusesannual!$C:$C,$B66,
        Raw_totalendusesannual!$A:$A,$C66) / $D66</f>
        <v>40.005813452831468</v>
      </c>
      <c r="F66" s="38">
        <f>SUMIFS(Raw_totalendusesannual!$E:$E,
        Raw_totalendusesannual!$B:$B,$A66,
        Raw_totalendusesannual!$C:$C,$B66,
        Raw_totalendusesannual!$A:$A,$C66) / $D66</f>
        <v>19.400700250976207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54463.33</v>
      </c>
      <c r="E67" s="38">
        <f>SUMIFS(Raw_totalendusesannual!$D:$D,
        Raw_totalendusesannual!$B:$B,$A67,
        Raw_totalendusesannual!$C:$C,$B67,
        Raw_totalendusesannual!$A:$A,$C67) / $D67</f>
        <v>49.795686014791968</v>
      </c>
      <c r="F67" s="38">
        <f>SUMIFS(Raw_totalendusesannual!$E:$E,
        Raw_totalendusesannual!$B:$B,$A67,
        Raw_totalendusesannual!$C:$C,$B67,
        Raw_totalendusesannual!$A:$A,$C67) / $D67</f>
        <v>18.734999677764836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54463.33</v>
      </c>
      <c r="E68" s="38">
        <f>SUMIFS(Raw_totalendusesannual!$D:$D,
        Raw_totalendusesannual!$B:$B,$A68,
        Raw_totalendusesannual!$C:$C,$B68,
        Raw_totalendusesannual!$A:$A,$C68) / $D68</f>
        <v>40.009652733316159</v>
      </c>
      <c r="F68" s="38">
        <f>SUMIFS(Raw_totalendusesannual!$E:$E,
        Raw_totalendusesannual!$B:$B,$A68,
        Raw_totalendusesannual!$C:$C,$B68,
        Raw_totalendusesannual!$A:$A,$C68) / $D68</f>
        <v>19.17325730909219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54463.33</v>
      </c>
      <c r="E69" s="38">
        <f>SUMIFS(Raw_totalendusesannual!$D:$D,
        Raw_totalendusesannual!$B:$B,$A69,
        Raw_totalendusesannual!$C:$C,$B69,
        Raw_totalendusesannual!$A:$A,$C69) / $D69</f>
        <v>49.821239722213093</v>
      </c>
      <c r="F69" s="38">
        <f>SUMIFS(Raw_totalendusesannual!$E:$E,
        Raw_totalendusesannual!$B:$B,$A69,
        Raw_totalendusesannual!$C:$C,$B69,
        Raw_totalendusesannual!$A:$A,$C69) / $D69</f>
        <v>18.736917114689827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54463.33</v>
      </c>
      <c r="E70" s="38">
        <f>SUMIFS(Raw_totalendusesannual!$D:$D,
        Raw_totalendusesannual!$B:$B,$A70,
        Raw_totalendusesannual!$C:$C,$B70,
        Raw_totalendusesannual!$A:$A,$C70) / $D70</f>
        <v>40.001526715314689</v>
      </c>
      <c r="F70" s="38">
        <f>SUMIFS(Raw_totalendusesannual!$E:$E,
        Raw_totalendusesannual!$B:$B,$A70,
        Raw_totalendusesannual!$C:$C,$B70,
        Raw_totalendusesannual!$A:$A,$C70) / $D70</f>
        <v>19.180636586121338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54463.33</v>
      </c>
      <c r="E71" s="38">
        <f>SUMIFS(Raw_totalendusesannual!$D:$D,
        Raw_totalendusesannual!$B:$B,$A71,
        Raw_totalendusesannual!$C:$C,$B71,
        Raw_totalendusesannual!$A:$A,$C71) / $D71</f>
        <v>47.092450828842082</v>
      </c>
      <c r="F71" s="38">
        <f>SUMIFS(Raw_totalendusesannual!$E:$E,
        Raw_totalendusesannual!$B:$B,$A71,
        Raw_totalendusesannual!$C:$C,$B71,
        Raw_totalendusesannual!$A:$A,$C71) / $D71</f>
        <v>18.976922454062208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54463.33</v>
      </c>
      <c r="E72" s="38">
        <f>SUMIFS(Raw_totalendusesannual!$D:$D,
        Raw_totalendusesannual!$B:$B,$A72,
        Raw_totalendusesannual!$C:$C,$B72,
        Raw_totalendusesannual!$A:$A,$C72) / $D72</f>
        <v>37.943185075168927</v>
      </c>
      <c r="F72" s="38">
        <f>SUMIFS(Raw_totalendusesannual!$E:$E,
        Raw_totalendusesannual!$B:$B,$A72,
        Raw_totalendusesannual!$C:$C,$B72,
        Raw_totalendusesannual!$A:$A,$C72) / $D72</f>
        <v>19.595276491540272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54463.33</v>
      </c>
      <c r="E73" s="38">
        <f>SUMIFS(Raw_totalendusesannual!$D:$D,
        Raw_totalendusesannual!$B:$B,$A73,
        Raw_totalendusesannual!$C:$C,$B73,
        Raw_totalendusesannual!$A:$A,$C73) / $D73</f>
        <v>50.240322617070973</v>
      </c>
      <c r="F73" s="38">
        <f>SUMIFS(Raw_totalendusesannual!$E:$E,
        Raw_totalendusesannual!$B:$B,$A73,
        Raw_totalendusesannual!$C:$C,$B73,
        Raw_totalendusesannual!$A:$A,$C73) / $D73</f>
        <v>19.835176438899346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54463.33</v>
      </c>
      <c r="E74" s="38">
        <f>SUMIFS(Raw_totalendusesannual!$D:$D,
        Raw_totalendusesannual!$B:$B,$A74,
        Raw_totalendusesannual!$C:$C,$B74,
        Raw_totalendusesannual!$A:$A,$C74) / $D74</f>
        <v>41.324868126866278</v>
      </c>
      <c r="F74" s="38">
        <f>SUMIFS(Raw_totalendusesannual!$E:$E,
        Raw_totalendusesannual!$B:$B,$A74,
        Raw_totalendusesannual!$C:$C,$B74,
        Raw_totalendusesannual!$A:$A,$C74) / $D74</f>
        <v>20.737487039444705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54463.33</v>
      </c>
      <c r="E75" s="38">
        <f>SUMIFS(Raw_totalendusesannual!$D:$D,
        Raw_totalendusesannual!$B:$B,$A75,
        Raw_totalendusesannual!$C:$C,$B75,
        Raw_totalendusesannual!$A:$A,$C75) / $D75</f>
        <v>51.988415324586285</v>
      </c>
      <c r="F75" s="38">
        <f>SUMIFS(Raw_totalendusesannual!$E:$E,
        Raw_totalendusesannual!$B:$B,$A75,
        Raw_totalendusesannual!$C:$C,$B75,
        Raw_totalendusesannual!$A:$A,$C75) / $D75</f>
        <v>19.409475513157201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54463.33</v>
      </c>
      <c r="E76" s="38">
        <f>SUMIFS(Raw_totalendusesannual!$D:$D,
        Raw_totalendusesannual!$B:$B,$A76,
        Raw_totalendusesannual!$C:$C,$B76,
        Raw_totalendusesannual!$A:$A,$C76) / $D76</f>
        <v>42.291714994290651</v>
      </c>
      <c r="F76" s="38">
        <f>SUMIFS(Raw_totalendusesannual!$E:$E,
        Raw_totalendusesannual!$B:$B,$A76,
        Raw_totalendusesannual!$C:$C,$B76,
        Raw_totalendusesannual!$A:$A,$C76) / $D76</f>
        <v>20.14660029050739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54463.33</v>
      </c>
      <c r="E77" s="38">
        <f>SUMIFS(Raw_totalendusesannual!$D:$D,
        Raw_totalendusesannual!$B:$B,$A77,
        Raw_totalendusesannual!$C:$C,$B77,
        Raw_totalendusesannual!$A:$A,$C77) / $D77</f>
        <v>52.000415876150065</v>
      </c>
      <c r="F77" s="38">
        <f>SUMIFS(Raw_totalendusesannual!$E:$E,
        Raw_totalendusesannual!$B:$B,$A77,
        Raw_totalendusesannual!$C:$C,$B77,
        Raw_totalendusesannual!$A:$A,$C77) / $D77</f>
        <v>19.24396323177448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54463.33</v>
      </c>
      <c r="E78" s="38">
        <f>SUMIFS(Raw_totalendusesannual!$D:$D,
        Raw_totalendusesannual!$B:$B,$A78,
        Raw_totalendusesannual!$C:$C,$B78,
        Raw_totalendusesannual!$A:$A,$C78) / $D78</f>
        <v>42.347982027540368</v>
      </c>
      <c r="F78" s="38">
        <f>SUMIFS(Raw_totalendusesannual!$E:$E,
        Raw_totalendusesannual!$B:$B,$A78,
        Raw_totalendusesannual!$C:$C,$B78,
        Raw_totalendusesannual!$A:$A,$C78) / $D78</f>
        <v>19.817863505591745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54463.33</v>
      </c>
      <c r="E79" s="38">
        <f>SUMIFS(Raw_totalendusesannual!$D:$D,
        Raw_totalendusesannual!$B:$B,$A79,
        Raw_totalendusesannual!$C:$C,$B79,
        Raw_totalendusesannual!$A:$A,$C79) / $D79</f>
        <v>51.985316909560986</v>
      </c>
      <c r="F79" s="38">
        <f>SUMIFS(Raw_totalendusesannual!$E:$E,
        Raw_totalendusesannual!$B:$B,$A79,
        Raw_totalendusesannual!$C:$C,$B79,
        Raw_totalendusesannual!$A:$A,$C79) / $D79</f>
        <v>19.245504452261731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54463.33</v>
      </c>
      <c r="E80" s="38">
        <f>SUMIFS(Raw_totalendusesannual!$D:$D,
        Raw_totalendusesannual!$B:$B,$A80,
        Raw_totalendusesannual!$C:$C,$B80,
        Raw_totalendusesannual!$A:$A,$C80) / $D80</f>
        <v>42.284055528738328</v>
      </c>
      <c r="F80" s="38">
        <f>SUMIFS(Raw_totalendusesannual!$E:$E,
        Raw_totalendusesannual!$B:$B,$A80,
        Raw_totalendusesannual!$C:$C,$B80,
        Raw_totalendusesannual!$A:$A,$C80) / $D80</f>
        <v>19.829393648901014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54463.33</v>
      </c>
      <c r="E81" s="38">
        <f>SUMIFS(Raw_totalendusesannual!$D:$D,
        Raw_totalendusesannual!$B:$B,$A81,
        Raw_totalendusesannual!$C:$C,$B81,
        Raw_totalendusesannual!$A:$A,$C81) / $D81</f>
        <v>49.070032809231456</v>
      </c>
      <c r="F81" s="38">
        <f>SUMIFS(Raw_totalendusesannual!$E:$E,
        Raw_totalendusesannual!$B:$B,$A81,
        Raw_totalendusesannual!$C:$C,$B81,
        Raw_totalendusesannual!$A:$A,$C81) / $D81</f>
        <v>19.578174525869059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54463.33</v>
      </c>
      <c r="E82" s="38">
        <f>SUMIFS(Raw_totalendusesannual!$D:$D,
        Raw_totalendusesannual!$B:$B,$A82,
        Raw_totalendusesannual!$C:$C,$B82,
        Raw_totalendusesannual!$A:$A,$C82) / $D82</f>
        <v>40.09985599485011</v>
      </c>
      <c r="F82" s="38">
        <f>SUMIFS(Raw_totalendusesannual!$E:$E,
        Raw_totalendusesannual!$B:$B,$A82,
        Raw_totalendusesannual!$C:$C,$B82,
        Raw_totalendusesannual!$A:$A,$C82) / $D82</f>
        <v>20.401256772217195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54463.33</v>
      </c>
      <c r="E83" s="38">
        <f>SUMIFS(Raw_totalendusesannual!$D:$D,
        Raw_totalendusesannual!$B:$B,$A83,
        Raw_totalendusesannual!$C:$C,$B83,
        Raw_totalendusesannual!$A:$A,$C83) / $D83</f>
        <v>52.265176771233044</v>
      </c>
      <c r="F83" s="38">
        <f>SUMIFS(Raw_totalendusesannual!$E:$E,
        Raw_totalendusesannual!$B:$B,$A83,
        Raw_totalendusesannual!$C:$C,$B83,
        Raw_totalendusesannual!$A:$A,$C83) / $D83</f>
        <v>19.228045365569823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54463.33</v>
      </c>
      <c r="E84" s="38">
        <f>SUMIFS(Raw_totalendusesannual!$D:$D,
        Raw_totalendusesannual!$B:$B,$A84,
        Raw_totalendusesannual!$C:$C,$B84,
        Raw_totalendusesannual!$A:$A,$C84) / $D84</f>
        <v>42.736446522825538</v>
      </c>
      <c r="F84" s="38">
        <f>SUMIFS(Raw_totalendusesannual!$E:$E,
        Raw_totalendusesannual!$B:$B,$A84,
        Raw_totalendusesannual!$C:$C,$B84,
        Raw_totalendusesannual!$A:$A,$C84) / $D84</f>
        <v>19.852280424278135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54463.33</v>
      </c>
      <c r="E85" s="38">
        <f>SUMIFS(Raw_totalendusesannual!$D:$D,
        Raw_totalendusesannual!$B:$B,$A85,
        Raw_totalendusesannual!$C:$C,$B85,
        Raw_totalendusesannual!$A:$A,$C85) / $D85</f>
        <v>54.109811317082517</v>
      </c>
      <c r="F85" s="38">
        <f>SUMIFS(Raw_totalendusesannual!$E:$E,
        Raw_totalendusesannual!$B:$B,$A85,
        Raw_totalendusesannual!$C:$C,$B85,
        Raw_totalendusesannual!$A:$A,$C85) / $D85</f>
        <v>18.799529885521139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54463.33</v>
      </c>
      <c r="E86" s="38">
        <f>SUMIFS(Raw_totalendusesannual!$D:$D,
        Raw_totalendusesannual!$B:$B,$A86,
        Raw_totalendusesannual!$C:$C,$B86,
        Raw_totalendusesannual!$A:$A,$C86) / $D86</f>
        <v>43.708628906825929</v>
      </c>
      <c r="F86" s="38">
        <f>SUMIFS(Raw_totalendusesannual!$E:$E,
        Raw_totalendusesannual!$B:$B,$A86,
        Raw_totalendusesannual!$C:$C,$B86,
        Raw_totalendusesannual!$A:$A,$C86) / $D86</f>
        <v>19.275461305799702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54463.33</v>
      </c>
      <c r="E87" s="38">
        <f>SUMIFS(Raw_totalendusesannual!$D:$D,
        Raw_totalendusesannual!$B:$B,$A87,
        Raw_totalendusesannual!$C:$C,$B87,
        Raw_totalendusesannual!$A:$A,$C87) / $D87</f>
        <v>54.104703476632807</v>
      </c>
      <c r="F87" s="38">
        <f>SUMIFS(Raw_totalendusesannual!$E:$E,
        Raw_totalendusesannual!$B:$B,$A87,
        Raw_totalendusesannual!$C:$C,$B87,
        Raw_totalendusesannual!$A:$A,$C87) / $D87</f>
        <v>18.682745987070568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54463.33</v>
      </c>
      <c r="E88" s="38">
        <f>SUMIFS(Raw_totalendusesannual!$D:$D,
        Raw_totalendusesannual!$B:$B,$A88,
        Raw_totalendusesannual!$C:$C,$B88,
        Raw_totalendusesannual!$A:$A,$C88) / $D88</f>
        <v>43.734844711111123</v>
      </c>
      <c r="F88" s="38">
        <f>SUMIFS(Raw_totalendusesannual!$E:$E,
        Raw_totalendusesannual!$B:$B,$A88,
        Raw_totalendusesannual!$C:$C,$B88,
        Raw_totalendusesannual!$A:$A,$C88) / $D88</f>
        <v>19.033506765010511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54463.33</v>
      </c>
      <c r="E89" s="38">
        <f>SUMIFS(Raw_totalendusesannual!$D:$D,
        Raw_totalendusesannual!$B:$B,$A89,
        Raw_totalendusesannual!$C:$C,$B89,
        Raw_totalendusesannual!$A:$A,$C89) / $D89</f>
        <v>54.107487184496435</v>
      </c>
      <c r="F89" s="38">
        <f>SUMIFS(Raw_totalendusesannual!$E:$E,
        Raw_totalendusesannual!$B:$B,$A89,
        Raw_totalendusesannual!$C:$C,$B89,
        Raw_totalendusesannual!$A:$A,$C89) / $D89</f>
        <v>18.684395170108033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54463.33</v>
      </c>
      <c r="E90" s="38">
        <f>SUMIFS(Raw_totalendusesannual!$D:$D,
        Raw_totalendusesannual!$B:$B,$A90,
        Raw_totalendusesannual!$C:$C,$B90,
        Raw_totalendusesannual!$A:$A,$C90) / $D90</f>
        <v>43.702455027997736</v>
      </c>
      <c r="F90" s="38">
        <f>SUMIFS(Raw_totalendusesannual!$E:$E,
        Raw_totalendusesannual!$B:$B,$A90,
        Raw_totalendusesannual!$C:$C,$B90,
        Raw_totalendusesannual!$A:$A,$C90) / $D90</f>
        <v>19.04011469735692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54463.33</v>
      </c>
      <c r="E91" s="38">
        <f>SUMIFS(Raw_totalendusesannual!$D:$D,
        Raw_totalendusesannual!$B:$B,$A91,
        Raw_totalendusesannual!$C:$C,$B91,
        Raw_totalendusesannual!$A:$A,$C91) / $D91</f>
        <v>50.995697839261759</v>
      </c>
      <c r="F91" s="38">
        <f>SUMIFS(Raw_totalendusesannual!$E:$E,
        Raw_totalendusesannual!$B:$B,$A91,
        Raw_totalendusesannual!$C:$C,$B91,
        Raw_totalendusesannual!$A:$A,$C91) / $D91</f>
        <v>18.941934508962266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54463.33</v>
      </c>
      <c r="E92" s="38">
        <f>SUMIFS(Raw_totalendusesannual!$D:$D,
        Raw_totalendusesannual!$B:$B,$A92,
        Raw_totalendusesannual!$C:$C,$B92,
        Raw_totalendusesannual!$A:$A,$C92) / $D92</f>
        <v>41.441086874416229</v>
      </c>
      <c r="F92" s="38">
        <f>SUMIFS(Raw_totalendusesannual!$E:$E,
        Raw_totalendusesannual!$B:$B,$A92,
        Raw_totalendusesannual!$C:$C,$B92,
        Raw_totalendusesannual!$A:$A,$C92) / $D92</f>
        <v>19.48875252394593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54463.33</v>
      </c>
      <c r="E93" s="38">
        <f>SUMIFS(Raw_totalendusesannual!$D:$D,
        Raw_totalendusesannual!$B:$B,$A93,
        Raw_totalendusesannual!$C:$C,$B93,
        Raw_totalendusesannual!$A:$A,$C93) / $D93</f>
        <v>55.791448484696026</v>
      </c>
      <c r="F93" s="38">
        <f>SUMIFS(Raw_totalendusesannual!$E:$E,
        Raw_totalendusesannual!$B:$B,$A93,
        Raw_totalendusesannual!$C:$C,$B93,
        Raw_totalendusesannual!$A:$A,$C93) / $D93</f>
        <v>21.679233715602773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54463.33</v>
      </c>
      <c r="E94" s="38">
        <f>SUMIFS(Raw_totalendusesannual!$D:$D,
        Raw_totalendusesannual!$B:$B,$A94,
        Raw_totalendusesannual!$C:$C,$B94,
        Raw_totalendusesannual!$A:$A,$C94) / $D94</f>
        <v>46.280048612525164</v>
      </c>
      <c r="F94" s="38">
        <f>SUMIFS(Raw_totalendusesannual!$E:$E,
        Raw_totalendusesannual!$B:$B,$A94,
        Raw_totalendusesannual!$C:$C,$B94,
        Raw_totalendusesannual!$A:$A,$C94) / $D94</f>
        <v>22.378667811902062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54463.33</v>
      </c>
      <c r="E95" s="38">
        <f>SUMIFS(Raw_totalendusesannual!$D:$D,
        Raw_totalendusesannual!$B:$B,$A95,
        Raw_totalendusesannual!$C:$C,$B95,
        Raw_totalendusesannual!$A:$A,$C95) / $D95</f>
        <v>57.470220054484365</v>
      </c>
      <c r="F95" s="38">
        <f>SUMIFS(Raw_totalendusesannual!$E:$E,
        Raw_totalendusesannual!$B:$B,$A95,
        Raw_totalendusesannual!$C:$C,$B95,
        Raw_totalendusesannual!$A:$A,$C95) / $D95</f>
        <v>20.972603034004713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54463.33</v>
      </c>
      <c r="E96" s="38">
        <f>SUMIFS(Raw_totalendusesannual!$D:$D,
        Raw_totalendusesannual!$B:$B,$A96,
        Raw_totalendusesannual!$C:$C,$B96,
        Raw_totalendusesannual!$A:$A,$C96) / $D96</f>
        <v>47.207067764677625</v>
      </c>
      <c r="F96" s="38">
        <f>SUMIFS(Raw_totalendusesannual!$E:$E,
        Raw_totalendusesannual!$B:$B,$A96,
        Raw_totalendusesannual!$C:$C,$B96,
        Raw_totalendusesannual!$A:$A,$C96) / $D96</f>
        <v>21.638422586353055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54463.33</v>
      </c>
      <c r="E97" s="38">
        <f>SUMIFS(Raw_totalendusesannual!$D:$D,
        Raw_totalendusesannual!$B:$B,$A97,
        Raw_totalendusesannual!$C:$C,$B97,
        Raw_totalendusesannual!$A:$A,$C97) / $D97</f>
        <v>57.605200416500423</v>
      </c>
      <c r="F97" s="38">
        <f>SUMIFS(Raw_totalendusesannual!$E:$E,
        Raw_totalendusesannual!$B:$B,$A97,
        Raw_totalendusesannual!$C:$C,$B97,
        Raw_totalendusesannual!$A:$A,$C97) / $D97</f>
        <v>20.48301361668484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54463.33</v>
      </c>
      <c r="E98" s="38">
        <f>SUMIFS(Raw_totalendusesannual!$D:$D,
        Raw_totalendusesannual!$B:$B,$A98,
        Raw_totalendusesannual!$C:$C,$B98,
        Raw_totalendusesannual!$A:$A,$C98) / $D98</f>
        <v>47.397968871899685</v>
      </c>
      <c r="F98" s="38">
        <f>SUMIFS(Raw_totalendusesannual!$E:$E,
        Raw_totalendusesannual!$B:$B,$A98,
        Raw_totalendusesannual!$C:$C,$B98,
        Raw_totalendusesannual!$A:$A,$C98) / $D98</f>
        <v>20.918114628686858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54463.33</v>
      </c>
      <c r="E99" s="38">
        <f>SUMIFS(Raw_totalendusesannual!$D:$D,
        Raw_totalendusesannual!$B:$B,$A99,
        Raw_totalendusesannual!$C:$C,$B99,
        Raw_totalendusesannual!$A:$A,$C99) / $D99</f>
        <v>57.461399991517226</v>
      </c>
      <c r="F99" s="38">
        <f>SUMIFS(Raw_totalendusesannual!$E:$E,
        Raw_totalendusesannual!$B:$B,$A99,
        Raw_totalendusesannual!$C:$C,$B99,
        Raw_totalendusesannual!$A:$A,$C99) / $D99</f>
        <v>20.494203531073111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54463.33</v>
      </c>
      <c r="E100" s="38">
        <f>SUMIFS(Raw_totalendusesannual!$D:$D,
        Raw_totalendusesannual!$B:$B,$A100,
        Raw_totalendusesannual!$C:$C,$B100,
        Raw_totalendusesannual!$A:$A,$C100) / $D100</f>
        <v>47.190614308746817</v>
      </c>
      <c r="F100" s="38">
        <f>SUMIFS(Raw_totalendusesannual!$E:$E,
        Raw_totalendusesannual!$B:$B,$A100,
        Raw_totalendusesannual!$C:$C,$B100,
        Raw_totalendusesannual!$A:$A,$C100) / $D100</f>
        <v>20.936429704169758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54463.33</v>
      </c>
      <c r="E101" s="38">
        <f>SUMIFS(Raw_totalendusesannual!$D:$D,
        Raw_totalendusesannual!$B:$B,$A101,
        Raw_totalendusesannual!$C:$C,$B101,
        Raw_totalendusesannual!$A:$A,$C101) / $D101</f>
        <v>54.327144153690199</v>
      </c>
      <c r="F101" s="38">
        <f>SUMIFS(Raw_totalendusesannual!$E:$E,
        Raw_totalendusesannual!$B:$B,$A101,
        Raw_totalendusesannual!$C:$C,$B101,
        Raw_totalendusesannual!$A:$A,$C101) / $D101</f>
        <v>21.313299792722919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54463.33</v>
      </c>
      <c r="E102" s="38">
        <f>SUMIFS(Raw_totalendusesannual!$D:$D,
        Raw_totalendusesannual!$B:$B,$A102,
        Raw_totalendusesannual!$C:$C,$B102,
        Raw_totalendusesannual!$A:$A,$C102) / $D102</f>
        <v>44.851093937884443</v>
      </c>
      <c r="F102" s="38">
        <f>SUMIFS(Raw_totalendusesannual!$E:$E,
        Raw_totalendusesannual!$B:$B,$A102,
        Raw_totalendusesannual!$C:$C,$B102,
        Raw_totalendusesannual!$A:$A,$C102) / $D102</f>
        <v>22.01726115534985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54463.33</v>
      </c>
      <c r="E103" s="38">
        <f>SUMIFS(Raw_totalendusesannual!$D:$D,
        Raw_totalendusesannual!$B:$B,$A103,
        Raw_totalendusesannual!$C:$C,$B103,
        Raw_totalendusesannual!$A:$A,$C103) / $D103</f>
        <v>56.662543035837132</v>
      </c>
      <c r="F103" s="38">
        <f>SUMIFS(Raw_totalendusesannual!$E:$E,
        Raw_totalendusesannual!$B:$B,$A103,
        Raw_totalendusesannual!$C:$C,$B103,
        Raw_totalendusesannual!$A:$A,$C103) / $D103</f>
        <v>27.539277712178084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54463.33</v>
      </c>
      <c r="E104" s="38">
        <f>SUMIFS(Raw_totalendusesannual!$D:$D,
        Raw_totalendusesannual!$B:$B,$A104,
        Raw_totalendusesannual!$C:$C,$B104,
        Raw_totalendusesannual!$A:$A,$C104) / $D104</f>
        <v>42.890007643675112</v>
      </c>
      <c r="F104" s="38">
        <f>SUMIFS(Raw_totalendusesannual!$E:$E,
        Raw_totalendusesannual!$B:$B,$A104,
        Raw_totalendusesannual!$C:$C,$B104,
        Raw_totalendusesannual!$A:$A,$C104) / $D104</f>
        <v>26.623329678886691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54463.33</v>
      </c>
      <c r="E105" s="38">
        <f>SUMIFS(Raw_totalendusesannual!$D:$D,
        Raw_totalendusesannual!$B:$B,$A105,
        Raw_totalendusesannual!$C:$C,$B105,
        Raw_totalendusesannual!$A:$A,$C105) / $D105</f>
        <v>58.701605281939237</v>
      </c>
      <c r="F105" s="38">
        <f>SUMIFS(Raw_totalendusesannual!$E:$E,
        Raw_totalendusesannual!$B:$B,$A105,
        Raw_totalendusesannual!$C:$C,$B105,
        Raw_totalendusesannual!$A:$A,$C105) / $D105</f>
        <v>26.231123767129187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54463.33</v>
      </c>
      <c r="E106" s="38">
        <f>SUMIFS(Raw_totalendusesannual!$D:$D,
        Raw_totalendusesannual!$B:$B,$A106,
        Raw_totalendusesannual!$C:$C,$B106,
        Raw_totalendusesannual!$A:$A,$C106) / $D106</f>
        <v>43.381561685633251</v>
      </c>
      <c r="F106" s="38">
        <f>SUMIFS(Raw_totalendusesannual!$E:$E,
        Raw_totalendusesannual!$B:$B,$A106,
        Raw_totalendusesannual!$C:$C,$B106,
        Raw_totalendusesannual!$A:$A,$C106) / $D106</f>
        <v>25.781153300762181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54463.33</v>
      </c>
      <c r="E107" s="38">
        <f>SUMIFS(Raw_totalendusesannual!$D:$D,
        Raw_totalendusesannual!$B:$B,$A107,
        Raw_totalendusesannual!$C:$C,$B107,
        Raw_totalendusesannual!$A:$A,$C107) / $D107</f>
        <v>59.046377994147619</v>
      </c>
      <c r="F107" s="38">
        <f>SUMIFS(Raw_totalendusesannual!$E:$E,
        Raw_totalendusesannual!$B:$B,$A107,
        Raw_totalendusesannual!$C:$C,$B107,
        Raw_totalendusesannual!$A:$A,$C107) / $D107</f>
        <v>25.028677644205739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54463.33</v>
      </c>
      <c r="E108" s="38">
        <f>SUMIFS(Raw_totalendusesannual!$D:$D,
        Raw_totalendusesannual!$B:$B,$A108,
        Raw_totalendusesannual!$C:$C,$B108,
        Raw_totalendusesannual!$A:$A,$C108) / $D108</f>
        <v>43.73508670880021</v>
      </c>
      <c r="F108" s="38">
        <f>SUMIFS(Raw_totalendusesannual!$E:$E,
        Raw_totalendusesannual!$B:$B,$A108,
        Raw_totalendusesannual!$C:$C,$B108,
        Raw_totalendusesannual!$A:$A,$C108) / $D108</f>
        <v>24.513500184436023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54463.33</v>
      </c>
      <c r="E109" s="38">
        <f>SUMIFS(Raw_totalendusesannual!$D:$D,
        Raw_totalendusesannual!$B:$B,$A109,
        Raw_totalendusesannual!$C:$C,$B109,
        Raw_totalendusesannual!$A:$A,$C109) / $D109</f>
        <v>58.702221109138932</v>
      </c>
      <c r="F109" s="38">
        <f>SUMIFS(Raw_totalendusesannual!$E:$E,
        Raw_totalendusesannual!$B:$B,$A109,
        Raw_totalendusesannual!$C:$C,$B109,
        Raw_totalendusesannual!$A:$A,$C109) / $D109</f>
        <v>25.079435833247803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54463.33</v>
      </c>
      <c r="E110" s="38">
        <f>SUMIFS(Raw_totalendusesannual!$D:$D,
        Raw_totalendusesannual!$B:$B,$A110,
        Raw_totalendusesannual!$C:$C,$B110,
        Raw_totalendusesannual!$A:$A,$C110) / $D110</f>
        <v>43.356541181011146</v>
      </c>
      <c r="F110" s="38">
        <f>SUMIFS(Raw_totalendusesannual!$E:$E,
        Raw_totalendusesannual!$B:$B,$A110,
        Raw_totalendusesannual!$C:$C,$B110,
        Raw_totalendusesannual!$A:$A,$C110) / $D110</f>
        <v>24.605544868446344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54463.33</v>
      </c>
      <c r="E111" s="38">
        <f>SUMIFS(Raw_totalendusesannual!$D:$D,
        Raw_totalendusesannual!$B:$B,$A111,
        Raw_totalendusesannual!$C:$C,$B111,
        Raw_totalendusesannual!$A:$A,$C111) / $D111</f>
        <v>55.365979274495338</v>
      </c>
      <c r="F111" s="38">
        <f>SUMIFS(Raw_totalendusesannual!$E:$E,
        Raw_totalendusesannual!$B:$B,$A111,
        Raw_totalendusesannual!$C:$C,$B111,
        Raw_totalendusesannual!$A:$A,$C111) / $D111</f>
        <v>27.000216292319987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54463.33</v>
      </c>
      <c r="E112" s="38">
        <f>SUMIFS(Raw_totalendusesannual!$D:$D,
        Raw_totalendusesannual!$B:$B,$A112,
        Raw_totalendusesannual!$C:$C,$B112,
        Raw_totalendusesannual!$A:$A,$C112) / $D112</f>
        <v>41.465509178377452</v>
      </c>
      <c r="F112" s="38">
        <f>SUMIFS(Raw_totalendusesannual!$E:$E,
        Raw_totalendusesannual!$B:$B,$A112,
        Raw_totalendusesannual!$C:$C,$B112,
        Raw_totalendusesannual!$A:$A,$C112) / $D112</f>
        <v>26.357442154198065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54463.33</v>
      </c>
      <c r="E113" s="38">
        <f>SUMIFS(Raw_totalendusesannual!$D:$D,
        Raw_totalendusesannual!$B:$B,$A113,
        Raw_totalendusesannual!$C:$C,$B113,
        Raw_totalendusesannual!$A:$A,$C113) / $D113</f>
        <v>53.350185528501463</v>
      </c>
      <c r="F113" s="38">
        <f>SUMIFS(Raw_totalendusesannual!$E:$E,
        Raw_totalendusesannual!$B:$B,$A113,
        Raw_totalendusesannual!$C:$C,$B113,
        Raw_totalendusesannual!$A:$A,$C113) / $D113</f>
        <v>27.323149722942023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54463.33</v>
      </c>
      <c r="E114" s="38">
        <f>SUMIFS(Raw_totalendusesannual!$D:$D,
        Raw_totalendusesannual!$B:$B,$A114,
        Raw_totalendusesannual!$C:$C,$B114,
        Raw_totalendusesannual!$A:$A,$C114) / $D114</f>
        <v>40.928141007903854</v>
      </c>
      <c r="F114" s="38">
        <f>SUMIFS(Raw_totalendusesannual!$E:$E,
        Raw_totalendusesannual!$B:$B,$A114,
        Raw_totalendusesannual!$C:$C,$B114,
        Raw_totalendusesannual!$A:$A,$C114) / $D114</f>
        <v>26.862228402119367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54463.33</v>
      </c>
      <c r="E115" s="38">
        <f>SUMIFS(Raw_totalendusesannual!$D:$D,
        Raw_totalendusesannual!$B:$B,$A115,
        Raw_totalendusesannual!$C:$C,$B115,
        Raw_totalendusesannual!$A:$A,$C115) / $D115</f>
        <v>55.024516862997544</v>
      </c>
      <c r="F115" s="38">
        <f>SUMIFS(Raw_totalendusesannual!$E:$E,
        Raw_totalendusesannual!$B:$B,$A115,
        Raw_totalendusesannual!$C:$C,$B115,
        Raw_totalendusesannual!$A:$A,$C115) / $D115</f>
        <v>26.206310374338109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54463.33</v>
      </c>
      <c r="E116" s="38">
        <f>SUMIFS(Raw_totalendusesannual!$D:$D,
        Raw_totalendusesannual!$B:$B,$A116,
        Raw_totalendusesannual!$C:$C,$B116,
        Raw_totalendusesannual!$A:$A,$C116) / $D116</f>
        <v>41.275384189692403</v>
      </c>
      <c r="F116" s="38">
        <f>SUMIFS(Raw_totalendusesannual!$E:$E,
        Raw_totalendusesannual!$B:$B,$A116,
        Raw_totalendusesannual!$C:$C,$B116,
        Raw_totalendusesannual!$A:$A,$C116) / $D116</f>
        <v>26.204477765131145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54463.33</v>
      </c>
      <c r="E117" s="38">
        <f>SUMIFS(Raw_totalendusesannual!$D:$D,
        Raw_totalendusesannual!$B:$B,$A117,
        Raw_totalendusesannual!$C:$C,$B117,
        Raw_totalendusesannual!$A:$A,$C117) / $D117</f>
        <v>55.32739331216068</v>
      </c>
      <c r="F117" s="38">
        <f>SUMIFS(Raw_totalendusesannual!$E:$E,
        Raw_totalendusesannual!$B:$B,$A117,
        Raw_totalendusesannual!$C:$C,$B117,
        Raw_totalendusesannual!$A:$A,$C117) / $D117</f>
        <v>25.1163043097071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54463.33</v>
      </c>
      <c r="E118" s="38">
        <f>SUMIFS(Raw_totalendusesannual!$D:$D,
        Raw_totalendusesannual!$B:$B,$A118,
        Raw_totalendusesannual!$C:$C,$B118,
        Raw_totalendusesannual!$A:$A,$C118) / $D118</f>
        <v>41.613913802185799</v>
      </c>
      <c r="F118" s="38">
        <f>SUMIFS(Raw_totalendusesannual!$E:$E,
        Raw_totalendusesannual!$B:$B,$A118,
        Raw_totalendusesannual!$C:$C,$B118,
        Raw_totalendusesannual!$A:$A,$C118) / $D118</f>
        <v>24.954348366139197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54463.33</v>
      </c>
      <c r="E119" s="38">
        <f>SUMIFS(Raw_totalendusesannual!$D:$D,
        Raw_totalendusesannual!$B:$B,$A119,
        Raw_totalendusesannual!$C:$C,$B119,
        Raw_totalendusesannual!$A:$A,$C119) / $D119</f>
        <v>55.022291512472705</v>
      </c>
      <c r="F119" s="38">
        <f>SUMIFS(Raw_totalendusesannual!$E:$E,
        Raw_totalendusesannual!$B:$B,$A119,
        Raw_totalendusesannual!$C:$C,$B119,
        Raw_totalendusesannual!$A:$A,$C119) / $D119</f>
        <v>25.162032876065421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54463.33</v>
      </c>
      <c r="E120" s="38">
        <f>SUMIFS(Raw_totalendusesannual!$D:$D,
        Raw_totalendusesannual!$B:$B,$A120,
        Raw_totalendusesannual!$C:$C,$B120,
        Raw_totalendusesannual!$A:$A,$C120) / $D120</f>
        <v>41.249618596585989</v>
      </c>
      <c r="F120" s="38">
        <f>SUMIFS(Raw_totalendusesannual!$E:$E,
        Raw_totalendusesannual!$B:$B,$A120,
        Raw_totalendusesannual!$C:$C,$B120,
        Raw_totalendusesannual!$A:$A,$C120) / $D120</f>
        <v>25.041530512364922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54463.33</v>
      </c>
      <c r="E121" s="38">
        <f>SUMIFS(Raw_totalendusesannual!$D:$D,
        Raw_totalendusesannual!$B:$B,$A121,
        Raw_totalendusesannual!$C:$C,$B121,
        Raw_totalendusesannual!$A:$A,$C121) / $D121</f>
        <v>52.016265072297266</v>
      </c>
      <c r="F121" s="38">
        <f>SUMIFS(Raw_totalendusesannual!$E:$E,
        Raw_totalendusesannual!$B:$B,$A121,
        Raw_totalendusesannual!$C:$C,$B121,
        Raw_totalendusesannual!$A:$A,$C121) / $D121</f>
        <v>26.859044424936926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54463.33</v>
      </c>
      <c r="E122" s="38">
        <f>SUMIFS(Raw_totalendusesannual!$D:$D,
        Raw_totalendusesannual!$B:$B,$A122,
        Raw_totalendusesannual!$C:$C,$B122,
        Raw_totalendusesannual!$A:$A,$C122) / $D122</f>
        <v>39.41286237914575</v>
      </c>
      <c r="F122" s="38">
        <f>SUMIFS(Raw_totalendusesannual!$E:$E,
        Raw_totalendusesannual!$B:$B,$A122,
        Raw_totalendusesannual!$C:$C,$B122,
        Raw_totalendusesannual!$A:$A,$C122) / $D122</f>
        <v>26.7237306275617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54463.33</v>
      </c>
      <c r="E123" s="38">
        <f>SUMIFS(Raw_totalendusesannual!$D:$D,
        Raw_totalendusesannual!$B:$B,$A123,
        Raw_totalendusesannual!$C:$C,$B123,
        Raw_totalendusesannual!$A:$A,$C123) / $D123</f>
        <v>57.846378655142829</v>
      </c>
      <c r="F123" s="38">
        <f>SUMIFS(Raw_totalendusesannual!$E:$E,
        Raw_totalendusesannual!$B:$B,$A123,
        Raw_totalendusesannual!$C:$C,$B123,
        Raw_totalendusesannual!$A:$A,$C123) / $D123</f>
        <v>24.664568618922125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54463.33</v>
      </c>
      <c r="E124" s="38">
        <f>SUMIFS(Raw_totalendusesannual!$D:$D,
        Raw_totalendusesannual!$B:$B,$A124,
        Raw_totalendusesannual!$C:$C,$B124,
        Raw_totalendusesannual!$A:$A,$C124) / $D124</f>
        <v>44.11656375032522</v>
      </c>
      <c r="F124" s="38">
        <f>SUMIFS(Raw_totalendusesannual!$E:$E,
        Raw_totalendusesannual!$B:$B,$A124,
        Raw_totalendusesannual!$C:$C,$B124,
        Raw_totalendusesannual!$A:$A,$C124) / $D124</f>
        <v>24.509788329138154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54463.33</v>
      </c>
      <c r="E125" s="38">
        <f>SUMIFS(Raw_totalendusesannual!$D:$D,
        Raw_totalendusesannual!$B:$B,$A125,
        Raw_totalendusesannual!$C:$C,$B125,
        Raw_totalendusesannual!$A:$A,$C125) / $D125</f>
        <v>59.567969677946614</v>
      </c>
      <c r="F125" s="38">
        <f>SUMIFS(Raw_totalendusesannual!$E:$E,
        Raw_totalendusesannual!$B:$B,$A125,
        Raw_totalendusesannual!$C:$C,$B125,
        Raw_totalendusesannual!$A:$A,$C125) / $D125</f>
        <v>23.721004389558992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54463.33</v>
      </c>
      <c r="E126" s="38">
        <f>SUMIFS(Raw_totalendusesannual!$D:$D,
        Raw_totalendusesannual!$B:$B,$A126,
        Raw_totalendusesannual!$C:$C,$B126,
        Raw_totalendusesannual!$A:$A,$C126) / $D126</f>
        <v>44.397884227791437</v>
      </c>
      <c r="F126" s="38">
        <f>SUMIFS(Raw_totalendusesannual!$E:$E,
        Raw_totalendusesannual!$B:$B,$A126,
        Raw_totalendusesannual!$C:$C,$B126,
        Raw_totalendusesannual!$A:$A,$C126) / $D126</f>
        <v>23.849814912162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54463.33</v>
      </c>
      <c r="E127" s="38">
        <f>SUMIFS(Raw_totalendusesannual!$D:$D,
        Raw_totalendusesannual!$B:$B,$A127,
        Raw_totalendusesannual!$C:$C,$B127,
        Raw_totalendusesannual!$A:$A,$C127) / $D127</f>
        <v>59.790181944438579</v>
      </c>
      <c r="F127" s="38">
        <f>SUMIFS(Raw_totalendusesannual!$E:$E,
        Raw_totalendusesannual!$B:$B,$A127,
        Raw_totalendusesannual!$C:$C,$B127,
        Raw_totalendusesannual!$A:$A,$C127) / $D127</f>
        <v>22.927727518680914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54463.33</v>
      </c>
      <c r="E128" s="38">
        <f>SUMIFS(Raw_totalendusesannual!$D:$D,
        Raw_totalendusesannual!$B:$B,$A128,
        Raw_totalendusesannual!$C:$C,$B128,
        Raw_totalendusesannual!$A:$A,$C128) / $D128</f>
        <v>44.653931737189033</v>
      </c>
      <c r="F128" s="38">
        <f>SUMIFS(Raw_totalendusesannual!$E:$E,
        Raw_totalendusesannual!$B:$B,$A128,
        Raw_totalendusesannual!$C:$C,$B128,
        Raw_totalendusesannual!$A:$A,$C128) / $D128</f>
        <v>22.89777103236251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54463.33</v>
      </c>
      <c r="E129" s="38">
        <f>SUMIFS(Raw_totalendusesannual!$D:$D,
        Raw_totalendusesannual!$B:$B,$A129,
        Raw_totalendusesannual!$C:$C,$B129,
        Raw_totalendusesannual!$A:$A,$C129) / $D129</f>
        <v>59.565124644416713</v>
      </c>
      <c r="F129" s="38">
        <f>SUMIFS(Raw_totalendusesannual!$E:$E,
        Raw_totalendusesannual!$B:$B,$A129,
        Raw_totalendusesannual!$C:$C,$B129,
        Raw_totalendusesannual!$A:$A,$C129) / $D129</f>
        <v>22.962346591734292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54463.33</v>
      </c>
      <c r="E130" s="38">
        <f>SUMIFS(Raw_totalendusesannual!$D:$D,
        Raw_totalendusesannual!$B:$B,$A130,
        Raw_totalendusesannual!$C:$C,$B130,
        Raw_totalendusesannual!$A:$A,$C130) / $D130</f>
        <v>44.377051678624859</v>
      </c>
      <c r="F130" s="38">
        <f>SUMIFS(Raw_totalendusesannual!$E:$E,
        Raw_totalendusesannual!$B:$B,$A130,
        Raw_totalendusesannual!$C:$C,$B130,
        Raw_totalendusesannual!$A:$A,$C130) / $D130</f>
        <v>22.971013891365068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54463.33</v>
      </c>
      <c r="E131" s="38">
        <f>SUMIFS(Raw_totalendusesannual!$D:$D,
        Raw_totalendusesannual!$B:$B,$A131,
        Raw_totalendusesannual!$C:$C,$B131,
        Raw_totalendusesannual!$A:$A,$C131) / $D131</f>
        <v>56.324541117849378</v>
      </c>
      <c r="F131" s="38">
        <f>SUMIFS(Raw_totalendusesannual!$E:$E,
        Raw_totalendusesannual!$B:$B,$A131,
        Raw_totalendusesannual!$C:$C,$B131,
        Raw_totalendusesannual!$A:$A,$C131) / $D131</f>
        <v>24.267101368939429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54463.33</v>
      </c>
      <c r="E132" s="38">
        <f>SUMIFS(Raw_totalendusesannual!$D:$D,
        Raw_totalendusesannual!$B:$B,$A132,
        Raw_totalendusesannual!$C:$C,$B132,
        Raw_totalendusesannual!$A:$A,$C132) / $D132</f>
        <v>42.513841698625477</v>
      </c>
      <c r="F132" s="38">
        <f>SUMIFS(Raw_totalendusesannual!$E:$E,
        Raw_totalendusesannual!$B:$B,$A132,
        Raw_totalendusesannual!$C:$C,$B132,
        Raw_totalendusesannual!$A:$A,$C132) / $D132</f>
        <v>24.304747432813969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54463.33</v>
      </c>
      <c r="E133" s="38">
        <f>SUMIFS(Raw_totalendusesannual!$D:$D,
        Raw_totalendusesannual!$B:$B,$A133,
        Raw_totalendusesannual!$C:$C,$B133,
        Raw_totalendusesannual!$A:$A,$C133) / $D133</f>
        <v>62.059017691353056</v>
      </c>
      <c r="F133" s="38">
        <f>SUMIFS(Raw_totalendusesannual!$E:$E,
        Raw_totalendusesannual!$B:$B,$A133,
        Raw_totalendusesannual!$C:$C,$B133,
        Raw_totalendusesannual!$A:$A,$C133) / $D133</f>
        <v>21.04451876152266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54463.33</v>
      </c>
      <c r="E134" s="38">
        <f>SUMIFS(Raw_totalendusesannual!$D:$D,
        Raw_totalendusesannual!$B:$B,$A134,
        Raw_totalendusesannual!$C:$C,$B134,
        Raw_totalendusesannual!$A:$A,$C134) / $D134</f>
        <v>47.95764214196965</v>
      </c>
      <c r="F134" s="38">
        <f>SUMIFS(Raw_totalendusesannual!$E:$E,
        Raw_totalendusesannual!$B:$B,$A134,
        Raw_totalendusesannual!$C:$C,$B134,
        Raw_totalendusesannual!$A:$A,$C134) / $D134</f>
        <v>21.013756779102561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54463.33</v>
      </c>
      <c r="E135" s="38">
        <f>SUMIFS(Raw_totalendusesannual!$D:$D,
        Raw_totalendusesannual!$B:$B,$A135,
        Raw_totalendusesannual!$C:$C,$B135,
        Raw_totalendusesannual!$A:$A,$C135) / $D135</f>
        <v>64.001171797611349</v>
      </c>
      <c r="F135" s="38">
        <f>SUMIFS(Raw_totalendusesannual!$E:$E,
        Raw_totalendusesannual!$B:$B,$A135,
        Raw_totalendusesannual!$C:$C,$B135,
        Raw_totalendusesannual!$A:$A,$C135) / $D135</f>
        <v>20.366588124523417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54463.33</v>
      </c>
      <c r="E136" s="38">
        <f>SUMIFS(Raw_totalendusesannual!$D:$D,
        Raw_totalendusesannual!$B:$B,$A136,
        Raw_totalendusesannual!$C:$C,$B136,
        Raw_totalendusesannual!$A:$A,$C136) / $D136</f>
        <v>48.313524347482975</v>
      </c>
      <c r="F136" s="38">
        <f>SUMIFS(Raw_totalendusesannual!$E:$E,
        Raw_totalendusesannual!$B:$B,$A136,
        Raw_totalendusesannual!$C:$C,$B136,
        Raw_totalendusesannual!$A:$A,$C136) / $D136</f>
        <v>20.454191471582803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54463.33</v>
      </c>
      <c r="E137" s="38">
        <f>SUMIFS(Raw_totalendusesannual!$D:$D,
        Raw_totalendusesannual!$B:$B,$A137,
        Raw_totalendusesannual!$C:$C,$B137,
        Raw_totalendusesannual!$A:$A,$C137) / $D137</f>
        <v>64.138453891820419</v>
      </c>
      <c r="F137" s="38">
        <f>SUMIFS(Raw_totalendusesannual!$E:$E,
        Raw_totalendusesannual!$B:$B,$A137,
        Raw_totalendusesannual!$C:$C,$B137,
        Raw_totalendusesannual!$A:$A,$C137) / $D137</f>
        <v>19.950550948684185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54463.33</v>
      </c>
      <c r="E138" s="38">
        <f>SUMIFS(Raw_totalendusesannual!$D:$D,
        Raw_totalendusesannual!$B:$B,$A138,
        Raw_totalendusesannual!$C:$C,$B138,
        Raw_totalendusesannual!$A:$A,$C138) / $D138</f>
        <v>48.470602513654597</v>
      </c>
      <c r="F138" s="38">
        <f>SUMIFS(Raw_totalendusesannual!$E:$E,
        Raw_totalendusesannual!$B:$B,$A138,
        Raw_totalendusesannual!$C:$C,$B138,
        Raw_totalendusesannual!$A:$A,$C138) / $D138</f>
        <v>19.935714360469692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54463.33</v>
      </c>
      <c r="E139" s="38">
        <f>SUMIFS(Raw_totalendusesannual!$D:$D,
        Raw_totalendusesannual!$B:$B,$A139,
        Raw_totalendusesannual!$C:$C,$B139,
        Raw_totalendusesannual!$A:$A,$C139) / $D139</f>
        <v>63.996146765172085</v>
      </c>
      <c r="F139" s="38">
        <f>SUMIFS(Raw_totalendusesannual!$E:$E,
        Raw_totalendusesannual!$B:$B,$A139,
        Raw_totalendusesannual!$C:$C,$B139,
        Raw_totalendusesannual!$A:$A,$C139) / $D139</f>
        <v>19.962125709169822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54463.33</v>
      </c>
      <c r="E140" s="38">
        <f>SUMIFS(Raw_totalendusesannual!$D:$D,
        Raw_totalendusesannual!$B:$B,$A140,
        Raw_totalendusesannual!$C:$C,$B140,
        Raw_totalendusesannual!$A:$A,$C140) / $D140</f>
        <v>48.297350345636225</v>
      </c>
      <c r="F140" s="38">
        <f>SUMIFS(Raw_totalendusesannual!$E:$E,
        Raw_totalendusesannual!$B:$B,$A140,
        Raw_totalendusesannual!$C:$C,$B140,
        Raw_totalendusesannual!$A:$A,$C140) / $D140</f>
        <v>19.964464163318695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54463.33</v>
      </c>
      <c r="E141" s="38">
        <f>SUMIFS(Raw_totalendusesannual!$D:$D,
        Raw_totalendusesannual!$B:$B,$A141,
        Raw_totalendusesannual!$C:$C,$B141,
        Raw_totalendusesannual!$A:$A,$C141) / $D141</f>
        <v>60.496858712091232</v>
      </c>
      <c r="F141" s="38">
        <f>SUMIFS(Raw_totalendusesannual!$E:$E,
        Raw_totalendusesannual!$B:$B,$A141,
        Raw_totalendusesannual!$C:$C,$B141,
        Raw_totalendusesannual!$A:$A,$C141) / $D141</f>
        <v>20.7031659650631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54463.33</v>
      </c>
      <c r="E142" s="38">
        <f>SUMIFS(Raw_totalendusesannual!$D:$D,
        Raw_totalendusesannual!$B:$B,$A142,
        Raw_totalendusesannual!$C:$C,$B142,
        Raw_totalendusesannual!$A:$A,$C142) / $D142</f>
        <v>46.311218759484589</v>
      </c>
      <c r="F142" s="38">
        <f>SUMIFS(Raw_totalendusesannual!$E:$E,
        Raw_totalendusesannual!$B:$B,$A142,
        Raw_totalendusesannual!$C:$C,$B142,
        Raw_totalendusesannual!$A:$A,$C142) / $D142</f>
        <v>20.761850955496111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54463.33</v>
      </c>
      <c r="E143" s="38">
        <f>SUMIFS(Raw_totalendusesannual!$D:$D,
        Raw_totalendusesannual!$B:$B,$A143,
        Raw_totalendusesannual!$C:$C,$B143,
        Raw_totalendusesannual!$A:$A,$C143) / $D143</f>
        <v>70.041329826876179</v>
      </c>
      <c r="F143" s="38">
        <f>SUMIFS(Raw_totalendusesannual!$E:$E,
        Raw_totalendusesannual!$B:$B,$A143,
        Raw_totalendusesannual!$C:$C,$B143,
        Raw_totalendusesannual!$A:$A,$C143) / $D143</f>
        <v>16.62777560608211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54463.33</v>
      </c>
      <c r="E144" s="38">
        <f>SUMIFS(Raw_totalendusesannual!$D:$D,
        Raw_totalendusesannual!$B:$B,$A144,
        Raw_totalendusesannual!$C:$C,$B144,
        Raw_totalendusesannual!$A:$A,$C144) / $D144</f>
        <v>54.566793657310342</v>
      </c>
      <c r="F144" s="38">
        <f>SUMIFS(Raw_totalendusesannual!$E:$E,
        Raw_totalendusesannual!$B:$B,$A144,
        Raw_totalendusesannual!$C:$C,$B144,
        Raw_totalendusesannual!$A:$A,$C144) / $D144</f>
        <v>16.658463042931821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54463.33</v>
      </c>
      <c r="E145" s="38">
        <f>SUMIFS(Raw_totalendusesannual!$D:$D,
        Raw_totalendusesannual!$B:$B,$A145,
        Raw_totalendusesannual!$C:$C,$B145,
        Raw_totalendusesannual!$A:$A,$C145) / $D145</f>
        <v>70.699285555987856</v>
      </c>
      <c r="F145" s="38">
        <f>SUMIFS(Raw_totalendusesannual!$E:$E,
        Raw_totalendusesannual!$B:$B,$A145,
        Raw_totalendusesannual!$C:$C,$B145,
        Raw_totalendusesannual!$A:$A,$C145) / $D145</f>
        <v>16.268552804244617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54463.33</v>
      </c>
      <c r="E146" s="38">
        <f>SUMIFS(Raw_totalendusesannual!$D:$D,
        Raw_totalendusesannual!$B:$B,$A146,
        Raw_totalendusesannual!$C:$C,$B146,
        Raw_totalendusesannual!$A:$A,$C146) / $D146</f>
        <v>53.679265663704363</v>
      </c>
      <c r="F146" s="38">
        <f>SUMIFS(Raw_totalendusesannual!$E:$E,
        Raw_totalendusesannual!$B:$B,$A146,
        Raw_totalendusesannual!$C:$C,$B146,
        Raw_totalendusesannual!$A:$A,$C146) / $D146</f>
        <v>16.252713523025491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54463.33</v>
      </c>
      <c r="E147" s="38">
        <f>SUMIFS(Raw_totalendusesannual!$D:$D,
        Raw_totalendusesannual!$B:$B,$A147,
        Raw_totalendusesannual!$C:$C,$B147,
        Raw_totalendusesannual!$A:$A,$C147) / $D147</f>
        <v>70.735333296733785</v>
      </c>
      <c r="F147" s="38">
        <f>SUMIFS(Raw_totalendusesannual!$E:$E,
        Raw_totalendusesannual!$B:$B,$A147,
        Raw_totalendusesannual!$C:$C,$B147,
        Raw_totalendusesannual!$A:$A,$C147) / $D147</f>
        <v>16.143068005573657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54463.33</v>
      </c>
      <c r="E148" s="38">
        <f>SUMIFS(Raw_totalendusesannual!$D:$D,
        Raw_totalendusesannual!$B:$B,$A148,
        Raw_totalendusesannual!$C:$C,$B148,
        Raw_totalendusesannual!$A:$A,$C148) / $D148</f>
        <v>53.731994720117186</v>
      </c>
      <c r="F148" s="38">
        <f>SUMIFS(Raw_totalendusesannual!$E:$E,
        Raw_totalendusesannual!$B:$B,$A148,
        Raw_totalendusesannual!$C:$C,$B148,
        Raw_totalendusesannual!$A:$A,$C148) / $D148</f>
        <v>16.069923010583452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54463.33</v>
      </c>
      <c r="E149" s="38">
        <f>SUMIFS(Raw_totalendusesannual!$D:$D,
        Raw_totalendusesannual!$B:$B,$A149,
        Raw_totalendusesannual!$C:$C,$B149,
        Raw_totalendusesannual!$A:$A,$C149) / $D149</f>
        <v>70.695505581461873</v>
      </c>
      <c r="F149" s="38">
        <f>SUMIFS(Raw_totalendusesannual!$E:$E,
        Raw_totalendusesannual!$B:$B,$A149,
        Raw_totalendusesannual!$C:$C,$B149,
        Raw_totalendusesannual!$A:$A,$C149) / $D149</f>
        <v>16.145240660091844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54463.33</v>
      </c>
      <c r="E150" s="38">
        <f>SUMIFS(Raw_totalendusesannual!$D:$D,
        Raw_totalendusesannual!$B:$B,$A150,
        Raw_totalendusesannual!$C:$C,$B150,
        Raw_totalendusesannual!$A:$A,$C150) / $D150</f>
        <v>53.664395474900267</v>
      </c>
      <c r="F150" s="38">
        <f>SUMIFS(Raw_totalendusesannual!$E:$E,
        Raw_totalendusesannual!$B:$B,$A150,
        Raw_totalendusesannual!$C:$C,$B150,
        Raw_totalendusesannual!$A:$A,$C150) / $D150</f>
        <v>16.075423041521699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54463.33</v>
      </c>
      <c r="E151" s="38">
        <f>SUMIFS(Raw_totalendusesannual!$D:$D,
        Raw_totalendusesannual!$B:$B,$A151,
        Raw_totalendusesannual!$C:$C,$B151,
        Raw_totalendusesannual!$A:$A,$C151) / $D151</f>
        <v>67.395480592170912</v>
      </c>
      <c r="F151" s="38">
        <f>SUMIFS(Raw_totalendusesannual!$E:$E,
        Raw_totalendusesannual!$B:$B,$A151,
        Raw_totalendusesannual!$C:$C,$B151,
        Raw_totalendusesannual!$A:$A,$C151) / $D151</f>
        <v>16.385171637503618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54463.33</v>
      </c>
      <c r="E152" s="38">
        <f>SUMIFS(Raw_totalendusesannual!$D:$D,
        Raw_totalendusesannual!$B:$B,$A152,
        Raw_totalendusesannual!$C:$C,$B152,
        Raw_totalendusesannual!$A:$A,$C152) / $D152</f>
        <v>51.931409996414096</v>
      </c>
      <c r="F152" s="38">
        <f>SUMIFS(Raw_totalendusesannual!$E:$E,
        Raw_totalendusesannual!$B:$B,$A152,
        Raw_totalendusesannual!$C:$C,$B152,
        Raw_totalendusesannual!$A:$A,$C152) / $D152</f>
        <v>16.370007122223338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54463.33</v>
      </c>
      <c r="E153" s="38">
        <f>SUMIFS(Raw_totalendusesannual!$D:$D,
        Raw_totalendusesannual!$B:$B,$A153,
        Raw_totalendusesannual!$C:$C,$B153,
        Raw_totalendusesannual!$A:$A,$C153) / $D153</f>
        <v>55.807108929990143</v>
      </c>
      <c r="F153" s="38">
        <f>SUMIFS(Raw_totalendusesannual!$E:$E,
        Raw_totalendusesannual!$B:$B,$A153,
        Raw_totalendusesannual!$C:$C,$B153,
        Raw_totalendusesannual!$A:$A,$C153) / $D153</f>
        <v>31.579963435948553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54463.33</v>
      </c>
      <c r="E154" s="38">
        <f>SUMIFS(Raw_totalendusesannual!$D:$D,
        Raw_totalendusesannual!$B:$B,$A154,
        Raw_totalendusesannual!$C:$C,$B154,
        Raw_totalendusesannual!$A:$A,$C154) / $D154</f>
        <v>42.876193945540969</v>
      </c>
      <c r="F154" s="38">
        <f>SUMIFS(Raw_totalendusesannual!$E:$E,
        Raw_totalendusesannual!$B:$B,$A154,
        Raw_totalendusesannual!$C:$C,$B154,
        Raw_totalendusesannual!$A:$A,$C154) / $D154</f>
        <v>30.684861722557176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54463.33</v>
      </c>
      <c r="E155" s="38">
        <f>SUMIFS(Raw_totalendusesannual!$D:$D,
        Raw_totalendusesannual!$B:$B,$A155,
        Raw_totalendusesannual!$C:$C,$B155,
        Raw_totalendusesannual!$A:$A,$C155) / $D155</f>
        <v>57.869154897432821</v>
      </c>
      <c r="F155" s="38">
        <f>SUMIFS(Raw_totalendusesannual!$E:$E,
        Raw_totalendusesannual!$B:$B,$A155,
        Raw_totalendusesannual!$C:$C,$B155,
        Raw_totalendusesannual!$A:$A,$C155) / $D155</f>
        <v>30.106086609100103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54463.33</v>
      </c>
      <c r="E156" s="38">
        <f>SUMIFS(Raw_totalendusesannual!$D:$D,
        Raw_totalendusesannual!$B:$B,$A156,
        Raw_totalendusesannual!$C:$C,$B156,
        Raw_totalendusesannual!$A:$A,$C156) / $D156</f>
        <v>43.393025362202422</v>
      </c>
      <c r="F156" s="38">
        <f>SUMIFS(Raw_totalendusesannual!$E:$E,
        Raw_totalendusesannual!$B:$B,$A156,
        Raw_totalendusesannual!$C:$C,$B156,
        Raw_totalendusesannual!$A:$A,$C156) / $D156</f>
        <v>29.88723642127648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54463.33</v>
      </c>
      <c r="E157" s="38">
        <f>SUMIFS(Raw_totalendusesannual!$D:$D,
        Raw_totalendusesannual!$B:$B,$A157,
        Raw_totalendusesannual!$C:$C,$B157,
        Raw_totalendusesannual!$A:$A,$C157) / $D157</f>
        <v>58.47432575275878</v>
      </c>
      <c r="F157" s="38">
        <f>SUMIFS(Raw_totalendusesannual!$E:$E,
        Raw_totalendusesannual!$B:$B,$A157,
        Raw_totalendusesannual!$C:$C,$B157,
        Raw_totalendusesannual!$A:$A,$C157) / $D157</f>
        <v>28.481833005804088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54463.33</v>
      </c>
      <c r="E158" s="38">
        <f>SUMIFS(Raw_totalendusesannual!$D:$D,
        Raw_totalendusesannual!$B:$B,$A158,
        Raw_totalendusesannual!$C:$C,$B158,
        Raw_totalendusesannual!$A:$A,$C158) / $D158</f>
        <v>44.02803097056313</v>
      </c>
      <c r="F158" s="38">
        <f>SUMIFS(Raw_totalendusesannual!$E:$E,
        Raw_totalendusesannual!$B:$B,$A158,
        Raw_totalendusesannual!$C:$C,$B158,
        Raw_totalendusesannual!$A:$A,$C158) / $D158</f>
        <v>28.085559770216033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54463.33</v>
      </c>
      <c r="E159" s="38">
        <f>SUMIFS(Raw_totalendusesannual!$D:$D,
        Raw_totalendusesannual!$B:$B,$A159,
        Raw_totalendusesannual!$C:$C,$B159,
        Raw_totalendusesannual!$A:$A,$C159) / $D159</f>
        <v>57.888033287718542</v>
      </c>
      <c r="F159" s="38">
        <f>SUMIFS(Raw_totalendusesannual!$E:$E,
        Raw_totalendusesannual!$B:$B,$A159,
        Raw_totalendusesannual!$C:$C,$B159,
        Raw_totalendusesannual!$A:$A,$C159) / $D159</f>
        <v>28.549431149362334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54463.33</v>
      </c>
      <c r="E160" s="38">
        <f>SUMIFS(Raw_totalendusesannual!$D:$D,
        Raw_totalendusesannual!$B:$B,$A160,
        Raw_totalendusesannual!$C:$C,$B160,
        Raw_totalendusesannual!$A:$A,$C160) / $D160</f>
        <v>43.366347228493005</v>
      </c>
      <c r="F160" s="38">
        <f>SUMIFS(Raw_totalendusesannual!$E:$E,
        Raw_totalendusesannual!$B:$B,$A160,
        Raw_totalendusesannual!$C:$C,$B160,
        Raw_totalendusesannual!$A:$A,$C160) / $D160</f>
        <v>28.208322186689646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54463.33</v>
      </c>
      <c r="E161" s="38">
        <f>SUMIFS(Raw_totalendusesannual!$D:$D,
        Raw_totalendusesannual!$B:$B,$A161,
        Raw_totalendusesannual!$C:$C,$B161,
        Raw_totalendusesannual!$A:$A,$C161) / $D161</f>
        <v>54.458367492402687</v>
      </c>
      <c r="F161" s="38">
        <f>SUMIFS(Raw_totalendusesannual!$E:$E,
        Raw_totalendusesannual!$B:$B,$A161,
        Raw_totalendusesannual!$C:$C,$B161,
        Raw_totalendusesannual!$A:$A,$C161) / $D161</f>
        <v>30.993695758228515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54463.33</v>
      </c>
      <c r="E162" s="38">
        <f>SUMIFS(Raw_totalendusesannual!$D:$D,
        Raw_totalendusesannual!$B:$B,$A162,
        Raw_totalendusesannual!$C:$C,$B162,
        Raw_totalendusesannual!$A:$A,$C162) / $D162</f>
        <v>41.311761142772575</v>
      </c>
      <c r="F162" s="38">
        <f>SUMIFS(Raw_totalendusesannual!$E:$E,
        Raw_totalendusesannual!$B:$B,$A162,
        Raw_totalendusesannual!$C:$C,$B162,
        Raw_totalendusesannual!$A:$A,$C162) / $D162</f>
        <v>30.570014723668201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B479A-F629-4215-9E17-C5EB35A24CF8}">
  <dimension ref="A1:H140"/>
  <sheetViews>
    <sheetView workbookViewId="0"/>
  </sheetViews>
  <sheetFormatPr defaultRowHeight="15" x14ac:dyDescent="0.25"/>
  <sheetData>
    <row r="1" spans="1:8" x14ac:dyDescent="0.25">
      <c r="A1" t="s">
        <v>521</v>
      </c>
    </row>
    <row r="3" spans="1:8" x14ac:dyDescent="0.25">
      <c r="A3" s="110" t="s">
        <v>522</v>
      </c>
      <c r="B3" s="110"/>
      <c r="C3" s="110"/>
      <c r="F3" s="110" t="s">
        <v>523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40.226492577666484</v>
      </c>
      <c r="C5" s="110">
        <v>31.607887912839704</v>
      </c>
      <c r="F5" s="110" t="s">
        <v>73</v>
      </c>
      <c r="G5" s="110">
        <v>36.440825230480762</v>
      </c>
      <c r="H5" s="110">
        <v>37.462497427167968</v>
      </c>
    </row>
    <row r="6" spans="1:8" x14ac:dyDescent="0.25">
      <c r="A6" s="110" t="s">
        <v>74</v>
      </c>
      <c r="B6" s="110">
        <v>46.757660796723229</v>
      </c>
      <c r="C6" s="110">
        <v>38.572653379806191</v>
      </c>
      <c r="F6" s="110" t="s">
        <v>74</v>
      </c>
      <c r="G6" s="110">
        <v>29.7304369747498</v>
      </c>
      <c r="H6" s="110">
        <v>32.427959509637034</v>
      </c>
    </row>
    <row r="7" spans="1:8" x14ac:dyDescent="0.25">
      <c r="A7" s="110" t="s">
        <v>75</v>
      </c>
      <c r="B7" s="110">
        <v>43.856074720366898</v>
      </c>
      <c r="C7" s="110">
        <v>35.570671679458449</v>
      </c>
      <c r="F7" s="110" t="s">
        <v>75</v>
      </c>
      <c r="G7" s="110">
        <v>25.890220998238629</v>
      </c>
      <c r="H7" s="110">
        <v>28.278127870624143</v>
      </c>
    </row>
    <row r="8" spans="1:8" x14ac:dyDescent="0.25">
      <c r="A8" s="110" t="s">
        <v>76</v>
      </c>
      <c r="B8" s="110">
        <v>47.773151770191063</v>
      </c>
      <c r="C8" s="110">
        <v>39.135392749580312</v>
      </c>
      <c r="F8" s="110" t="s">
        <v>76</v>
      </c>
      <c r="G8" s="110">
        <v>24.703391805091609</v>
      </c>
      <c r="H8" s="110">
        <v>26.433861462382122</v>
      </c>
    </row>
    <row r="9" spans="1:8" x14ac:dyDescent="0.25">
      <c r="A9" s="110" t="s">
        <v>77</v>
      </c>
      <c r="B9" s="110">
        <v>44.616323680538812</v>
      </c>
      <c r="C9" s="110">
        <v>36.065076079630089</v>
      </c>
      <c r="F9" s="110" t="s">
        <v>77</v>
      </c>
      <c r="G9" s="110">
        <v>25.456911834072574</v>
      </c>
      <c r="H9" s="110">
        <v>27.535936197805018</v>
      </c>
    </row>
    <row r="10" spans="1:8" x14ac:dyDescent="0.25">
      <c r="A10" s="110" t="s">
        <v>78</v>
      </c>
      <c r="B10" s="110">
        <v>47.673575229425012</v>
      </c>
      <c r="C10" s="110">
        <v>38.694088664795188</v>
      </c>
      <c r="F10" s="110" t="s">
        <v>78</v>
      </c>
      <c r="G10" s="110">
        <v>19.363514864037874</v>
      </c>
      <c r="H10" s="110">
        <v>20.258206760401904</v>
      </c>
    </row>
    <row r="11" spans="1:8" x14ac:dyDescent="0.25">
      <c r="A11" s="110" t="s">
        <v>79</v>
      </c>
      <c r="B11" s="110">
        <v>48.439291721604242</v>
      </c>
      <c r="C11" s="110">
        <v>39.196682244732372</v>
      </c>
      <c r="F11" s="110" t="s">
        <v>79</v>
      </c>
      <c r="G11" s="110">
        <v>19.168619326067649</v>
      </c>
      <c r="H11" s="110">
        <v>19.920875018108514</v>
      </c>
    </row>
    <row r="12" spans="1:8" x14ac:dyDescent="0.25">
      <c r="A12" s="110" t="s">
        <v>80</v>
      </c>
      <c r="B12" s="110">
        <v>50.240322617070973</v>
      </c>
      <c r="C12" s="110">
        <v>41.324868126866278</v>
      </c>
      <c r="F12" s="110" t="s">
        <v>80</v>
      </c>
      <c r="G12" s="110">
        <v>19.835176438899346</v>
      </c>
      <c r="H12" s="110">
        <v>20.737487039444705</v>
      </c>
    </row>
    <row r="13" spans="1:8" x14ac:dyDescent="0.25">
      <c r="A13" s="110" t="s">
        <v>81</v>
      </c>
      <c r="B13" s="110">
        <v>52.265176771233044</v>
      </c>
      <c r="C13" s="110">
        <v>42.736446522825538</v>
      </c>
      <c r="F13" s="110" t="s">
        <v>81</v>
      </c>
      <c r="G13" s="110">
        <v>19.228045365569823</v>
      </c>
      <c r="H13" s="110">
        <v>19.852280424278135</v>
      </c>
    </row>
    <row r="14" spans="1:8" x14ac:dyDescent="0.25">
      <c r="A14" s="110" t="s">
        <v>20</v>
      </c>
      <c r="B14" s="110">
        <v>55.791448484696026</v>
      </c>
      <c r="C14" s="110">
        <v>46.280048612525164</v>
      </c>
      <c r="F14" s="110" t="s">
        <v>20</v>
      </c>
      <c r="G14" s="110">
        <v>21.679233715602773</v>
      </c>
      <c r="H14" s="110">
        <v>22.378667811902062</v>
      </c>
    </row>
    <row r="15" spans="1:8" x14ac:dyDescent="0.25">
      <c r="A15" s="110" t="s">
        <v>21</v>
      </c>
      <c r="B15" s="110">
        <v>56.662543035837132</v>
      </c>
      <c r="C15" s="110">
        <v>42.890007643675112</v>
      </c>
      <c r="F15" s="110" t="s">
        <v>21</v>
      </c>
      <c r="G15" s="110">
        <v>27.539277712178084</v>
      </c>
      <c r="H15" s="110">
        <v>26.623329678886691</v>
      </c>
    </row>
    <row r="16" spans="1:8" x14ac:dyDescent="0.25">
      <c r="A16" s="110" t="s">
        <v>22</v>
      </c>
      <c r="B16" s="110">
        <v>53.350185528501463</v>
      </c>
      <c r="C16" s="110">
        <v>40.928141007903854</v>
      </c>
      <c r="F16" s="110" t="s">
        <v>22</v>
      </c>
      <c r="G16" s="110">
        <v>27.323149722942023</v>
      </c>
      <c r="H16" s="110">
        <v>26.862228402119367</v>
      </c>
    </row>
    <row r="17" spans="1:8" x14ac:dyDescent="0.25">
      <c r="A17" s="110" t="s">
        <v>23</v>
      </c>
      <c r="B17" s="110">
        <v>57.846378655142829</v>
      </c>
      <c r="C17" s="110">
        <v>44.11656375032522</v>
      </c>
      <c r="F17" s="110" t="s">
        <v>23</v>
      </c>
      <c r="G17" s="110">
        <v>24.664568618922125</v>
      </c>
      <c r="H17" s="110">
        <v>24.509788329138154</v>
      </c>
    </row>
    <row r="18" spans="1:8" x14ac:dyDescent="0.25">
      <c r="A18" s="110" t="s">
        <v>24</v>
      </c>
      <c r="B18" s="110">
        <v>62.059017691353056</v>
      </c>
      <c r="C18" s="110">
        <v>47.95764214196965</v>
      </c>
      <c r="F18" s="110" t="s">
        <v>24</v>
      </c>
      <c r="G18" s="110">
        <v>21.04451876152266</v>
      </c>
      <c r="H18" s="110">
        <v>21.013756779102561</v>
      </c>
    </row>
    <row r="19" spans="1:8" x14ac:dyDescent="0.25">
      <c r="A19" s="110" t="s">
        <v>25</v>
      </c>
      <c r="B19" s="110">
        <v>70.041329826876179</v>
      </c>
      <c r="C19" s="110">
        <v>54.566793657310342</v>
      </c>
      <c r="F19" s="110" t="s">
        <v>25</v>
      </c>
      <c r="G19" s="110">
        <v>16.62777560608211</v>
      </c>
      <c r="H19" s="110">
        <v>16.658463042931821</v>
      </c>
    </row>
    <row r="20" spans="1:8" x14ac:dyDescent="0.25">
      <c r="A20" s="110" t="s">
        <v>26</v>
      </c>
      <c r="B20" s="110">
        <v>55.807108929990143</v>
      </c>
      <c r="C20" s="110">
        <v>42.876193945540969</v>
      </c>
      <c r="F20" s="110" t="s">
        <v>26</v>
      </c>
      <c r="G20" s="110">
        <v>31.579963435948553</v>
      </c>
      <c r="H20" s="110">
        <v>30.684861722557176</v>
      </c>
    </row>
    <row r="33" spans="1:8" x14ac:dyDescent="0.25">
      <c r="A33" s="110" t="s">
        <v>524</v>
      </c>
      <c r="B33" s="110"/>
      <c r="C33" s="110"/>
      <c r="F33" s="110" t="s">
        <v>525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42.868828806464826</v>
      </c>
      <c r="C35" s="110">
        <v>32.883924468077879</v>
      </c>
      <c r="F35" s="110" t="s">
        <v>73</v>
      </c>
      <c r="G35" s="110">
        <v>34.827922383739661</v>
      </c>
      <c r="H35" s="110">
        <v>36.236588912209371</v>
      </c>
    </row>
    <row r="36" spans="1:8" x14ac:dyDescent="0.25">
      <c r="A36" s="110" t="s">
        <v>74</v>
      </c>
      <c r="B36" s="110">
        <v>49.210343179530156</v>
      </c>
      <c r="C36" s="110">
        <v>40.015660078074553</v>
      </c>
      <c r="F36" s="110" t="s">
        <v>74</v>
      </c>
      <c r="G36" s="110">
        <v>28.461793467274219</v>
      </c>
      <c r="H36" s="110">
        <v>31.041726056779854</v>
      </c>
    </row>
    <row r="37" spans="1:8" x14ac:dyDescent="0.25">
      <c r="A37" s="110" t="s">
        <v>75</v>
      </c>
      <c r="B37" s="110">
        <v>46.583187807282435</v>
      </c>
      <c r="C37" s="110">
        <v>37.408454459174642</v>
      </c>
      <c r="F37" s="110" t="s">
        <v>75</v>
      </c>
      <c r="G37" s="110">
        <v>25.034480447670017</v>
      </c>
      <c r="H37" s="110">
        <v>27.339211355603851</v>
      </c>
    </row>
    <row r="38" spans="1:8" x14ac:dyDescent="0.25">
      <c r="A38" s="110" t="s">
        <v>76</v>
      </c>
      <c r="B38" s="110">
        <v>50.295664073423346</v>
      </c>
      <c r="C38" s="110">
        <v>40.73192256147393</v>
      </c>
      <c r="F38" s="110" t="s">
        <v>76</v>
      </c>
      <c r="G38" s="110">
        <v>23.858188986975271</v>
      </c>
      <c r="H38" s="110">
        <v>25.517554288362462</v>
      </c>
    </row>
    <row r="39" spans="1:8" x14ac:dyDescent="0.25">
      <c r="A39" s="110" t="s">
        <v>77</v>
      </c>
      <c r="B39" s="110">
        <v>47.183975713567271</v>
      </c>
      <c r="C39" s="110">
        <v>37.791111193531499</v>
      </c>
      <c r="F39" s="110" t="s">
        <v>77</v>
      </c>
      <c r="G39" s="110">
        <v>24.66352112513135</v>
      </c>
      <c r="H39" s="110">
        <v>26.609667826040017</v>
      </c>
    </row>
    <row r="40" spans="1:8" x14ac:dyDescent="0.25">
      <c r="A40" s="110" t="s">
        <v>78</v>
      </c>
      <c r="B40" s="110">
        <v>49.407861950416908</v>
      </c>
      <c r="C40" s="110">
        <v>39.787992397820702</v>
      </c>
      <c r="F40" s="110" t="s">
        <v>78</v>
      </c>
      <c r="G40" s="110">
        <v>19.086760210952946</v>
      </c>
      <c r="H40" s="110">
        <v>19.803570218714132</v>
      </c>
    </row>
    <row r="41" spans="1:8" x14ac:dyDescent="0.25">
      <c r="A41" s="110" t="s">
        <v>79</v>
      </c>
      <c r="B41" s="110">
        <v>49.823010638534214</v>
      </c>
      <c r="C41" s="110">
        <v>40.005813452831468</v>
      </c>
      <c r="F41" s="110" t="s">
        <v>79</v>
      </c>
      <c r="G41" s="110">
        <v>18.849715028442073</v>
      </c>
      <c r="H41" s="110">
        <v>19.400700250976207</v>
      </c>
    </row>
    <row r="42" spans="1:8" x14ac:dyDescent="0.25">
      <c r="A42" s="110" t="s">
        <v>80</v>
      </c>
      <c r="B42" s="110">
        <v>51.988415324586285</v>
      </c>
      <c r="C42" s="110">
        <v>42.291714994290651</v>
      </c>
      <c r="F42" s="110" t="s">
        <v>80</v>
      </c>
      <c r="G42" s="110">
        <v>19.409475513157201</v>
      </c>
      <c r="H42" s="110">
        <v>20.14660029050739</v>
      </c>
    </row>
    <row r="43" spans="1:8" x14ac:dyDescent="0.25">
      <c r="A43" s="110" t="s">
        <v>81</v>
      </c>
      <c r="B43" s="110">
        <v>54.109811317082517</v>
      </c>
      <c r="C43" s="110">
        <v>43.708628906825929</v>
      </c>
      <c r="F43" s="110" t="s">
        <v>81</v>
      </c>
      <c r="G43" s="110">
        <v>18.799529885521139</v>
      </c>
      <c r="H43" s="110">
        <v>19.275461305799702</v>
      </c>
    </row>
    <row r="44" spans="1:8" x14ac:dyDescent="0.25">
      <c r="A44" s="110" t="s">
        <v>20</v>
      </c>
      <c r="B44" s="110">
        <v>57.470220054484365</v>
      </c>
      <c r="C44" s="110">
        <v>47.207067764677625</v>
      </c>
      <c r="F44" s="110" t="s">
        <v>20</v>
      </c>
      <c r="G44" s="110">
        <v>20.972603034004713</v>
      </c>
      <c r="H44" s="110">
        <v>21.638422586353055</v>
      </c>
    </row>
    <row r="45" spans="1:8" x14ac:dyDescent="0.25">
      <c r="A45" s="110" t="s">
        <v>21</v>
      </c>
      <c r="B45" s="110">
        <v>58.701605281939237</v>
      </c>
      <c r="C45" s="110">
        <v>43.381561685633251</v>
      </c>
      <c r="F45" s="110" t="s">
        <v>21</v>
      </c>
      <c r="G45" s="110">
        <v>26.231123767129187</v>
      </c>
      <c r="H45" s="110">
        <v>25.781153300762181</v>
      </c>
    </row>
    <row r="46" spans="1:8" x14ac:dyDescent="0.25">
      <c r="A46" s="110" t="s">
        <v>22</v>
      </c>
      <c r="B46" s="110">
        <v>55.024516862997544</v>
      </c>
      <c r="C46" s="110">
        <v>41.275384189692403</v>
      </c>
      <c r="F46" s="110" t="s">
        <v>22</v>
      </c>
      <c r="G46" s="110">
        <v>26.206310374338109</v>
      </c>
      <c r="H46" s="110">
        <v>26.204477765131145</v>
      </c>
    </row>
    <row r="47" spans="1:8" x14ac:dyDescent="0.25">
      <c r="A47" s="110" t="s">
        <v>23</v>
      </c>
      <c r="B47" s="110">
        <v>59.567969677946614</v>
      </c>
      <c r="C47" s="110">
        <v>44.397884227791437</v>
      </c>
      <c r="F47" s="110" t="s">
        <v>23</v>
      </c>
      <c r="G47" s="110">
        <v>23.721004389558992</v>
      </c>
      <c r="H47" s="110">
        <v>23.849814912162</v>
      </c>
    </row>
    <row r="48" spans="1:8" x14ac:dyDescent="0.25">
      <c r="A48" s="110" t="s">
        <v>24</v>
      </c>
      <c r="B48" s="110">
        <v>64.001171797611349</v>
      </c>
      <c r="C48" s="110">
        <v>48.313524347482975</v>
      </c>
      <c r="F48" s="110" t="s">
        <v>24</v>
      </c>
      <c r="G48" s="110">
        <v>20.366588124523417</v>
      </c>
      <c r="H48" s="110">
        <v>20.454191471582803</v>
      </c>
    </row>
    <row r="49" spans="1:8" x14ac:dyDescent="0.25">
      <c r="A49" s="110" t="s">
        <v>25</v>
      </c>
      <c r="B49" s="110">
        <v>70.699285555987856</v>
      </c>
      <c r="C49" s="110">
        <v>53.679265663704363</v>
      </c>
      <c r="F49" s="110" t="s">
        <v>25</v>
      </c>
      <c r="G49" s="110">
        <v>16.268552804244617</v>
      </c>
      <c r="H49" s="110">
        <v>16.252713523025491</v>
      </c>
    </row>
    <row r="50" spans="1:8" x14ac:dyDescent="0.25">
      <c r="A50" s="110" t="s">
        <v>26</v>
      </c>
      <c r="B50" s="110">
        <v>57.869154897432821</v>
      </c>
      <c r="C50" s="110">
        <v>43.393025362202422</v>
      </c>
      <c r="F50" s="110" t="s">
        <v>26</v>
      </c>
      <c r="G50" s="110">
        <v>30.106086609100103</v>
      </c>
      <c r="H50" s="110">
        <v>29.88723642127648</v>
      </c>
    </row>
    <row r="63" spans="1:8" x14ac:dyDescent="0.25">
      <c r="A63" s="110" t="s">
        <v>526</v>
      </c>
      <c r="B63" s="110"/>
      <c r="C63" s="110"/>
      <c r="F63" s="110" t="s">
        <v>527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43.310503048564975</v>
      </c>
      <c r="C65" s="110">
        <v>33.43217151797365</v>
      </c>
      <c r="F65" s="110" t="s">
        <v>73</v>
      </c>
      <c r="G65" s="110">
        <v>33.028594468975733</v>
      </c>
      <c r="H65" s="110">
        <v>33.982557805407787</v>
      </c>
    </row>
    <row r="66" spans="1:8" x14ac:dyDescent="0.25">
      <c r="A66" s="110" t="s">
        <v>74</v>
      </c>
      <c r="B66" s="110">
        <v>49.532926649912881</v>
      </c>
      <c r="C66" s="110">
        <v>40.503755829840003</v>
      </c>
      <c r="F66" s="110" t="s">
        <v>74</v>
      </c>
      <c r="G66" s="110">
        <v>27.236985509332609</v>
      </c>
      <c r="H66" s="110">
        <v>29.119342500724802</v>
      </c>
    </row>
    <row r="67" spans="1:8" x14ac:dyDescent="0.25">
      <c r="A67" s="110" t="s">
        <v>75</v>
      </c>
      <c r="B67" s="110">
        <v>46.728329868922813</v>
      </c>
      <c r="C67" s="110">
        <v>37.685730564032717</v>
      </c>
      <c r="F67" s="110" t="s">
        <v>75</v>
      </c>
      <c r="G67" s="110">
        <v>24.403651778178084</v>
      </c>
      <c r="H67" s="110">
        <v>26.163979323335536</v>
      </c>
    </row>
    <row r="68" spans="1:8" x14ac:dyDescent="0.25">
      <c r="A68" s="110" t="s">
        <v>76</v>
      </c>
      <c r="B68" s="110">
        <v>50.430938394696021</v>
      </c>
      <c r="C68" s="110">
        <v>40.973380805029727</v>
      </c>
      <c r="F68" s="110" t="s">
        <v>76</v>
      </c>
      <c r="G68" s="110">
        <v>23.272246482174335</v>
      </c>
      <c r="H68" s="110">
        <v>24.494077574764525</v>
      </c>
    </row>
    <row r="69" spans="1:8" x14ac:dyDescent="0.25">
      <c r="A69" s="110" t="s">
        <v>77</v>
      </c>
      <c r="B69" s="110">
        <v>47.32804714658468</v>
      </c>
      <c r="C69" s="110">
        <v>38.05415937659339</v>
      </c>
      <c r="F69" s="110" t="s">
        <v>77</v>
      </c>
      <c r="G69" s="110">
        <v>24.078214093776491</v>
      </c>
      <c r="H69" s="110">
        <v>25.529403729077895</v>
      </c>
    </row>
    <row r="70" spans="1:8" x14ac:dyDescent="0.25">
      <c r="A70" s="110" t="s">
        <v>78</v>
      </c>
      <c r="B70" s="110">
        <v>49.358682989086418</v>
      </c>
      <c r="C70" s="110">
        <v>39.776723164007777</v>
      </c>
      <c r="F70" s="110" t="s">
        <v>78</v>
      </c>
      <c r="G70" s="110">
        <v>18.979260357381744</v>
      </c>
      <c r="H70" s="110">
        <v>19.56217568775174</v>
      </c>
    </row>
    <row r="71" spans="1:8" x14ac:dyDescent="0.25">
      <c r="A71" s="110" t="s">
        <v>79</v>
      </c>
      <c r="B71" s="110">
        <v>49.795686014791968</v>
      </c>
      <c r="C71" s="110">
        <v>40.009652733316159</v>
      </c>
      <c r="F71" s="110" t="s">
        <v>79</v>
      </c>
      <c r="G71" s="110">
        <v>18.734999677764836</v>
      </c>
      <c r="H71" s="110">
        <v>19.17325730909219</v>
      </c>
    </row>
    <row r="72" spans="1:8" x14ac:dyDescent="0.25">
      <c r="A72" s="110" t="s">
        <v>80</v>
      </c>
      <c r="B72" s="110">
        <v>52.000415876150065</v>
      </c>
      <c r="C72" s="110">
        <v>42.347982027540368</v>
      </c>
      <c r="F72" s="110" t="s">
        <v>80</v>
      </c>
      <c r="G72" s="110">
        <v>19.24396323177448</v>
      </c>
      <c r="H72" s="110">
        <v>19.817863505591745</v>
      </c>
    </row>
    <row r="73" spans="1:8" x14ac:dyDescent="0.25">
      <c r="A73" s="110" t="s">
        <v>81</v>
      </c>
      <c r="B73" s="110">
        <v>54.104703476632807</v>
      </c>
      <c r="C73" s="110">
        <v>43.734844711111123</v>
      </c>
      <c r="F73" s="110" t="s">
        <v>81</v>
      </c>
      <c r="G73" s="110">
        <v>18.682745987070568</v>
      </c>
      <c r="H73" s="110">
        <v>19.033506765010511</v>
      </c>
    </row>
    <row r="74" spans="1:8" x14ac:dyDescent="0.25">
      <c r="A74" s="110" t="s">
        <v>20</v>
      </c>
      <c r="B74" s="110">
        <v>57.605200416500423</v>
      </c>
      <c r="C74" s="110">
        <v>47.397968871899685</v>
      </c>
      <c r="F74" s="110" t="s">
        <v>20</v>
      </c>
      <c r="G74" s="110">
        <v>20.48301361668484</v>
      </c>
      <c r="H74" s="110">
        <v>20.918114628686858</v>
      </c>
    </row>
    <row r="75" spans="1:8" x14ac:dyDescent="0.25">
      <c r="A75" s="110" t="s">
        <v>21</v>
      </c>
      <c r="B75" s="110">
        <v>59.046377994147619</v>
      </c>
      <c r="C75" s="110">
        <v>43.73508670880021</v>
      </c>
      <c r="F75" s="110" t="s">
        <v>21</v>
      </c>
      <c r="G75" s="110">
        <v>25.028677644205739</v>
      </c>
      <c r="H75" s="110">
        <v>24.513500184436023</v>
      </c>
    </row>
    <row r="76" spans="1:8" x14ac:dyDescent="0.25">
      <c r="A76" s="110" t="s">
        <v>22</v>
      </c>
      <c r="B76" s="110">
        <v>55.32739331216068</v>
      </c>
      <c r="C76" s="110">
        <v>41.613913802185799</v>
      </c>
      <c r="F76" s="110" t="s">
        <v>22</v>
      </c>
      <c r="G76" s="110">
        <v>25.1163043097071</v>
      </c>
      <c r="H76" s="110">
        <v>24.954348366139197</v>
      </c>
    </row>
    <row r="77" spans="1:8" x14ac:dyDescent="0.25">
      <c r="A77" s="110" t="s">
        <v>23</v>
      </c>
      <c r="B77" s="110">
        <v>59.790181944438579</v>
      </c>
      <c r="C77" s="110">
        <v>44.653931737189033</v>
      </c>
      <c r="F77" s="110" t="s">
        <v>23</v>
      </c>
      <c r="G77" s="110">
        <v>22.927727518680914</v>
      </c>
      <c r="H77" s="110">
        <v>22.89777103236251</v>
      </c>
    </row>
    <row r="78" spans="1:8" x14ac:dyDescent="0.25">
      <c r="A78" s="110" t="s">
        <v>24</v>
      </c>
      <c r="B78" s="110">
        <v>64.138453891820419</v>
      </c>
      <c r="C78" s="110">
        <v>48.470602513654597</v>
      </c>
      <c r="F78" s="110" t="s">
        <v>24</v>
      </c>
      <c r="G78" s="110">
        <v>19.950550948684185</v>
      </c>
      <c r="H78" s="110">
        <v>19.935714360469692</v>
      </c>
    </row>
    <row r="79" spans="1:8" x14ac:dyDescent="0.25">
      <c r="A79" s="110" t="s">
        <v>25</v>
      </c>
      <c r="B79" s="110">
        <v>70.735333296733785</v>
      </c>
      <c r="C79" s="110">
        <v>53.731994720117186</v>
      </c>
      <c r="F79" s="110" t="s">
        <v>25</v>
      </c>
      <c r="G79" s="110">
        <v>16.143068005573657</v>
      </c>
      <c r="H79" s="110">
        <v>16.069923010583452</v>
      </c>
    </row>
    <row r="80" spans="1:8" x14ac:dyDescent="0.25">
      <c r="A80" s="110" t="s">
        <v>26</v>
      </c>
      <c r="B80" s="110">
        <v>58.47432575275878</v>
      </c>
      <c r="C80" s="110">
        <v>44.02803097056313</v>
      </c>
      <c r="F80" s="110" t="s">
        <v>26</v>
      </c>
      <c r="G80" s="110">
        <v>28.481833005804088</v>
      </c>
      <c r="H80" s="110">
        <v>28.085559770216033</v>
      </c>
    </row>
    <row r="93" spans="1:8" x14ac:dyDescent="0.25">
      <c r="A93" s="110" t="s">
        <v>528</v>
      </c>
      <c r="B93" s="110"/>
      <c r="C93" s="110"/>
      <c r="F93" s="110" t="s">
        <v>529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42.860104771412246</v>
      </c>
      <c r="C95" s="110">
        <v>32.858723842262307</v>
      </c>
      <c r="F95" s="110" t="s">
        <v>73</v>
      </c>
      <c r="G95" s="110">
        <v>33.10545719477674</v>
      </c>
      <c r="H95" s="110">
        <v>34.156300762366165</v>
      </c>
    </row>
    <row r="96" spans="1:8" x14ac:dyDescent="0.25">
      <c r="A96" s="110" t="s">
        <v>74</v>
      </c>
      <c r="B96" s="110">
        <v>49.200850370331743</v>
      </c>
      <c r="C96" s="110">
        <v>39.998343288961586</v>
      </c>
      <c r="F96" s="110" t="s">
        <v>74</v>
      </c>
      <c r="G96" s="110">
        <v>27.279610519591802</v>
      </c>
      <c r="H96" s="110">
        <v>29.209770867848142</v>
      </c>
    </row>
    <row r="97" spans="1:8" x14ac:dyDescent="0.25">
      <c r="A97" s="110" t="s">
        <v>75</v>
      </c>
      <c r="B97" s="110">
        <v>46.579139578868933</v>
      </c>
      <c r="C97" s="110">
        <v>37.39400179900862</v>
      </c>
      <c r="F97" s="110" t="s">
        <v>75</v>
      </c>
      <c r="G97" s="110">
        <v>24.420333828284093</v>
      </c>
      <c r="H97" s="110">
        <v>26.214780293456165</v>
      </c>
    </row>
    <row r="98" spans="1:8" x14ac:dyDescent="0.25">
      <c r="A98" s="110" t="s">
        <v>76</v>
      </c>
      <c r="B98" s="110">
        <v>50.291123403581821</v>
      </c>
      <c r="C98" s="110">
        <v>40.718558523689239</v>
      </c>
      <c r="F98" s="110" t="s">
        <v>76</v>
      </c>
      <c r="G98" s="110">
        <v>23.287272004851701</v>
      </c>
      <c r="H98" s="110">
        <v>24.531782393768431</v>
      </c>
    </row>
    <row r="99" spans="1:8" x14ac:dyDescent="0.25">
      <c r="A99" s="110" t="s">
        <v>77</v>
      </c>
      <c r="B99" s="110">
        <v>47.174126701397064</v>
      </c>
      <c r="C99" s="110">
        <v>37.767431591127462</v>
      </c>
      <c r="F99" s="110" t="s">
        <v>77</v>
      </c>
      <c r="G99" s="110">
        <v>24.089848160220832</v>
      </c>
      <c r="H99" s="110">
        <v>25.568187622754611</v>
      </c>
    </row>
    <row r="100" spans="1:8" x14ac:dyDescent="0.25">
      <c r="A100" s="110" t="s">
        <v>78</v>
      </c>
      <c r="B100" s="110">
        <v>49.406633417383766</v>
      </c>
      <c r="C100" s="110">
        <v>39.783058619441739</v>
      </c>
      <c r="F100" s="110" t="s">
        <v>78</v>
      </c>
      <c r="G100" s="110">
        <v>18.980368075180127</v>
      </c>
      <c r="H100" s="110">
        <v>19.571148881274794</v>
      </c>
    </row>
    <row r="101" spans="1:8" x14ac:dyDescent="0.25">
      <c r="A101" s="110" t="s">
        <v>79</v>
      </c>
      <c r="B101" s="110">
        <v>49.821239722213093</v>
      </c>
      <c r="C101" s="110">
        <v>40.001526715314689</v>
      </c>
      <c r="F101" s="110" t="s">
        <v>79</v>
      </c>
      <c r="G101" s="110">
        <v>18.736917114689827</v>
      </c>
      <c r="H101" s="110">
        <v>19.180636586121338</v>
      </c>
    </row>
    <row r="102" spans="1:8" x14ac:dyDescent="0.25">
      <c r="A102" s="110" t="s">
        <v>80</v>
      </c>
      <c r="B102" s="110">
        <v>51.985316909560986</v>
      </c>
      <c r="C102" s="110">
        <v>42.284055528738328</v>
      </c>
      <c r="F102" s="110" t="s">
        <v>80</v>
      </c>
      <c r="G102" s="110">
        <v>19.245504452261731</v>
      </c>
      <c r="H102" s="110">
        <v>19.829393648901014</v>
      </c>
    </row>
    <row r="103" spans="1:8" x14ac:dyDescent="0.25">
      <c r="A103" s="110" t="s">
        <v>81</v>
      </c>
      <c r="B103" s="110">
        <v>54.107487184496435</v>
      </c>
      <c r="C103" s="110">
        <v>43.702455027997736</v>
      </c>
      <c r="F103" s="110" t="s">
        <v>81</v>
      </c>
      <c r="G103" s="110">
        <v>18.684395170108033</v>
      </c>
      <c r="H103" s="110">
        <v>19.04011469735692</v>
      </c>
    </row>
    <row r="104" spans="1:8" x14ac:dyDescent="0.25">
      <c r="A104" s="110" t="s">
        <v>20</v>
      </c>
      <c r="B104" s="110">
        <v>57.461399991517226</v>
      </c>
      <c r="C104" s="110">
        <v>47.190614308746817</v>
      </c>
      <c r="F104" s="110" t="s">
        <v>20</v>
      </c>
      <c r="G104" s="110">
        <v>20.494203531073111</v>
      </c>
      <c r="H104" s="110">
        <v>20.936429704169758</v>
      </c>
    </row>
    <row r="105" spans="1:8" x14ac:dyDescent="0.25">
      <c r="A105" s="110" t="s">
        <v>21</v>
      </c>
      <c r="B105" s="110">
        <v>58.702221109138932</v>
      </c>
      <c r="C105" s="110">
        <v>43.356541181011146</v>
      </c>
      <c r="F105" s="110" t="s">
        <v>21</v>
      </c>
      <c r="G105" s="110">
        <v>25.079435833247803</v>
      </c>
      <c r="H105" s="110">
        <v>24.605544868446344</v>
      </c>
    </row>
    <row r="106" spans="1:8" x14ac:dyDescent="0.25">
      <c r="A106" s="110" t="s">
        <v>22</v>
      </c>
      <c r="B106" s="110">
        <v>55.022291512472705</v>
      </c>
      <c r="C106" s="110">
        <v>41.249618596585989</v>
      </c>
      <c r="F106" s="110" t="s">
        <v>22</v>
      </c>
      <c r="G106" s="110">
        <v>25.162032876065421</v>
      </c>
      <c r="H106" s="110">
        <v>25.041530512364922</v>
      </c>
    </row>
    <row r="107" spans="1:8" x14ac:dyDescent="0.25">
      <c r="A107" s="110" t="s">
        <v>23</v>
      </c>
      <c r="B107" s="110">
        <v>59.565124644416713</v>
      </c>
      <c r="C107" s="110">
        <v>44.377051678624859</v>
      </c>
      <c r="F107" s="110" t="s">
        <v>23</v>
      </c>
      <c r="G107" s="110">
        <v>22.962346591734292</v>
      </c>
      <c r="H107" s="110">
        <v>22.971013891365068</v>
      </c>
    </row>
    <row r="108" spans="1:8" x14ac:dyDescent="0.25">
      <c r="A108" s="110" t="s">
        <v>24</v>
      </c>
      <c r="B108" s="110">
        <v>63.996146765172085</v>
      </c>
      <c r="C108" s="110">
        <v>48.297350345636225</v>
      </c>
      <c r="F108" s="110" t="s">
        <v>24</v>
      </c>
      <c r="G108" s="110">
        <v>19.962125709169822</v>
      </c>
      <c r="H108" s="110">
        <v>19.964464163318695</v>
      </c>
    </row>
    <row r="109" spans="1:8" x14ac:dyDescent="0.25">
      <c r="A109" s="110" t="s">
        <v>25</v>
      </c>
      <c r="B109" s="110">
        <v>70.695505581461873</v>
      </c>
      <c r="C109" s="110">
        <v>53.664395474900267</v>
      </c>
      <c r="F109" s="110" t="s">
        <v>25</v>
      </c>
      <c r="G109" s="110">
        <v>16.145240660091844</v>
      </c>
      <c r="H109" s="110">
        <v>16.075423041521699</v>
      </c>
    </row>
    <row r="110" spans="1:8" x14ac:dyDescent="0.25">
      <c r="A110" s="110" t="s">
        <v>26</v>
      </c>
      <c r="B110" s="110">
        <v>57.888033287718542</v>
      </c>
      <c r="C110" s="110">
        <v>43.366347228493005</v>
      </c>
      <c r="F110" s="110" t="s">
        <v>26</v>
      </c>
      <c r="G110" s="110">
        <v>28.549431149362334</v>
      </c>
      <c r="H110" s="110">
        <v>28.208322186689646</v>
      </c>
    </row>
    <row r="123" spans="1:8" x14ac:dyDescent="0.25">
      <c r="A123" s="110" t="s">
        <v>530</v>
      </c>
      <c r="B123" s="110"/>
      <c r="C123" s="110"/>
      <c r="F123" s="110" t="s">
        <v>531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40.181498266815488</v>
      </c>
      <c r="C125" s="110">
        <v>31.018793011738357</v>
      </c>
      <c r="F125" s="110" t="s">
        <v>73</v>
      </c>
      <c r="G125" s="110">
        <v>35.970229326778217</v>
      </c>
      <c r="H125" s="110">
        <v>37.30219121746687</v>
      </c>
    </row>
    <row r="126" spans="1:8" x14ac:dyDescent="0.25">
      <c r="A126" s="110" t="s">
        <v>74</v>
      </c>
      <c r="B126" s="110">
        <v>46.220055586024579</v>
      </c>
      <c r="C126" s="110">
        <v>37.753441076775879</v>
      </c>
      <c r="F126" s="110" t="s">
        <v>74</v>
      </c>
      <c r="G126" s="110">
        <v>29.205944990877349</v>
      </c>
      <c r="H126" s="110">
        <v>31.861910206371881</v>
      </c>
    </row>
    <row r="127" spans="1:8" x14ac:dyDescent="0.25">
      <c r="A127" s="110" t="s">
        <v>75</v>
      </c>
      <c r="B127" s="110">
        <v>43.744774511584211</v>
      </c>
      <c r="C127" s="110">
        <v>35.275522080636641</v>
      </c>
      <c r="F127" s="110" t="s">
        <v>75</v>
      </c>
      <c r="G127" s="110">
        <v>25.537915878445183</v>
      </c>
      <c r="H127" s="110">
        <v>27.989551318290673</v>
      </c>
    </row>
    <row r="128" spans="1:8" x14ac:dyDescent="0.25">
      <c r="A128" s="110" t="s">
        <v>76</v>
      </c>
      <c r="B128" s="110">
        <v>47.284147700847527</v>
      </c>
      <c r="C128" s="110">
        <v>38.476993235632122</v>
      </c>
      <c r="F128" s="110" t="s">
        <v>76</v>
      </c>
      <c r="G128" s="110">
        <v>24.33117163419864</v>
      </c>
      <c r="H128" s="110">
        <v>26.095701272764629</v>
      </c>
    </row>
    <row r="129" spans="1:8" x14ac:dyDescent="0.25">
      <c r="A129" s="110" t="s">
        <v>77</v>
      </c>
      <c r="B129" s="110">
        <v>44.435398276234665</v>
      </c>
      <c r="C129" s="110">
        <v>35.727297431133941</v>
      </c>
      <c r="F129" s="110" t="s">
        <v>77</v>
      </c>
      <c r="G129" s="110">
        <v>25.090103010594468</v>
      </c>
      <c r="H129" s="110">
        <v>27.185854776048394</v>
      </c>
    </row>
    <row r="130" spans="1:8" x14ac:dyDescent="0.25">
      <c r="A130" s="110" t="s">
        <v>78</v>
      </c>
      <c r="B130" s="110">
        <v>46.740637966866878</v>
      </c>
      <c r="C130" s="110">
        <v>37.738790118048236</v>
      </c>
      <c r="F130" s="110" t="s">
        <v>78</v>
      </c>
      <c r="G130" s="110">
        <v>19.218657213945601</v>
      </c>
      <c r="H130" s="110">
        <v>20.014714671321052</v>
      </c>
    </row>
    <row r="131" spans="1:8" x14ac:dyDescent="0.25">
      <c r="A131" s="110" t="s">
        <v>79</v>
      </c>
      <c r="B131" s="110">
        <v>47.092450828842082</v>
      </c>
      <c r="C131" s="110">
        <v>37.943185075168927</v>
      </c>
      <c r="F131" s="110" t="s">
        <v>79</v>
      </c>
      <c r="G131" s="110">
        <v>18.976922454062208</v>
      </c>
      <c r="H131" s="110">
        <v>19.595276491540272</v>
      </c>
    </row>
    <row r="132" spans="1:8" x14ac:dyDescent="0.25">
      <c r="A132" s="110" t="s">
        <v>80</v>
      </c>
      <c r="B132" s="110">
        <v>49.070032809231456</v>
      </c>
      <c r="C132" s="110">
        <v>40.09985599485011</v>
      </c>
      <c r="F132" s="110" t="s">
        <v>80</v>
      </c>
      <c r="G132" s="110">
        <v>19.578174525869059</v>
      </c>
      <c r="H132" s="110">
        <v>20.401256772217195</v>
      </c>
    </row>
    <row r="133" spans="1:8" x14ac:dyDescent="0.25">
      <c r="A133" s="110" t="s">
        <v>81</v>
      </c>
      <c r="B133" s="110">
        <v>50.995697839261759</v>
      </c>
      <c r="C133" s="110">
        <v>41.441086874416229</v>
      </c>
      <c r="F133" s="110" t="s">
        <v>81</v>
      </c>
      <c r="G133" s="110">
        <v>18.941934508962266</v>
      </c>
      <c r="H133" s="110">
        <v>19.48875252394593</v>
      </c>
    </row>
    <row r="134" spans="1:8" x14ac:dyDescent="0.25">
      <c r="A134" s="110" t="s">
        <v>20</v>
      </c>
      <c r="B134" s="110">
        <v>54.327144153690199</v>
      </c>
      <c r="C134" s="110">
        <v>44.851093937884443</v>
      </c>
      <c r="F134" s="110" t="s">
        <v>20</v>
      </c>
      <c r="G134" s="110">
        <v>21.313299792722919</v>
      </c>
      <c r="H134" s="110">
        <v>22.01726115534985</v>
      </c>
    </row>
    <row r="135" spans="1:8" x14ac:dyDescent="0.25">
      <c r="A135" s="110" t="s">
        <v>21</v>
      </c>
      <c r="B135" s="110">
        <v>55.365979274495338</v>
      </c>
      <c r="C135" s="110">
        <v>41.465509178377452</v>
      </c>
      <c r="F135" s="110" t="s">
        <v>21</v>
      </c>
      <c r="G135" s="110">
        <v>27.000216292319987</v>
      </c>
      <c r="H135" s="110">
        <v>26.357442154198065</v>
      </c>
    </row>
    <row r="136" spans="1:8" x14ac:dyDescent="0.25">
      <c r="A136" s="110" t="s">
        <v>22</v>
      </c>
      <c r="B136" s="110">
        <v>52.016265072297266</v>
      </c>
      <c r="C136" s="110">
        <v>39.41286237914575</v>
      </c>
      <c r="F136" s="110" t="s">
        <v>22</v>
      </c>
      <c r="G136" s="110">
        <v>26.859044424936926</v>
      </c>
      <c r="H136" s="110">
        <v>26.7237306275617</v>
      </c>
    </row>
    <row r="137" spans="1:8" x14ac:dyDescent="0.25">
      <c r="A137" s="110" t="s">
        <v>23</v>
      </c>
      <c r="B137" s="110">
        <v>56.324541117849378</v>
      </c>
      <c r="C137" s="110">
        <v>42.513841698625477</v>
      </c>
      <c r="F137" s="110" t="s">
        <v>23</v>
      </c>
      <c r="G137" s="110">
        <v>24.267101368939429</v>
      </c>
      <c r="H137" s="110">
        <v>24.304747432813969</v>
      </c>
    </row>
    <row r="138" spans="1:8" x14ac:dyDescent="0.25">
      <c r="A138" s="110" t="s">
        <v>24</v>
      </c>
      <c r="B138" s="110">
        <v>60.496858712091232</v>
      </c>
      <c r="C138" s="110">
        <v>46.311218759484589</v>
      </c>
      <c r="F138" s="110" t="s">
        <v>24</v>
      </c>
      <c r="G138" s="110">
        <v>20.7031659650631</v>
      </c>
      <c r="H138" s="110">
        <v>20.761850955496111</v>
      </c>
    </row>
    <row r="139" spans="1:8" x14ac:dyDescent="0.25">
      <c r="A139" s="110" t="s">
        <v>25</v>
      </c>
      <c r="B139" s="110">
        <v>67.395480592170912</v>
      </c>
      <c r="C139" s="110">
        <v>51.931409996414096</v>
      </c>
      <c r="F139" s="110" t="s">
        <v>25</v>
      </c>
      <c r="G139" s="110">
        <v>16.385171637503618</v>
      </c>
      <c r="H139" s="110">
        <v>16.370007122223338</v>
      </c>
    </row>
    <row r="140" spans="1:8" x14ac:dyDescent="0.25">
      <c r="A140" s="110" t="s">
        <v>26</v>
      </c>
      <c r="B140" s="110">
        <v>54.458367492402687</v>
      </c>
      <c r="C140" s="110">
        <v>41.311761142772575</v>
      </c>
      <c r="F140" s="110" t="s">
        <v>26</v>
      </c>
      <c r="G140" s="110">
        <v>30.993695758228515</v>
      </c>
      <c r="H140" s="110">
        <v>30.570014723668201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2190868.7400000002</v>
      </c>
      <c r="E2">
        <v>1984688.69</v>
      </c>
    </row>
    <row r="3" spans="1:5" x14ac:dyDescent="0.25">
      <c r="A3" t="s">
        <v>39</v>
      </c>
      <c r="B3" t="s">
        <v>74</v>
      </c>
      <c r="C3" t="s">
        <v>67</v>
      </c>
      <c r="D3">
        <v>2546577.91</v>
      </c>
      <c r="E3">
        <v>1619218.6</v>
      </c>
    </row>
    <row r="4" spans="1:5" x14ac:dyDescent="0.25">
      <c r="A4" t="s">
        <v>39</v>
      </c>
      <c r="B4" t="s">
        <v>75</v>
      </c>
      <c r="C4" t="s">
        <v>67</v>
      </c>
      <c r="D4">
        <v>2388547.87</v>
      </c>
      <c r="E4">
        <v>1410067.65</v>
      </c>
    </row>
    <row r="5" spans="1:5" x14ac:dyDescent="0.25">
      <c r="A5" t="s">
        <v>39</v>
      </c>
      <c r="B5" t="s">
        <v>76</v>
      </c>
      <c r="C5" t="s">
        <v>67</v>
      </c>
      <c r="D5">
        <v>2601884.9300000002</v>
      </c>
      <c r="E5">
        <v>1345428.98</v>
      </c>
    </row>
    <row r="6" spans="1:5" x14ac:dyDescent="0.25">
      <c r="A6" t="s">
        <v>39</v>
      </c>
      <c r="B6" t="s">
        <v>77</v>
      </c>
      <c r="C6" t="s">
        <v>67</v>
      </c>
      <c r="D6">
        <v>2429953.56</v>
      </c>
      <c r="E6">
        <v>1386468.19</v>
      </c>
    </row>
    <row r="7" spans="1:5" x14ac:dyDescent="0.25">
      <c r="A7" t="s">
        <v>39</v>
      </c>
      <c r="B7" t="s">
        <v>78</v>
      </c>
      <c r="C7" t="s">
        <v>67</v>
      </c>
      <c r="D7">
        <v>2596461.66</v>
      </c>
      <c r="E7">
        <v>1054601.5</v>
      </c>
    </row>
    <row r="8" spans="1:5" x14ac:dyDescent="0.25">
      <c r="A8" t="s">
        <v>39</v>
      </c>
      <c r="B8" t="s">
        <v>79</v>
      </c>
      <c r="C8" t="s">
        <v>67</v>
      </c>
      <c r="D8">
        <v>2638165.13</v>
      </c>
      <c r="E8">
        <v>1043986.84</v>
      </c>
    </row>
    <row r="9" spans="1:5" x14ac:dyDescent="0.25">
      <c r="A9" t="s">
        <v>39</v>
      </c>
      <c r="B9" t="s">
        <v>80</v>
      </c>
      <c r="C9" t="s">
        <v>67</v>
      </c>
      <c r="D9">
        <v>2736255.27</v>
      </c>
      <c r="E9">
        <v>1080289.76</v>
      </c>
    </row>
    <row r="10" spans="1:5" x14ac:dyDescent="0.25">
      <c r="A10" t="s">
        <v>39</v>
      </c>
      <c r="B10" t="s">
        <v>81</v>
      </c>
      <c r="C10" t="s">
        <v>67</v>
      </c>
      <c r="D10">
        <v>2846535.57</v>
      </c>
      <c r="E10">
        <v>1047223.38</v>
      </c>
    </row>
    <row r="11" spans="1:5" x14ac:dyDescent="0.25">
      <c r="A11" t="s">
        <v>39</v>
      </c>
      <c r="B11" t="s">
        <v>20</v>
      </c>
      <c r="C11" t="s">
        <v>67</v>
      </c>
      <c r="D11">
        <v>3038588.07</v>
      </c>
      <c r="E11">
        <v>1180723.26</v>
      </c>
    </row>
    <row r="12" spans="1:5" x14ac:dyDescent="0.25">
      <c r="A12" t="s">
        <v>39</v>
      </c>
      <c r="B12" t="s">
        <v>21</v>
      </c>
      <c r="C12" t="s">
        <v>67</v>
      </c>
      <c r="D12">
        <v>3086030.78</v>
      </c>
      <c r="E12">
        <v>1499880.77</v>
      </c>
    </row>
    <row r="13" spans="1:5" x14ac:dyDescent="0.25">
      <c r="A13" t="s">
        <v>39</v>
      </c>
      <c r="B13" t="s">
        <v>22</v>
      </c>
      <c r="C13" t="s">
        <v>67</v>
      </c>
      <c r="D13">
        <v>2905628.76</v>
      </c>
      <c r="E13">
        <v>1488109.72</v>
      </c>
    </row>
    <row r="14" spans="1:5" x14ac:dyDescent="0.25">
      <c r="A14" t="s">
        <v>39</v>
      </c>
      <c r="B14" t="s">
        <v>23</v>
      </c>
      <c r="C14" t="s">
        <v>67</v>
      </c>
      <c r="D14">
        <v>3150506.41</v>
      </c>
      <c r="E14">
        <v>1343314.54</v>
      </c>
    </row>
    <row r="15" spans="1:5" x14ac:dyDescent="0.25">
      <c r="A15" t="s">
        <v>39</v>
      </c>
      <c r="B15" t="s">
        <v>24</v>
      </c>
      <c r="C15" t="s">
        <v>67</v>
      </c>
      <c r="D15">
        <v>3379940.76</v>
      </c>
      <c r="E15">
        <v>1146154.57</v>
      </c>
    </row>
    <row r="16" spans="1:5" x14ac:dyDescent="0.25">
      <c r="A16" t="s">
        <v>39</v>
      </c>
      <c r="B16" t="s">
        <v>25</v>
      </c>
      <c r="C16" t="s">
        <v>67</v>
      </c>
      <c r="D16">
        <v>3814684.06</v>
      </c>
      <c r="E16">
        <v>905604.03</v>
      </c>
    </row>
    <row r="17" spans="1:5" x14ac:dyDescent="0.25">
      <c r="A17" t="s">
        <v>39</v>
      </c>
      <c r="B17" t="s">
        <v>26</v>
      </c>
      <c r="C17" t="s">
        <v>67</v>
      </c>
      <c r="D17">
        <v>3039440.99</v>
      </c>
      <c r="E17">
        <v>1719949.97</v>
      </c>
    </row>
    <row r="18" spans="1:5" x14ac:dyDescent="0.25">
      <c r="A18" t="s">
        <v>40</v>
      </c>
      <c r="B18" t="s">
        <v>73</v>
      </c>
      <c r="C18" t="s">
        <v>67</v>
      </c>
      <c r="D18">
        <v>1721470.83</v>
      </c>
      <c r="E18">
        <v>2040332.36</v>
      </c>
    </row>
    <row r="19" spans="1:5" x14ac:dyDescent="0.25">
      <c r="A19" t="s">
        <v>40</v>
      </c>
      <c r="B19" t="s">
        <v>74</v>
      </c>
      <c r="C19" t="s">
        <v>67</v>
      </c>
      <c r="D19">
        <v>2100795.15</v>
      </c>
      <c r="E19">
        <v>1766134.66</v>
      </c>
    </row>
    <row r="20" spans="1:5" x14ac:dyDescent="0.25">
      <c r="A20" t="s">
        <v>40</v>
      </c>
      <c r="B20" t="s">
        <v>75</v>
      </c>
      <c r="C20" t="s">
        <v>67</v>
      </c>
      <c r="D20">
        <v>1937297.23</v>
      </c>
      <c r="E20">
        <v>1540121.01</v>
      </c>
    </row>
    <row r="21" spans="1:5" x14ac:dyDescent="0.25">
      <c r="A21" t="s">
        <v>40</v>
      </c>
      <c r="B21" t="s">
        <v>76</v>
      </c>
      <c r="C21" t="s">
        <v>67</v>
      </c>
      <c r="D21">
        <v>2131443.81</v>
      </c>
      <c r="E21">
        <v>1439676.12</v>
      </c>
    </row>
    <row r="22" spans="1:5" x14ac:dyDescent="0.25">
      <c r="A22" t="s">
        <v>40</v>
      </c>
      <c r="B22" t="s">
        <v>77</v>
      </c>
      <c r="C22" t="s">
        <v>67</v>
      </c>
      <c r="D22">
        <v>1964224.14</v>
      </c>
      <c r="E22">
        <v>1499698.78</v>
      </c>
    </row>
    <row r="23" spans="1:5" x14ac:dyDescent="0.25">
      <c r="A23" t="s">
        <v>40</v>
      </c>
      <c r="B23" t="s">
        <v>78</v>
      </c>
      <c r="C23" t="s">
        <v>67</v>
      </c>
      <c r="D23">
        <v>2107408.92</v>
      </c>
      <c r="E23">
        <v>1103329.3999999999</v>
      </c>
    </row>
    <row r="24" spans="1:5" x14ac:dyDescent="0.25">
      <c r="A24" t="s">
        <v>40</v>
      </c>
      <c r="B24" t="s">
        <v>79</v>
      </c>
      <c r="C24" t="s">
        <v>67</v>
      </c>
      <c r="D24">
        <v>2134781.84</v>
      </c>
      <c r="E24">
        <v>1084957.19</v>
      </c>
    </row>
    <row r="25" spans="1:5" x14ac:dyDescent="0.25">
      <c r="A25" t="s">
        <v>40</v>
      </c>
      <c r="B25" t="s">
        <v>80</v>
      </c>
      <c r="C25" t="s">
        <v>67</v>
      </c>
      <c r="D25">
        <v>2250689.9300000002</v>
      </c>
      <c r="E25">
        <v>1129432.6000000001</v>
      </c>
    </row>
    <row r="26" spans="1:5" x14ac:dyDescent="0.25">
      <c r="A26" t="s">
        <v>40</v>
      </c>
      <c r="B26" t="s">
        <v>81</v>
      </c>
      <c r="C26" t="s">
        <v>67</v>
      </c>
      <c r="D26">
        <v>2327569.19</v>
      </c>
      <c r="E26">
        <v>1081221.3</v>
      </c>
    </row>
    <row r="27" spans="1:5" x14ac:dyDescent="0.25">
      <c r="A27" t="s">
        <v>40</v>
      </c>
      <c r="B27" t="s">
        <v>20</v>
      </c>
      <c r="C27" t="s">
        <v>67</v>
      </c>
      <c r="D27">
        <v>2520565.56</v>
      </c>
      <c r="E27">
        <v>1218816.77</v>
      </c>
    </row>
    <row r="28" spans="1:5" x14ac:dyDescent="0.25">
      <c r="A28" t="s">
        <v>40</v>
      </c>
      <c r="B28" t="s">
        <v>21</v>
      </c>
      <c r="C28" t="s">
        <v>67</v>
      </c>
      <c r="D28">
        <v>2335932.64</v>
      </c>
      <c r="E28">
        <v>1449995.19</v>
      </c>
    </row>
    <row r="29" spans="1:5" x14ac:dyDescent="0.25">
      <c r="A29" t="s">
        <v>40</v>
      </c>
      <c r="B29" t="s">
        <v>22</v>
      </c>
      <c r="C29" t="s">
        <v>67</v>
      </c>
      <c r="D29">
        <v>2229082.85</v>
      </c>
      <c r="E29">
        <v>1463006.41</v>
      </c>
    </row>
    <row r="30" spans="1:5" x14ac:dyDescent="0.25">
      <c r="A30" t="s">
        <v>40</v>
      </c>
      <c r="B30" t="s">
        <v>23</v>
      </c>
      <c r="C30" t="s">
        <v>67</v>
      </c>
      <c r="D30">
        <v>2402734.9700000002</v>
      </c>
      <c r="E30">
        <v>1334884.69</v>
      </c>
    </row>
    <row r="31" spans="1:5" x14ac:dyDescent="0.25">
      <c r="A31" t="s">
        <v>40</v>
      </c>
      <c r="B31" t="s">
        <v>24</v>
      </c>
      <c r="C31" t="s">
        <v>67</v>
      </c>
      <c r="D31">
        <v>2611932.89</v>
      </c>
      <c r="E31">
        <v>1144479.17</v>
      </c>
    </row>
    <row r="32" spans="1:5" x14ac:dyDescent="0.25">
      <c r="A32" t="s">
        <v>40</v>
      </c>
      <c r="B32" t="s">
        <v>25</v>
      </c>
      <c r="C32" t="s">
        <v>67</v>
      </c>
      <c r="D32">
        <v>2971889.29</v>
      </c>
      <c r="E32">
        <v>907275.37</v>
      </c>
    </row>
    <row r="33" spans="1:5" x14ac:dyDescent="0.25">
      <c r="A33" t="s">
        <v>40</v>
      </c>
      <c r="B33" t="s">
        <v>26</v>
      </c>
      <c r="C33" t="s">
        <v>67</v>
      </c>
      <c r="D33">
        <v>2335180.2999999998</v>
      </c>
      <c r="E33">
        <v>1671199.75</v>
      </c>
    </row>
    <row r="34" spans="1:5" x14ac:dyDescent="0.25">
      <c r="A34" t="s">
        <v>39</v>
      </c>
      <c r="B34" t="s">
        <v>73</v>
      </c>
      <c r="C34" t="s">
        <v>48</v>
      </c>
      <c r="D34">
        <v>2334779.17</v>
      </c>
      <c r="E34">
        <v>1896844.63</v>
      </c>
    </row>
    <row r="35" spans="1:5" x14ac:dyDescent="0.25">
      <c r="A35" t="s">
        <v>39</v>
      </c>
      <c r="B35" t="s">
        <v>74</v>
      </c>
      <c r="C35" t="s">
        <v>48</v>
      </c>
      <c r="D35">
        <v>2680159.16</v>
      </c>
      <c r="E35">
        <v>1550124.05</v>
      </c>
    </row>
    <row r="36" spans="1:5" x14ac:dyDescent="0.25">
      <c r="A36" t="s">
        <v>39</v>
      </c>
      <c r="B36" t="s">
        <v>75</v>
      </c>
      <c r="C36" t="s">
        <v>48</v>
      </c>
      <c r="D36">
        <v>2537075.5299999998</v>
      </c>
      <c r="E36">
        <v>1363461.17</v>
      </c>
    </row>
    <row r="37" spans="1:5" x14ac:dyDescent="0.25">
      <c r="A37" t="s">
        <v>39</v>
      </c>
      <c r="B37" t="s">
        <v>76</v>
      </c>
      <c r="C37" t="s">
        <v>48</v>
      </c>
      <c r="D37">
        <v>2739269.35</v>
      </c>
      <c r="E37">
        <v>1299396.42</v>
      </c>
    </row>
    <row r="38" spans="1:5" x14ac:dyDescent="0.25">
      <c r="A38" t="s">
        <v>39</v>
      </c>
      <c r="B38" t="s">
        <v>77</v>
      </c>
      <c r="C38" t="s">
        <v>48</v>
      </c>
      <c r="D38">
        <v>2569796.44</v>
      </c>
      <c r="E38">
        <v>1343257.49</v>
      </c>
    </row>
    <row r="39" spans="1:5" x14ac:dyDescent="0.25">
      <c r="A39" t="s">
        <v>39</v>
      </c>
      <c r="B39" t="s">
        <v>78</v>
      </c>
      <c r="C39" t="s">
        <v>48</v>
      </c>
      <c r="D39">
        <v>2690916.69</v>
      </c>
      <c r="E39">
        <v>1039528.52</v>
      </c>
    </row>
    <row r="40" spans="1:5" x14ac:dyDescent="0.25">
      <c r="A40" t="s">
        <v>39</v>
      </c>
      <c r="B40" t="s">
        <v>79</v>
      </c>
      <c r="C40" t="s">
        <v>48</v>
      </c>
      <c r="D40">
        <v>2713527.07</v>
      </c>
      <c r="E40">
        <v>1026618.25</v>
      </c>
    </row>
    <row r="41" spans="1:5" x14ac:dyDescent="0.25">
      <c r="A41" t="s">
        <v>39</v>
      </c>
      <c r="B41" t="s">
        <v>80</v>
      </c>
      <c r="C41" t="s">
        <v>48</v>
      </c>
      <c r="D41">
        <v>2831462.22</v>
      </c>
      <c r="E41">
        <v>1057104.67</v>
      </c>
    </row>
    <row r="42" spans="1:5" x14ac:dyDescent="0.25">
      <c r="A42" t="s">
        <v>39</v>
      </c>
      <c r="B42" t="s">
        <v>81</v>
      </c>
      <c r="C42" t="s">
        <v>48</v>
      </c>
      <c r="D42">
        <v>2947000.51</v>
      </c>
      <c r="E42">
        <v>1023885</v>
      </c>
    </row>
    <row r="43" spans="1:5" x14ac:dyDescent="0.25">
      <c r="A43" t="s">
        <v>39</v>
      </c>
      <c r="B43" t="s">
        <v>20</v>
      </c>
      <c r="C43" t="s">
        <v>48</v>
      </c>
      <c r="D43">
        <v>3130019.56</v>
      </c>
      <c r="E43">
        <v>1142237.8</v>
      </c>
    </row>
    <row r="44" spans="1:5" x14ac:dyDescent="0.25">
      <c r="A44" t="s">
        <v>39</v>
      </c>
      <c r="B44" t="s">
        <v>21</v>
      </c>
      <c r="C44" t="s">
        <v>48</v>
      </c>
      <c r="D44">
        <v>3197084.9</v>
      </c>
      <c r="E44">
        <v>1428634.35</v>
      </c>
    </row>
    <row r="45" spans="1:5" x14ac:dyDescent="0.25">
      <c r="A45" t="s">
        <v>39</v>
      </c>
      <c r="B45" t="s">
        <v>22</v>
      </c>
      <c r="C45" t="s">
        <v>48</v>
      </c>
      <c r="D45">
        <v>2996818.42</v>
      </c>
      <c r="E45">
        <v>1427282.93</v>
      </c>
    </row>
    <row r="46" spans="1:5" x14ac:dyDescent="0.25">
      <c r="A46" t="s">
        <v>39</v>
      </c>
      <c r="B46" t="s">
        <v>23</v>
      </c>
      <c r="C46" t="s">
        <v>48</v>
      </c>
      <c r="D46">
        <v>3244269.99</v>
      </c>
      <c r="E46">
        <v>1291924.8899999999</v>
      </c>
    </row>
    <row r="47" spans="1:5" x14ac:dyDescent="0.25">
      <c r="A47" t="s">
        <v>39</v>
      </c>
      <c r="B47" t="s">
        <v>24</v>
      </c>
      <c r="C47" t="s">
        <v>48</v>
      </c>
      <c r="D47">
        <v>3485716.94</v>
      </c>
      <c r="E47">
        <v>1109232.21</v>
      </c>
    </row>
    <row r="48" spans="1:5" x14ac:dyDescent="0.25">
      <c r="A48" t="s">
        <v>39</v>
      </c>
      <c r="B48" t="s">
        <v>25</v>
      </c>
      <c r="C48" t="s">
        <v>48</v>
      </c>
      <c r="D48">
        <v>3850518.52</v>
      </c>
      <c r="E48">
        <v>886039.56</v>
      </c>
    </row>
    <row r="49" spans="1:5" x14ac:dyDescent="0.25">
      <c r="A49" t="s">
        <v>39</v>
      </c>
      <c r="B49" t="s">
        <v>26</v>
      </c>
      <c r="C49" t="s">
        <v>48</v>
      </c>
      <c r="D49">
        <v>3151746.88</v>
      </c>
      <c r="E49">
        <v>1639677.73</v>
      </c>
    </row>
    <row r="50" spans="1:5" x14ac:dyDescent="0.25">
      <c r="A50" t="s">
        <v>40</v>
      </c>
      <c r="B50" t="s">
        <v>73</v>
      </c>
      <c r="C50" t="s">
        <v>48</v>
      </c>
      <c r="D50">
        <v>1790968.03</v>
      </c>
      <c r="E50">
        <v>1973565.3</v>
      </c>
    </row>
    <row r="51" spans="1:5" x14ac:dyDescent="0.25">
      <c r="A51" t="s">
        <v>40</v>
      </c>
      <c r="B51" t="s">
        <v>74</v>
      </c>
      <c r="C51" t="s">
        <v>48</v>
      </c>
      <c r="D51">
        <v>2179386.1</v>
      </c>
      <c r="E51">
        <v>1690635.77</v>
      </c>
    </row>
    <row r="52" spans="1:5" x14ac:dyDescent="0.25">
      <c r="A52" t="s">
        <v>40</v>
      </c>
      <c r="B52" t="s">
        <v>75</v>
      </c>
      <c r="C52" t="s">
        <v>48</v>
      </c>
      <c r="D52">
        <v>2037389</v>
      </c>
      <c r="E52">
        <v>1488984.49</v>
      </c>
    </row>
    <row r="53" spans="1:5" x14ac:dyDescent="0.25">
      <c r="A53" t="s">
        <v>40</v>
      </c>
      <c r="B53" t="s">
        <v>76</v>
      </c>
      <c r="C53" t="s">
        <v>48</v>
      </c>
      <c r="D53">
        <v>2218396.14</v>
      </c>
      <c r="E53">
        <v>1389770.98</v>
      </c>
    </row>
    <row r="54" spans="1:5" x14ac:dyDescent="0.25">
      <c r="A54" t="s">
        <v>40</v>
      </c>
      <c r="B54" t="s">
        <v>77</v>
      </c>
      <c r="C54" t="s">
        <v>48</v>
      </c>
      <c r="D54">
        <v>2058229.76</v>
      </c>
      <c r="E54">
        <v>1449251.12</v>
      </c>
    </row>
    <row r="55" spans="1:5" x14ac:dyDescent="0.25">
      <c r="A55" t="s">
        <v>40</v>
      </c>
      <c r="B55" t="s">
        <v>78</v>
      </c>
      <c r="C55" t="s">
        <v>48</v>
      </c>
      <c r="D55">
        <v>2166986.56</v>
      </c>
      <c r="E55">
        <v>1078568.3799999999</v>
      </c>
    </row>
    <row r="56" spans="1:5" x14ac:dyDescent="0.25">
      <c r="A56" t="s">
        <v>40</v>
      </c>
      <c r="B56" t="s">
        <v>79</v>
      </c>
      <c r="C56" t="s">
        <v>48</v>
      </c>
      <c r="D56">
        <v>2178849.8199999998</v>
      </c>
      <c r="E56">
        <v>1056626.74</v>
      </c>
    </row>
    <row r="57" spans="1:5" x14ac:dyDescent="0.25">
      <c r="A57" t="s">
        <v>40</v>
      </c>
      <c r="B57" t="s">
        <v>80</v>
      </c>
      <c r="C57" t="s">
        <v>48</v>
      </c>
      <c r="D57">
        <v>2303347.63</v>
      </c>
      <c r="E57">
        <v>1097250.94</v>
      </c>
    </row>
    <row r="58" spans="1:5" x14ac:dyDescent="0.25">
      <c r="A58" t="s">
        <v>40</v>
      </c>
      <c r="B58" t="s">
        <v>81</v>
      </c>
      <c r="C58" t="s">
        <v>48</v>
      </c>
      <c r="D58">
        <v>2380517.48</v>
      </c>
      <c r="E58">
        <v>1049805.81</v>
      </c>
    </row>
    <row r="59" spans="1:5" x14ac:dyDescent="0.25">
      <c r="A59" t="s">
        <v>40</v>
      </c>
      <c r="B59" t="s">
        <v>20</v>
      </c>
      <c r="C59" t="s">
        <v>48</v>
      </c>
      <c r="D59">
        <v>2571054.11</v>
      </c>
      <c r="E59">
        <v>1178500.55</v>
      </c>
    </row>
    <row r="60" spans="1:5" x14ac:dyDescent="0.25">
      <c r="A60" t="s">
        <v>40</v>
      </c>
      <c r="B60" t="s">
        <v>21</v>
      </c>
      <c r="C60" t="s">
        <v>48</v>
      </c>
      <c r="D60">
        <v>2362704.31</v>
      </c>
      <c r="E60">
        <v>1404127.46</v>
      </c>
    </row>
    <row r="61" spans="1:5" x14ac:dyDescent="0.25">
      <c r="A61" t="s">
        <v>40</v>
      </c>
      <c r="B61" t="s">
        <v>22</v>
      </c>
      <c r="C61" t="s">
        <v>48</v>
      </c>
      <c r="D61">
        <v>2247994.87</v>
      </c>
      <c r="E61">
        <v>1427183.12</v>
      </c>
    </row>
    <row r="62" spans="1:5" x14ac:dyDescent="0.25">
      <c r="A62" t="s">
        <v>40</v>
      </c>
      <c r="B62" t="s">
        <v>23</v>
      </c>
      <c r="C62" t="s">
        <v>48</v>
      </c>
      <c r="D62">
        <v>2418056.62</v>
      </c>
      <c r="E62">
        <v>1298940.3400000001</v>
      </c>
    </row>
    <row r="63" spans="1:5" x14ac:dyDescent="0.25">
      <c r="A63" t="s">
        <v>40</v>
      </c>
      <c r="B63" t="s">
        <v>24</v>
      </c>
      <c r="C63" t="s">
        <v>48</v>
      </c>
      <c r="D63">
        <v>2631315.42</v>
      </c>
      <c r="E63">
        <v>1114003.3799999999</v>
      </c>
    </row>
    <row r="64" spans="1:5" x14ac:dyDescent="0.25">
      <c r="A64" t="s">
        <v>40</v>
      </c>
      <c r="B64" t="s">
        <v>25</v>
      </c>
      <c r="C64" t="s">
        <v>48</v>
      </c>
      <c r="D64">
        <v>2923551.56</v>
      </c>
      <c r="E64">
        <v>885176.9</v>
      </c>
    </row>
    <row r="65" spans="1:5" x14ac:dyDescent="0.25">
      <c r="A65" t="s">
        <v>40</v>
      </c>
      <c r="B65" t="s">
        <v>26</v>
      </c>
      <c r="C65" t="s">
        <v>48</v>
      </c>
      <c r="D65">
        <v>2363328.66</v>
      </c>
      <c r="E65">
        <v>1627758.42</v>
      </c>
    </row>
    <row r="66" spans="1:5" x14ac:dyDescent="0.25">
      <c r="A66" t="s">
        <v>39</v>
      </c>
      <c r="B66" t="s">
        <v>73</v>
      </c>
      <c r="C66" t="s">
        <v>65</v>
      </c>
      <c r="D66">
        <v>2358834.2200000002</v>
      </c>
      <c r="E66">
        <v>1798847.24</v>
      </c>
    </row>
    <row r="67" spans="1:5" x14ac:dyDescent="0.25">
      <c r="A67" t="s">
        <v>39</v>
      </c>
      <c r="B67" t="s">
        <v>74</v>
      </c>
      <c r="C67" t="s">
        <v>65</v>
      </c>
      <c r="D67">
        <v>2697728.13</v>
      </c>
      <c r="E67">
        <v>1483416.93</v>
      </c>
    </row>
    <row r="68" spans="1:5" x14ac:dyDescent="0.25">
      <c r="A68" t="s">
        <v>39</v>
      </c>
      <c r="B68" t="s">
        <v>75</v>
      </c>
      <c r="C68" t="s">
        <v>65</v>
      </c>
      <c r="D68">
        <v>2544980.4500000002</v>
      </c>
      <c r="E68">
        <v>1329104.1399999999</v>
      </c>
    </row>
    <row r="69" spans="1:5" x14ac:dyDescent="0.25">
      <c r="A69" t="s">
        <v>39</v>
      </c>
      <c r="B69" t="s">
        <v>76</v>
      </c>
      <c r="C69" t="s">
        <v>65</v>
      </c>
      <c r="D69">
        <v>2746636.84</v>
      </c>
      <c r="E69">
        <v>1267484.04</v>
      </c>
    </row>
    <row r="70" spans="1:5" x14ac:dyDescent="0.25">
      <c r="A70" t="s">
        <v>39</v>
      </c>
      <c r="B70" t="s">
        <v>77</v>
      </c>
      <c r="C70" t="s">
        <v>65</v>
      </c>
      <c r="D70">
        <v>2577643.0499999998</v>
      </c>
      <c r="E70">
        <v>1311379.72</v>
      </c>
    </row>
    <row r="71" spans="1:5" x14ac:dyDescent="0.25">
      <c r="A71" t="s">
        <v>39</v>
      </c>
      <c r="B71" t="s">
        <v>78</v>
      </c>
      <c r="C71" t="s">
        <v>65</v>
      </c>
      <c r="D71">
        <v>2688238.24</v>
      </c>
      <c r="E71">
        <v>1033673.72</v>
      </c>
    </row>
    <row r="72" spans="1:5" x14ac:dyDescent="0.25">
      <c r="A72" t="s">
        <v>39</v>
      </c>
      <c r="B72" t="s">
        <v>79</v>
      </c>
      <c r="C72" t="s">
        <v>65</v>
      </c>
      <c r="D72">
        <v>2712038.88</v>
      </c>
      <c r="E72">
        <v>1020370.47</v>
      </c>
    </row>
    <row r="73" spans="1:5" x14ac:dyDescent="0.25">
      <c r="A73" t="s">
        <v>39</v>
      </c>
      <c r="B73" t="s">
        <v>80</v>
      </c>
      <c r="C73" t="s">
        <v>65</v>
      </c>
      <c r="D73">
        <v>2832115.81</v>
      </c>
      <c r="E73">
        <v>1048090.32</v>
      </c>
    </row>
    <row r="74" spans="1:5" x14ac:dyDescent="0.25">
      <c r="A74" t="s">
        <v>39</v>
      </c>
      <c r="B74" t="s">
        <v>81</v>
      </c>
      <c r="C74" t="s">
        <v>65</v>
      </c>
      <c r="D74">
        <v>2946722.32</v>
      </c>
      <c r="E74">
        <v>1017524.56</v>
      </c>
    </row>
    <row r="75" spans="1:5" x14ac:dyDescent="0.25">
      <c r="A75" t="s">
        <v>39</v>
      </c>
      <c r="B75" t="s">
        <v>20</v>
      </c>
      <c r="C75" t="s">
        <v>65</v>
      </c>
      <c r="D75">
        <v>3137371.04</v>
      </c>
      <c r="E75">
        <v>1115573.1299999999</v>
      </c>
    </row>
    <row r="76" spans="1:5" x14ac:dyDescent="0.25">
      <c r="A76" t="s">
        <v>39</v>
      </c>
      <c r="B76" t="s">
        <v>21</v>
      </c>
      <c r="C76" t="s">
        <v>65</v>
      </c>
      <c r="D76">
        <v>3215862.37</v>
      </c>
      <c r="E76">
        <v>1363145.13</v>
      </c>
    </row>
    <row r="77" spans="1:5" x14ac:dyDescent="0.25">
      <c r="A77" t="s">
        <v>39</v>
      </c>
      <c r="B77" t="s">
        <v>22</v>
      </c>
      <c r="C77" t="s">
        <v>65</v>
      </c>
      <c r="D77">
        <v>3013314.08</v>
      </c>
      <c r="E77">
        <v>1367917.57</v>
      </c>
    </row>
    <row r="78" spans="1:5" x14ac:dyDescent="0.25">
      <c r="A78" t="s">
        <v>39</v>
      </c>
      <c r="B78" t="s">
        <v>23</v>
      </c>
      <c r="C78" t="s">
        <v>65</v>
      </c>
      <c r="D78">
        <v>3256372.41</v>
      </c>
      <c r="E78">
        <v>1248720.3899999999</v>
      </c>
    </row>
    <row r="79" spans="1:5" x14ac:dyDescent="0.25">
      <c r="A79" t="s">
        <v>39</v>
      </c>
      <c r="B79" t="s">
        <v>24</v>
      </c>
      <c r="C79" t="s">
        <v>65</v>
      </c>
      <c r="D79">
        <v>3493193.78</v>
      </c>
      <c r="E79">
        <v>1086573.44</v>
      </c>
    </row>
    <row r="80" spans="1:5" x14ac:dyDescent="0.25">
      <c r="A80" t="s">
        <v>39</v>
      </c>
      <c r="B80" t="s">
        <v>25</v>
      </c>
      <c r="C80" t="s">
        <v>65</v>
      </c>
      <c r="D80">
        <v>3852481.8</v>
      </c>
      <c r="E80">
        <v>879205.24</v>
      </c>
    </row>
    <row r="81" spans="1:5" x14ac:dyDescent="0.25">
      <c r="A81" t="s">
        <v>39</v>
      </c>
      <c r="B81" t="s">
        <v>26</v>
      </c>
      <c r="C81" t="s">
        <v>65</v>
      </c>
      <c r="D81">
        <v>3184706.5</v>
      </c>
      <c r="E81">
        <v>1551215.47</v>
      </c>
    </row>
    <row r="82" spans="1:5" x14ac:dyDescent="0.25">
      <c r="A82" t="s">
        <v>40</v>
      </c>
      <c r="B82" t="s">
        <v>73</v>
      </c>
      <c r="C82" t="s">
        <v>65</v>
      </c>
      <c r="D82">
        <v>1820827.39</v>
      </c>
      <c r="E82">
        <v>1850803.26</v>
      </c>
    </row>
    <row r="83" spans="1:5" x14ac:dyDescent="0.25">
      <c r="A83" t="s">
        <v>40</v>
      </c>
      <c r="B83" t="s">
        <v>74</v>
      </c>
      <c r="C83" t="s">
        <v>65</v>
      </c>
      <c r="D83">
        <v>2205969.42</v>
      </c>
      <c r="E83">
        <v>1585936.36</v>
      </c>
    </row>
    <row r="84" spans="1:5" x14ac:dyDescent="0.25">
      <c r="A84" t="s">
        <v>40</v>
      </c>
      <c r="B84" t="s">
        <v>75</v>
      </c>
      <c r="C84" t="s">
        <v>65</v>
      </c>
      <c r="D84">
        <v>2052490.38</v>
      </c>
      <c r="E84">
        <v>1424977.44</v>
      </c>
    </row>
    <row r="85" spans="1:5" x14ac:dyDescent="0.25">
      <c r="A85" t="s">
        <v>40</v>
      </c>
      <c r="B85" t="s">
        <v>76</v>
      </c>
      <c r="C85" t="s">
        <v>65</v>
      </c>
      <c r="D85">
        <v>2231546.7599999998</v>
      </c>
      <c r="E85">
        <v>1334029.03</v>
      </c>
    </row>
    <row r="86" spans="1:5" x14ac:dyDescent="0.25">
      <c r="A86" t="s">
        <v>40</v>
      </c>
      <c r="B86" t="s">
        <v>77</v>
      </c>
      <c r="C86" t="s">
        <v>65</v>
      </c>
      <c r="D86">
        <v>2072556.24</v>
      </c>
      <c r="E86">
        <v>1390416.34</v>
      </c>
    </row>
    <row r="87" spans="1:5" x14ac:dyDescent="0.25">
      <c r="A87" t="s">
        <v>40</v>
      </c>
      <c r="B87" t="s">
        <v>78</v>
      </c>
      <c r="C87" t="s">
        <v>65</v>
      </c>
      <c r="D87">
        <v>2166372.7999999998</v>
      </c>
      <c r="E87">
        <v>1065421.23</v>
      </c>
    </row>
    <row r="88" spans="1:5" x14ac:dyDescent="0.25">
      <c r="A88" t="s">
        <v>40</v>
      </c>
      <c r="B88" t="s">
        <v>79</v>
      </c>
      <c r="C88" t="s">
        <v>65</v>
      </c>
      <c r="D88">
        <v>2179058.92</v>
      </c>
      <c r="E88">
        <v>1044239.44</v>
      </c>
    </row>
    <row r="89" spans="1:5" x14ac:dyDescent="0.25">
      <c r="A89" t="s">
        <v>40</v>
      </c>
      <c r="B89" t="s">
        <v>80</v>
      </c>
      <c r="C89" t="s">
        <v>65</v>
      </c>
      <c r="D89">
        <v>2306412.12</v>
      </c>
      <c r="E89">
        <v>1079346.8400000001</v>
      </c>
    </row>
    <row r="90" spans="1:5" x14ac:dyDescent="0.25">
      <c r="A90" t="s">
        <v>40</v>
      </c>
      <c r="B90" t="s">
        <v>81</v>
      </c>
      <c r="C90" t="s">
        <v>65</v>
      </c>
      <c r="D90">
        <v>2381945.2799999998</v>
      </c>
      <c r="E90">
        <v>1036628.16</v>
      </c>
    </row>
    <row r="91" spans="1:5" x14ac:dyDescent="0.25">
      <c r="A91" t="s">
        <v>40</v>
      </c>
      <c r="B91" t="s">
        <v>20</v>
      </c>
      <c r="C91" t="s">
        <v>65</v>
      </c>
      <c r="D91">
        <v>2581451.2200000002</v>
      </c>
      <c r="E91">
        <v>1139270.18</v>
      </c>
    </row>
    <row r="92" spans="1:5" x14ac:dyDescent="0.25">
      <c r="A92" t="s">
        <v>40</v>
      </c>
      <c r="B92" t="s">
        <v>21</v>
      </c>
      <c r="C92" t="s">
        <v>65</v>
      </c>
      <c r="D92">
        <v>2381958.46</v>
      </c>
      <c r="E92">
        <v>1335086.8500000001</v>
      </c>
    </row>
    <row r="93" spans="1:5" x14ac:dyDescent="0.25">
      <c r="A93" t="s">
        <v>40</v>
      </c>
      <c r="B93" t="s">
        <v>22</v>
      </c>
      <c r="C93" t="s">
        <v>65</v>
      </c>
      <c r="D93">
        <v>2266432.3199999998</v>
      </c>
      <c r="E93">
        <v>1359096.91</v>
      </c>
    </row>
    <row r="94" spans="1:5" x14ac:dyDescent="0.25">
      <c r="A94" t="s">
        <v>40</v>
      </c>
      <c r="B94" t="s">
        <v>23</v>
      </c>
      <c r="C94" t="s">
        <v>65</v>
      </c>
      <c r="D94">
        <v>2432001.8199999998</v>
      </c>
      <c r="E94">
        <v>1247088.8600000001</v>
      </c>
    </row>
    <row r="95" spans="1:5" x14ac:dyDescent="0.25">
      <c r="A95" t="s">
        <v>40</v>
      </c>
      <c r="B95" t="s">
        <v>24</v>
      </c>
      <c r="C95" t="s">
        <v>65</v>
      </c>
      <c r="D95">
        <v>2639870.42</v>
      </c>
      <c r="E95">
        <v>1085765.3899999999</v>
      </c>
    </row>
    <row r="96" spans="1:5" x14ac:dyDescent="0.25">
      <c r="A96" t="s">
        <v>40</v>
      </c>
      <c r="B96" t="s">
        <v>25</v>
      </c>
      <c r="C96" t="s">
        <v>65</v>
      </c>
      <c r="D96">
        <v>2926423.36</v>
      </c>
      <c r="E96">
        <v>875221.52</v>
      </c>
    </row>
    <row r="97" spans="1:5" x14ac:dyDescent="0.25">
      <c r="A97" t="s">
        <v>40</v>
      </c>
      <c r="B97" t="s">
        <v>26</v>
      </c>
      <c r="C97" t="s">
        <v>65</v>
      </c>
      <c r="D97">
        <v>2397913.1800000002</v>
      </c>
      <c r="E97">
        <v>1529633.11</v>
      </c>
    </row>
    <row r="98" spans="1:5" x14ac:dyDescent="0.25">
      <c r="A98" t="s">
        <v>39</v>
      </c>
      <c r="B98" t="s">
        <v>73</v>
      </c>
      <c r="C98" t="s">
        <v>68</v>
      </c>
      <c r="D98">
        <v>2334304.0299999998</v>
      </c>
      <c r="E98">
        <v>1803033.44</v>
      </c>
    </row>
    <row r="99" spans="1:5" x14ac:dyDescent="0.25">
      <c r="A99" t="s">
        <v>39</v>
      </c>
      <c r="B99" t="s">
        <v>74</v>
      </c>
      <c r="C99" t="s">
        <v>68</v>
      </c>
      <c r="D99">
        <v>2679642.15</v>
      </c>
      <c r="E99">
        <v>1485738.43</v>
      </c>
    </row>
    <row r="100" spans="1:5" x14ac:dyDescent="0.25">
      <c r="A100" t="s">
        <v>39</v>
      </c>
      <c r="B100" t="s">
        <v>75</v>
      </c>
      <c r="C100" t="s">
        <v>68</v>
      </c>
      <c r="D100">
        <v>2536855.0499999998</v>
      </c>
      <c r="E100">
        <v>1330012.7</v>
      </c>
    </row>
    <row r="101" spans="1:5" x14ac:dyDescent="0.25">
      <c r="A101" t="s">
        <v>39</v>
      </c>
      <c r="B101" t="s">
        <v>76</v>
      </c>
      <c r="C101" t="s">
        <v>68</v>
      </c>
      <c r="D101">
        <v>2739022.05</v>
      </c>
      <c r="E101">
        <v>1268302.3799999999</v>
      </c>
    </row>
    <row r="102" spans="1:5" x14ac:dyDescent="0.25">
      <c r="A102" t="s">
        <v>39</v>
      </c>
      <c r="B102" t="s">
        <v>77</v>
      </c>
      <c r="C102" t="s">
        <v>68</v>
      </c>
      <c r="D102">
        <v>2569260.0299999998</v>
      </c>
      <c r="E102">
        <v>1312013.3500000001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2690849.78</v>
      </c>
      <c r="E103">
        <v>1033734.05</v>
      </c>
    </row>
    <row r="104" spans="1:5" x14ac:dyDescent="0.25">
      <c r="A104" t="s">
        <v>39</v>
      </c>
      <c r="B104" t="s">
        <v>79</v>
      </c>
      <c r="C104" t="s">
        <v>68</v>
      </c>
      <c r="D104">
        <v>2713430.62</v>
      </c>
      <c r="E104">
        <v>1020474.9</v>
      </c>
    </row>
    <row r="105" spans="1:5" x14ac:dyDescent="0.25">
      <c r="A105" t="s">
        <v>39</v>
      </c>
      <c r="B105" t="s">
        <v>80</v>
      </c>
      <c r="C105" t="s">
        <v>68</v>
      </c>
      <c r="D105">
        <v>2831293.47</v>
      </c>
      <c r="E105">
        <v>1048174.26</v>
      </c>
    </row>
    <row r="106" spans="1:5" x14ac:dyDescent="0.25">
      <c r="A106" t="s">
        <v>39</v>
      </c>
      <c r="B106" t="s">
        <v>81</v>
      </c>
      <c r="C106" t="s">
        <v>68</v>
      </c>
      <c r="D106">
        <v>2946873.93</v>
      </c>
      <c r="E106">
        <v>1017614.38</v>
      </c>
    </row>
    <row r="107" spans="1:5" x14ac:dyDescent="0.25">
      <c r="A107" t="s">
        <v>39</v>
      </c>
      <c r="B107" t="s">
        <v>20</v>
      </c>
      <c r="C107" t="s">
        <v>68</v>
      </c>
      <c r="D107">
        <v>3129539.19</v>
      </c>
      <c r="E107">
        <v>1116182.57</v>
      </c>
    </row>
    <row r="108" spans="1:5" x14ac:dyDescent="0.25">
      <c r="A108" t="s">
        <v>39</v>
      </c>
      <c r="B108" t="s">
        <v>21</v>
      </c>
      <c r="C108" t="s">
        <v>68</v>
      </c>
      <c r="D108">
        <v>3197118.44</v>
      </c>
      <c r="E108">
        <v>1365909.59</v>
      </c>
    </row>
    <row r="109" spans="1:5" x14ac:dyDescent="0.25">
      <c r="A109" t="s">
        <v>39</v>
      </c>
      <c r="B109" t="s">
        <v>22</v>
      </c>
      <c r="C109" t="s">
        <v>68</v>
      </c>
      <c r="D109">
        <v>2996697.22</v>
      </c>
      <c r="E109">
        <v>1370408.1</v>
      </c>
    </row>
    <row r="110" spans="1:5" x14ac:dyDescent="0.25">
      <c r="A110" t="s">
        <v>39</v>
      </c>
      <c r="B110" t="s">
        <v>23</v>
      </c>
      <c r="C110" t="s">
        <v>68</v>
      </c>
      <c r="D110">
        <v>3244115.04</v>
      </c>
      <c r="E110">
        <v>1250605.8600000001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3485443.26</v>
      </c>
      <c r="E111">
        <v>1087203.8400000001</v>
      </c>
    </row>
    <row r="112" spans="1:5" x14ac:dyDescent="0.25">
      <c r="A112" t="s">
        <v>39</v>
      </c>
      <c r="B112" t="s">
        <v>25</v>
      </c>
      <c r="C112" t="s">
        <v>68</v>
      </c>
      <c r="D112">
        <v>3850312.65</v>
      </c>
      <c r="E112">
        <v>879323.57</v>
      </c>
    </row>
    <row r="113" spans="1:5" x14ac:dyDescent="0.25">
      <c r="A113" t="s">
        <v>39</v>
      </c>
      <c r="B113" t="s">
        <v>26</v>
      </c>
      <c r="C113" t="s">
        <v>68</v>
      </c>
      <c r="D113">
        <v>3152775.06</v>
      </c>
      <c r="E113">
        <v>1554897.09</v>
      </c>
    </row>
    <row r="114" spans="1:5" x14ac:dyDescent="0.25">
      <c r="A114" t="s">
        <v>40</v>
      </c>
      <c r="B114" t="s">
        <v>73</v>
      </c>
      <c r="C114" t="s">
        <v>68</v>
      </c>
      <c r="D114">
        <v>1789595.52</v>
      </c>
      <c r="E114">
        <v>1860265.88</v>
      </c>
    </row>
    <row r="115" spans="1:5" x14ac:dyDescent="0.25">
      <c r="A115" t="s">
        <v>40</v>
      </c>
      <c r="B115" t="s">
        <v>74</v>
      </c>
      <c r="C115" t="s">
        <v>68</v>
      </c>
      <c r="D115">
        <v>2178442.9700000002</v>
      </c>
      <c r="E115">
        <v>1590861.39</v>
      </c>
    </row>
    <row r="116" spans="1:5" x14ac:dyDescent="0.25">
      <c r="A116" t="s">
        <v>40</v>
      </c>
      <c r="B116" t="s">
        <v>75</v>
      </c>
      <c r="C116" t="s">
        <v>68</v>
      </c>
      <c r="D116">
        <v>2036601.86</v>
      </c>
      <c r="E116">
        <v>1427744.23</v>
      </c>
    </row>
    <row r="117" spans="1:5" x14ac:dyDescent="0.25">
      <c r="A117" t="s">
        <v>40</v>
      </c>
      <c r="B117" t="s">
        <v>76</v>
      </c>
      <c r="C117" t="s">
        <v>68</v>
      </c>
      <c r="D117">
        <v>2217668.29</v>
      </c>
      <c r="E117">
        <v>1336082.56</v>
      </c>
    </row>
    <row r="118" spans="1:5" x14ac:dyDescent="0.25">
      <c r="A118" t="s">
        <v>40</v>
      </c>
      <c r="B118" t="s">
        <v>77</v>
      </c>
      <c r="C118" t="s">
        <v>68</v>
      </c>
      <c r="D118">
        <v>2056940.09</v>
      </c>
      <c r="E118">
        <v>1392528.64</v>
      </c>
    </row>
    <row r="119" spans="1:5" x14ac:dyDescent="0.25">
      <c r="A119" t="s">
        <v>40</v>
      </c>
      <c r="B119" t="s">
        <v>78</v>
      </c>
      <c r="C119" t="s">
        <v>68</v>
      </c>
      <c r="D119">
        <v>2166717.85</v>
      </c>
      <c r="E119">
        <v>1065909.94</v>
      </c>
    </row>
    <row r="120" spans="1:5" x14ac:dyDescent="0.25">
      <c r="A120" t="s">
        <v>40</v>
      </c>
      <c r="B120" t="s">
        <v>79</v>
      </c>
      <c r="C120" t="s">
        <v>68</v>
      </c>
      <c r="D120">
        <v>2178616.35</v>
      </c>
      <c r="E120">
        <v>1044641.34</v>
      </c>
    </row>
    <row r="121" spans="1:5" x14ac:dyDescent="0.25">
      <c r="A121" t="s">
        <v>40</v>
      </c>
      <c r="B121" t="s">
        <v>80</v>
      </c>
      <c r="C121" t="s">
        <v>68</v>
      </c>
      <c r="D121">
        <v>2302930.4700000002</v>
      </c>
      <c r="E121">
        <v>1079974.81</v>
      </c>
    </row>
    <row r="122" spans="1:5" x14ac:dyDescent="0.25">
      <c r="A122" t="s">
        <v>40</v>
      </c>
      <c r="B122" t="s">
        <v>81</v>
      </c>
      <c r="C122" t="s">
        <v>68</v>
      </c>
      <c r="D122">
        <v>2380181.23</v>
      </c>
      <c r="E122">
        <v>1036988.05</v>
      </c>
    </row>
    <row r="123" spans="1:5" x14ac:dyDescent="0.25">
      <c r="A123" t="s">
        <v>40</v>
      </c>
      <c r="B123" t="s">
        <v>20</v>
      </c>
      <c r="C123" t="s">
        <v>68</v>
      </c>
      <c r="D123">
        <v>2570158</v>
      </c>
      <c r="E123">
        <v>1140267.68</v>
      </c>
    </row>
    <row r="124" spans="1:5" x14ac:dyDescent="0.25">
      <c r="A124" t="s">
        <v>40</v>
      </c>
      <c r="B124" t="s">
        <v>21</v>
      </c>
      <c r="C124" t="s">
        <v>68</v>
      </c>
      <c r="D124">
        <v>2361341.61</v>
      </c>
      <c r="E124">
        <v>1340099.9099999999</v>
      </c>
    </row>
    <row r="125" spans="1:5" x14ac:dyDescent="0.25">
      <c r="A125" t="s">
        <v>40</v>
      </c>
      <c r="B125" t="s">
        <v>22</v>
      </c>
      <c r="C125" t="s">
        <v>68</v>
      </c>
      <c r="D125">
        <v>2246591.59</v>
      </c>
      <c r="E125">
        <v>1363845.14</v>
      </c>
    </row>
    <row r="126" spans="1:5" x14ac:dyDescent="0.25">
      <c r="A126" t="s">
        <v>40</v>
      </c>
      <c r="B126" t="s">
        <v>23</v>
      </c>
      <c r="C126" t="s">
        <v>68</v>
      </c>
      <c r="D126">
        <v>2416922.0099999998</v>
      </c>
      <c r="E126">
        <v>1251077.9099999999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2630434.5299999998</v>
      </c>
      <c r="E127">
        <v>1087331.2</v>
      </c>
    </row>
    <row r="128" spans="1:5" x14ac:dyDescent="0.25">
      <c r="A128" t="s">
        <v>40</v>
      </c>
      <c r="B128" t="s">
        <v>25</v>
      </c>
      <c r="C128" t="s">
        <v>68</v>
      </c>
      <c r="D128">
        <v>2922741.68</v>
      </c>
      <c r="E128">
        <v>875521.07</v>
      </c>
    </row>
    <row r="129" spans="1:5" x14ac:dyDescent="0.25">
      <c r="A129" t="s">
        <v>40</v>
      </c>
      <c r="B129" t="s">
        <v>26</v>
      </c>
      <c r="C129" t="s">
        <v>68</v>
      </c>
      <c r="D129">
        <v>2361875.6800000002</v>
      </c>
      <c r="E129">
        <v>1536319.16</v>
      </c>
    </row>
    <row r="130" spans="1:5" x14ac:dyDescent="0.25">
      <c r="A130" t="s">
        <v>39</v>
      </c>
      <c r="B130" t="s">
        <v>73</v>
      </c>
      <c r="C130" t="s">
        <v>69</v>
      </c>
      <c r="D130">
        <v>2188418.2000000002</v>
      </c>
      <c r="E130">
        <v>1959058.47</v>
      </c>
    </row>
    <row r="131" spans="1:5" x14ac:dyDescent="0.25">
      <c r="A131" t="s">
        <v>39</v>
      </c>
      <c r="B131" t="s">
        <v>74</v>
      </c>
      <c r="C131" t="s">
        <v>69</v>
      </c>
      <c r="D131">
        <v>2517298.14</v>
      </c>
      <c r="E131">
        <v>1590653.02</v>
      </c>
    </row>
    <row r="132" spans="1:5" x14ac:dyDescent="0.25">
      <c r="A132" t="s">
        <v>39</v>
      </c>
      <c r="B132" t="s">
        <v>75</v>
      </c>
      <c r="C132" t="s">
        <v>69</v>
      </c>
      <c r="D132">
        <v>2382486.09</v>
      </c>
      <c r="E132">
        <v>1390879.94</v>
      </c>
    </row>
    <row r="133" spans="1:5" x14ac:dyDescent="0.25">
      <c r="A133" t="s">
        <v>39</v>
      </c>
      <c r="B133" t="s">
        <v>76</v>
      </c>
      <c r="C133" t="s">
        <v>69</v>
      </c>
      <c r="D133">
        <v>2575252.14</v>
      </c>
      <c r="E133">
        <v>1325156.6299999999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2420099.7599999998</v>
      </c>
      <c r="E134">
        <v>1366490.56</v>
      </c>
    </row>
    <row r="135" spans="1:5" x14ac:dyDescent="0.25">
      <c r="A135" t="s">
        <v>39</v>
      </c>
      <c r="B135" t="s">
        <v>78</v>
      </c>
      <c r="C135" t="s">
        <v>69</v>
      </c>
      <c r="D135">
        <v>2545650.79</v>
      </c>
      <c r="E135">
        <v>1046712.07</v>
      </c>
    </row>
    <row r="136" spans="1:5" x14ac:dyDescent="0.25">
      <c r="A136" t="s">
        <v>39</v>
      </c>
      <c r="B136" t="s">
        <v>79</v>
      </c>
      <c r="C136" t="s">
        <v>69</v>
      </c>
      <c r="D136">
        <v>2564811.69</v>
      </c>
      <c r="E136">
        <v>1033546.39</v>
      </c>
    </row>
    <row r="137" spans="1:5" x14ac:dyDescent="0.25">
      <c r="A137" t="s">
        <v>39</v>
      </c>
      <c r="B137" t="s">
        <v>80</v>
      </c>
      <c r="C137" t="s">
        <v>69</v>
      </c>
      <c r="D137">
        <v>2672517.39</v>
      </c>
      <c r="E137">
        <v>1066292.58</v>
      </c>
    </row>
    <row r="138" spans="1:5" x14ac:dyDescent="0.25">
      <c r="A138" t="s">
        <v>39</v>
      </c>
      <c r="B138" t="s">
        <v>81</v>
      </c>
      <c r="C138" t="s">
        <v>69</v>
      </c>
      <c r="D138">
        <v>2777395.52</v>
      </c>
      <c r="E138">
        <v>1031640.83</v>
      </c>
    </row>
    <row r="139" spans="1:5" x14ac:dyDescent="0.25">
      <c r="A139" t="s">
        <v>39</v>
      </c>
      <c r="B139" t="s">
        <v>20</v>
      </c>
      <c r="C139" t="s">
        <v>69</v>
      </c>
      <c r="D139">
        <v>2958837.18</v>
      </c>
      <c r="E139">
        <v>1160793.28</v>
      </c>
    </row>
    <row r="140" spans="1:5" x14ac:dyDescent="0.25">
      <c r="A140" t="s">
        <v>39</v>
      </c>
      <c r="B140" t="s">
        <v>21</v>
      </c>
      <c r="C140" t="s">
        <v>69</v>
      </c>
      <c r="D140">
        <v>3015415.6</v>
      </c>
      <c r="E140">
        <v>1470521.69</v>
      </c>
    </row>
    <row r="141" spans="1:5" x14ac:dyDescent="0.25">
      <c r="A141" t="s">
        <v>39</v>
      </c>
      <c r="B141" t="s">
        <v>22</v>
      </c>
      <c r="C141" t="s">
        <v>69</v>
      </c>
      <c r="D141">
        <v>2832979.01</v>
      </c>
      <c r="E141">
        <v>1462833</v>
      </c>
    </row>
    <row r="142" spans="1:5" x14ac:dyDescent="0.25">
      <c r="A142" t="s">
        <v>39</v>
      </c>
      <c r="B142" t="s">
        <v>23</v>
      </c>
      <c r="C142" t="s">
        <v>69</v>
      </c>
      <c r="D142">
        <v>3067622.07</v>
      </c>
      <c r="E142">
        <v>1321667.1499999999</v>
      </c>
    </row>
    <row r="143" spans="1:5" x14ac:dyDescent="0.25">
      <c r="A143" t="s">
        <v>39</v>
      </c>
      <c r="B143" t="s">
        <v>24</v>
      </c>
      <c r="C143" t="s">
        <v>69</v>
      </c>
      <c r="D143">
        <v>3294860.38</v>
      </c>
      <c r="E143">
        <v>1127563.3600000001</v>
      </c>
    </row>
    <row r="144" spans="1:5" x14ac:dyDescent="0.25">
      <c r="A144" t="s">
        <v>39</v>
      </c>
      <c r="B144" t="s">
        <v>25</v>
      </c>
      <c r="C144" t="s">
        <v>69</v>
      </c>
      <c r="D144">
        <v>3670582.3</v>
      </c>
      <c r="E144">
        <v>892391.01</v>
      </c>
    </row>
    <row r="145" spans="1:5" x14ac:dyDescent="0.25">
      <c r="A145" t="s">
        <v>39</v>
      </c>
      <c r="B145" t="s">
        <v>26</v>
      </c>
      <c r="C145" t="s">
        <v>69</v>
      </c>
      <c r="D145">
        <v>2965984.04</v>
      </c>
      <c r="E145">
        <v>1688019.88</v>
      </c>
    </row>
    <row r="146" spans="1:5" x14ac:dyDescent="0.25">
      <c r="A146" t="s">
        <v>40</v>
      </c>
      <c r="B146" t="s">
        <v>73</v>
      </c>
      <c r="C146" t="s">
        <v>69</v>
      </c>
      <c r="D146">
        <v>1689386.76</v>
      </c>
      <c r="E146">
        <v>2031601.55</v>
      </c>
    </row>
    <row r="147" spans="1:5" x14ac:dyDescent="0.25">
      <c r="A147" t="s">
        <v>40</v>
      </c>
      <c r="B147" t="s">
        <v>74</v>
      </c>
      <c r="C147" t="s">
        <v>69</v>
      </c>
      <c r="D147">
        <v>2056178.12</v>
      </c>
      <c r="E147">
        <v>1735305.73</v>
      </c>
    </row>
    <row r="148" spans="1:5" x14ac:dyDescent="0.25">
      <c r="A148" t="s">
        <v>40</v>
      </c>
      <c r="B148" t="s">
        <v>75</v>
      </c>
      <c r="C148" t="s">
        <v>69</v>
      </c>
      <c r="D148">
        <v>1921222.4</v>
      </c>
      <c r="E148">
        <v>1524404.17</v>
      </c>
    </row>
    <row r="149" spans="1:5" x14ac:dyDescent="0.25">
      <c r="A149" t="s">
        <v>40</v>
      </c>
      <c r="B149" t="s">
        <v>76</v>
      </c>
      <c r="C149" t="s">
        <v>69</v>
      </c>
      <c r="D149">
        <v>2095585.18</v>
      </c>
      <c r="E149">
        <v>1421258.79</v>
      </c>
    </row>
    <row r="150" spans="1:5" x14ac:dyDescent="0.25">
      <c r="A150" t="s">
        <v>40</v>
      </c>
      <c r="B150" t="s">
        <v>77</v>
      </c>
      <c r="C150" t="s">
        <v>69</v>
      </c>
      <c r="D150">
        <v>1945827.59</v>
      </c>
      <c r="E150">
        <v>1480632.18</v>
      </c>
    </row>
    <row r="151" spans="1:5" x14ac:dyDescent="0.25">
      <c r="A151" t="s">
        <v>40</v>
      </c>
      <c r="B151" t="s">
        <v>78</v>
      </c>
      <c r="C151" t="s">
        <v>69</v>
      </c>
      <c r="D151">
        <v>2055380.18</v>
      </c>
      <c r="E151">
        <v>1090068.01</v>
      </c>
    </row>
    <row r="152" spans="1:5" x14ac:dyDescent="0.25">
      <c r="A152" t="s">
        <v>40</v>
      </c>
      <c r="B152" t="s">
        <v>79</v>
      </c>
      <c r="C152" t="s">
        <v>69</v>
      </c>
      <c r="D152">
        <v>2066512.21</v>
      </c>
      <c r="E152">
        <v>1067224.01</v>
      </c>
    </row>
    <row r="153" spans="1:5" x14ac:dyDescent="0.25">
      <c r="A153" t="s">
        <v>40</v>
      </c>
      <c r="B153" t="s">
        <v>80</v>
      </c>
      <c r="C153" t="s">
        <v>69</v>
      </c>
      <c r="D153">
        <v>2183971.69</v>
      </c>
      <c r="E153">
        <v>1111120.3799999999</v>
      </c>
    </row>
    <row r="154" spans="1:5" x14ac:dyDescent="0.25">
      <c r="A154" t="s">
        <v>40</v>
      </c>
      <c r="B154" t="s">
        <v>81</v>
      </c>
      <c r="C154" t="s">
        <v>69</v>
      </c>
      <c r="D154">
        <v>2257019.59</v>
      </c>
      <c r="E154">
        <v>1061422.3600000001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2442739.9300000002</v>
      </c>
      <c r="E155">
        <v>1199133.3600000001</v>
      </c>
    </row>
    <row r="156" spans="1:5" x14ac:dyDescent="0.25">
      <c r="A156" t="s">
        <v>40</v>
      </c>
      <c r="B156" t="s">
        <v>21</v>
      </c>
      <c r="C156" t="s">
        <v>69</v>
      </c>
      <c r="D156">
        <v>2258349.71</v>
      </c>
      <c r="E156">
        <v>1435514.07</v>
      </c>
    </row>
    <row r="157" spans="1:5" x14ac:dyDescent="0.25">
      <c r="A157" t="s">
        <v>40</v>
      </c>
      <c r="B157" t="s">
        <v>22</v>
      </c>
      <c r="C157" t="s">
        <v>69</v>
      </c>
      <c r="D157">
        <v>2146555.73</v>
      </c>
      <c r="E157">
        <v>1455463.36</v>
      </c>
    </row>
    <row r="158" spans="1:5" x14ac:dyDescent="0.25">
      <c r="A158" t="s">
        <v>40</v>
      </c>
      <c r="B158" t="s">
        <v>23</v>
      </c>
      <c r="C158" t="s">
        <v>69</v>
      </c>
      <c r="D158">
        <v>2315445.39</v>
      </c>
      <c r="E158">
        <v>1323717.48</v>
      </c>
    </row>
    <row r="159" spans="1:5" x14ac:dyDescent="0.25">
      <c r="A159" t="s">
        <v>40</v>
      </c>
      <c r="B159" t="s">
        <v>24</v>
      </c>
      <c r="C159" t="s">
        <v>69</v>
      </c>
      <c r="D159">
        <v>2522263.19</v>
      </c>
      <c r="E159">
        <v>1130759.54</v>
      </c>
    </row>
    <row r="160" spans="1:5" x14ac:dyDescent="0.25">
      <c r="A160" t="s">
        <v>40</v>
      </c>
      <c r="B160" t="s">
        <v>25</v>
      </c>
      <c r="C160" t="s">
        <v>69</v>
      </c>
      <c r="D160">
        <v>2828357.52</v>
      </c>
      <c r="E160">
        <v>891565.1</v>
      </c>
    </row>
    <row r="161" spans="1:5" x14ac:dyDescent="0.25">
      <c r="A161" t="s">
        <v>40</v>
      </c>
      <c r="B161" t="s">
        <v>26</v>
      </c>
      <c r="C161" t="s">
        <v>69</v>
      </c>
      <c r="D161">
        <v>2249976.08</v>
      </c>
      <c r="E161">
        <v>1664944.8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Education - Secondary School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901184.08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50388.63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673572.97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882040.8</v>
      </c>
      <c r="F7" s="65">
        <f>Raw_endusebreakdownannual!F6</f>
        <v>218844.85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584052.98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813.36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864659.77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2190868.7400000002</v>
      </c>
      <c r="F17" s="65">
        <f>Raw_endusebreakdownannual!F16</f>
        <v>1984688.69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606079.51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323450.33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673572.97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882040.8</v>
      </c>
      <c r="F22" s="65">
        <f>Raw_endusebreakdownannual!F21</f>
        <v>218844.85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662644.09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4869.72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794294.24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2546577.91</v>
      </c>
      <c r="F32" s="65">
        <f>Raw_endusebreakdownannual!F31</f>
        <v>1619218.6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399919.85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209976.31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673572.97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882040.8</v>
      </c>
      <c r="F37" s="65">
        <f>Raw_endusebreakdownannual!F36</f>
        <v>218844.85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618307.61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4650.18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791302.95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2388547.87</v>
      </c>
      <c r="F47" s="65">
        <f>Raw_endusebreakdownannual!F46</f>
        <v>1410067.65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362607.76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386496.96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673572.97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882040.8</v>
      </c>
      <c r="F52" s="65">
        <f>Raw_endusebreakdownannual!F51</f>
        <v>218844.85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654258.32999999996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5515.87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763976.36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2601884.9300000002</v>
      </c>
      <c r="F62" s="65">
        <f>Raw_endusebreakdownannual!F61</f>
        <v>1345428.98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376268.13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259227.44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673572.97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882040.8</v>
      </c>
      <c r="F67" s="65">
        <f>Raw_endusebreakdownannual!F66</f>
        <v>218844.85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610056.75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5055.6000000000004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791355.21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2429953.56</v>
      </c>
      <c r="F77" s="65">
        <f>Raw_endusebreakdownannual!F76</f>
        <v>1386468.19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106833.85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417418.94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673572.97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882040.8</v>
      </c>
      <c r="F82" s="65">
        <f>Raw_endusebreakdownannual!F81</f>
        <v>218844.85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615260.64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8168.31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728922.8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2596461.66</v>
      </c>
      <c r="F92" s="65">
        <f>Raw_endusebreakdownannual!F91</f>
        <v>1054601.5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105611.92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456156.68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673572.97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882040.8</v>
      </c>
      <c r="F97" s="65">
        <f>Raw_endusebreakdownannual!F96</f>
        <v>218844.85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617620.56000000006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8774.1200000000008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719530.06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2638165.13</v>
      </c>
      <c r="F107" s="65">
        <f>Raw_endusebreakdownannual!F106</f>
        <v>1043986.84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142970.63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538510.36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673572.97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882040.8</v>
      </c>
      <c r="F112" s="65">
        <f>Raw_endusebreakdownannual!F111</f>
        <v>218844.85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634358.82999999996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7772.3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718474.27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2736255.27</v>
      </c>
      <c r="F122" s="65">
        <f>Raw_endusebreakdownannual!F121</f>
        <v>1080289.76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119899.1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614823.19999999995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673572.97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882040.8</v>
      </c>
      <c r="F127" s="65">
        <f>Raw_endusebreakdownannual!F126</f>
        <v>218844.85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667919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8179.6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708479.43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2846535.57</v>
      </c>
      <c r="F137" s="65">
        <f>Raw_endusebreakdownannual!F136</f>
        <v>1047223.38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259402.75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774477.43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673572.97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882040.8</v>
      </c>
      <c r="F142" s="65">
        <f>Raw_endusebreakdownannual!F141</f>
        <v>218844.85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700530.99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7965.88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702475.66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3038588.07</v>
      </c>
      <c r="F152" s="65">
        <f>Raw_endusebreakdownannual!F151</f>
        <v>1180723.26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563053.27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788700.58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673572.97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882040.8</v>
      </c>
      <c r="F157" s="65">
        <f>Raw_endusebreakdownannual!F156</f>
        <v>218844.85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734616.42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7100.01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717982.65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3086030.78</v>
      </c>
      <c r="F167" s="65">
        <f>Raw_endusebreakdownannual!F166</f>
        <v>1499880.77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530827.47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654669.99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673572.97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882040.8</v>
      </c>
      <c r="F172" s="65">
        <f>Raw_endusebreakdownannual!F171</f>
        <v>218844.85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688430.16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6914.84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738437.39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2905628.76</v>
      </c>
      <c r="F182" s="65">
        <f>Raw_endusebreakdownannual!F181</f>
        <v>1488109.72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427453.44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875601.38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673572.97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882040.8</v>
      </c>
      <c r="F187" s="65">
        <f>Raw_endusebreakdownannual!F186</f>
        <v>218844.85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711270.97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8020.29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697016.25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3150506.41</v>
      </c>
      <c r="F197" s="65">
        <f>Raw_endusebreakdownannual!F196</f>
        <v>1343314.54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265792.25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1079000.5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673572.97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882040.8</v>
      </c>
      <c r="F202" s="65">
        <f>Raw_endusebreakdownannual!F201</f>
        <v>218844.85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737586.68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7739.81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661517.48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3379940.76</v>
      </c>
      <c r="F212" s="65">
        <f>Raw_endusebreakdownannual!F211</f>
        <v>1146154.57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99638.52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1536652.66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673572.97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882040.8</v>
      </c>
      <c r="F217" s="65">
        <f>Raw_endusebreakdownannual!F216</f>
        <v>218844.85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711061.69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11355.94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587120.66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3814684.06</v>
      </c>
      <c r="F227" s="65">
        <f>Raw_endusebreakdownannual!F226</f>
        <v>905604.03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720403.09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679749.43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673572.97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882040.8</v>
      </c>
      <c r="F232" s="65">
        <f>Raw_endusebreakdownannual!F231</f>
        <v>218844.85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796671.46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7406.32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780702.03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3039440.99</v>
      </c>
      <c r="F242" s="65">
        <f>Raw_endusebreakdownannual!F241</f>
        <v>1719949.97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956981.74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40833.910000000003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322450.65999999997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882040.8</v>
      </c>
      <c r="F247" s="65">
        <f>Raw_endusebreakdownannual!F246</f>
        <v>218844.85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475517.06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628.4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864505.76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1721470.83</v>
      </c>
      <c r="F257" s="65">
        <f>Raw_endusebreakdownannual!F256</f>
        <v>2040332.36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753225.8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267416.63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322450.65999999997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882040.8</v>
      </c>
      <c r="F262" s="65">
        <f>Raw_endusebreakdownannual!F261</f>
        <v>218844.85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624873.21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4013.86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794064.01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2100795.15</v>
      </c>
      <c r="F272" s="65">
        <f>Raw_endusebreakdownannual!F271</f>
        <v>1766134.66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530150.17000000004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161545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322450.65999999997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882040.8</v>
      </c>
      <c r="F277" s="65">
        <f>Raw_endusebreakdownannual!F276</f>
        <v>218844.85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567911.93000000005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3348.84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791125.99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1937297.23</v>
      </c>
      <c r="F287" s="65">
        <f>Raw_endusebreakdownannual!F286</f>
        <v>1540121.01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457189.07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320739.77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322450.65999999997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882040.8</v>
      </c>
      <c r="F292" s="65">
        <f>Raw_endusebreakdownannual!F291</f>
        <v>218844.85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601684.41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4528.18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763642.19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2131443.81</v>
      </c>
      <c r="F302" s="65">
        <f>Raw_endusebreakdownannual!F301</f>
        <v>1439676.12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489736.91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200974.31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322450.65999999997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882040.8</v>
      </c>
      <c r="F307" s="65">
        <f>Raw_endusebreakdownannual!F306</f>
        <v>218844.85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555045.56999999995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3712.8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791117.02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1964224.14</v>
      </c>
      <c r="F317" s="65">
        <f>Raw_endusebreakdownannual!F316</f>
        <v>1499698.78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155839.48000000001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337097.5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322450.65999999997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882040.8</v>
      </c>
      <c r="F322" s="65">
        <f>Raw_endusebreakdownannual!F321</f>
        <v>218844.85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559343.06999999995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6476.9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728645.06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2107408.92</v>
      </c>
      <c r="F332" s="65">
        <f>Raw_endusebreakdownannual!F331</f>
        <v>1103329.3999999999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146905.51999999999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372079.35999999999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322450.65999999997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882040.8</v>
      </c>
      <c r="F337" s="65">
        <f>Raw_endusebreakdownannual!F336</f>
        <v>218844.85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552128.9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6082.13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719206.82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2134781.84</v>
      </c>
      <c r="F347" s="65">
        <f>Raw_endusebreakdownannual!F346</f>
        <v>1084957.19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192401.17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454148.84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322450.65999999997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882040.8</v>
      </c>
      <c r="F352" s="65">
        <f>Raw_endusebreakdownannual!F351</f>
        <v>218844.85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585742.42000000004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6307.22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718186.58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2250689.9300000002</v>
      </c>
      <c r="F362" s="65">
        <f>Raw_endusebreakdownannual!F361</f>
        <v>1129432.6000000001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154236.35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513024.08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322450.65999999997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882040.8</v>
      </c>
      <c r="F367" s="65">
        <f>Raw_endusebreakdownannual!F366</f>
        <v>218844.85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603547.03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6506.62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708140.1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2327569.19</v>
      </c>
      <c r="F377" s="65">
        <f>Raw_endusebreakdownannual!F376</f>
        <v>1081221.3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297904.09999999998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680789.64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322450.65999999997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882040.8</v>
      </c>
      <c r="F382" s="65">
        <f>Raw_endusebreakdownannual!F381</f>
        <v>218844.85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628650.85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6633.62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702067.83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2520565.56</v>
      </c>
      <c r="F392" s="65">
        <f>Raw_endusebreakdownannual!F391</f>
        <v>1218816.77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513806.34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606691.07999999996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322450.65999999997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882040.8</v>
      </c>
      <c r="F397" s="65">
        <f>Raw_endusebreakdownannual!F396</f>
        <v>218844.85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519629.82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5120.28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717344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2335932.64</v>
      </c>
      <c r="F407" s="65">
        <f>Raw_endusebreakdownannual!F406</f>
        <v>1449995.19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506240.6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507337.98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322450.65999999997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882040.8</v>
      </c>
      <c r="F412" s="65">
        <f>Raw_endusebreakdownannual!F411</f>
        <v>218844.85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512044.37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5209.05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737920.96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2229082.85</v>
      </c>
      <c r="F422" s="65">
        <f>Raw_endusebreakdownannual!F421</f>
        <v>1463006.41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419491.77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673658.06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322450.65999999997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882040.8</v>
      </c>
      <c r="F427" s="65">
        <f>Raw_endusebreakdownannual!F426</f>
        <v>218844.85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518807.27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5778.19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696548.06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2402734.9700000002</v>
      </c>
      <c r="F437" s="65">
        <f>Raw_endusebreakdownannual!F436</f>
        <v>1334884.69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264740.83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854375.83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322450.65999999997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882040.8</v>
      </c>
      <c r="F442" s="65">
        <f>Raw_endusebreakdownannual!F441</f>
        <v>218844.85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547536.71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5528.9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660893.49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2611932.89</v>
      </c>
      <c r="F452" s="65">
        <f>Raw_endusebreakdownannual!F451</f>
        <v>1144479.17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101818.15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1222946.93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322450.65999999997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882040.8</v>
      </c>
      <c r="F457" s="65">
        <f>Raw_endusebreakdownannual!F456</f>
        <v>218844.85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536171.53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8279.39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586612.37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2971889.29</v>
      </c>
      <c r="F467" s="65">
        <f>Raw_endusebreakdownannual!F466</f>
        <v>907275.37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672125.23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540384.47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322450.65999999997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882040.8</v>
      </c>
      <c r="F472" s="65">
        <f>Raw_endusebreakdownannual!F471</f>
        <v>218844.85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585044.75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5259.63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780229.66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2335180.2999999998</v>
      </c>
      <c r="F482" s="65">
        <f>Raw_endusebreakdownannual!F481</f>
        <v>1671199.75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813325.03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47280.63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673572.97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882040.8</v>
      </c>
      <c r="F487" s="65">
        <f>Raw_endusebreakdownannual!F486</f>
        <v>218844.85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731884.77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864674.75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2334779.17</v>
      </c>
      <c r="F497" s="65">
        <f>Raw_endusebreakdownannual!F496</f>
        <v>1896844.63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536988.41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294972.88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673572.97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882040.8</v>
      </c>
      <c r="F502" s="65">
        <f>Raw_endusebreakdownannual!F501</f>
        <v>218844.85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829572.51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794290.78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2680159.16</v>
      </c>
      <c r="F512" s="65">
        <f>Raw_endusebreakdownannual!F511</f>
        <v>1550124.05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353326.92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187228.14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673572.97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882040.8</v>
      </c>
      <c r="F517" s="65">
        <f>Raw_endusebreakdownannual!F516</f>
        <v>218844.85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794233.61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791289.4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2537075.5299999998</v>
      </c>
      <c r="F527" s="65">
        <f>Raw_endusebreakdownannual!F526</f>
        <v>1363461.17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316572.12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355821.14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673572.97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882040.8</v>
      </c>
      <c r="F532" s="65">
        <f>Raw_endusebreakdownannual!F531</f>
        <v>218844.85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827834.44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763979.44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2739269.35</v>
      </c>
      <c r="F542" s="65">
        <f>Raw_endusebreakdownannual!F541</f>
        <v>1299396.42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333094.88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237215.82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673572.97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882040.8</v>
      </c>
      <c r="F547" s="65">
        <f>Raw_endusebreakdownannual!F546</f>
        <v>218844.85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776966.85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791317.75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2569796.44</v>
      </c>
      <c r="F557" s="65">
        <f>Raw_endusebreakdownannual!F556</f>
        <v>1343257.49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91809.33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375716.59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673572.97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882040.8</v>
      </c>
      <c r="F562" s="65">
        <f>Raw_endusebreakdownannual!F561</f>
        <v>218844.85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759586.33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728874.34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2690916.69</v>
      </c>
      <c r="F572" s="65">
        <f>Raw_endusebreakdownannual!F571</f>
        <v>1039528.52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88313.79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407232.31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673572.97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882040.8</v>
      </c>
      <c r="F577" s="65">
        <f>Raw_endusebreakdownannual!F576</f>
        <v>218844.85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750680.99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719459.61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2713527.07</v>
      </c>
      <c r="F587" s="65">
        <f>Raw_endusebreakdownannual!F586</f>
        <v>1026618.25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119811.29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488061.88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673572.97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882040.8</v>
      </c>
      <c r="F592" s="65">
        <f>Raw_endusebreakdownannual!F591</f>
        <v>218844.85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787786.57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718448.52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2831462.22</v>
      </c>
      <c r="F602" s="65">
        <f>Raw_endusebreakdownannual!F601</f>
        <v>1057104.67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96608.36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563038.46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673572.97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882040.8</v>
      </c>
      <c r="F607" s="65">
        <f>Raw_endusebreakdownannual!F606</f>
        <v>218844.85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828348.28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708431.79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2947000.51</v>
      </c>
      <c r="F617" s="65">
        <f>Raw_endusebreakdownannual!F616</f>
        <v>1023885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220938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718476.67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673572.97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882040.8</v>
      </c>
      <c r="F622" s="65">
        <f>Raw_endusebreakdownannual!F621</f>
        <v>218844.85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855929.12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702454.95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3130019.56</v>
      </c>
      <c r="F632" s="65">
        <f>Raw_endusebreakdownannual!F631</f>
        <v>1142237.8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491859.03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739478.17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673572.97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882040.8</v>
      </c>
      <c r="F637" s="65">
        <f>Raw_endusebreakdownannual!F636</f>
        <v>218844.85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901992.95999999996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717930.47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3197084.9</v>
      </c>
      <c r="F647" s="65">
        <f>Raw_endusebreakdownannual!F646</f>
        <v>1428634.35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470012.55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607207.62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673572.97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882040.8</v>
      </c>
      <c r="F652" s="65">
        <f>Raw_endusebreakdownannual!F651</f>
        <v>218844.85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833997.04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738425.53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2996818.42</v>
      </c>
      <c r="F662" s="65">
        <f>Raw_endusebreakdownannual!F661</f>
        <v>1427282.93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376041.86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820268.38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673572.97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882040.8</v>
      </c>
      <c r="F667" s="65">
        <f>Raw_endusebreakdownannual!F666</f>
        <v>218844.85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868387.85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697038.18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3244269.99</v>
      </c>
      <c r="F677" s="65">
        <f>Raw_endusebreakdownannual!F676</f>
        <v>1291924.8899999999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228915.34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1023978.29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673572.97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882040.8</v>
      </c>
      <c r="F682" s="65">
        <f>Raw_endusebreakdownannual!F681</f>
        <v>218844.85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906124.87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661472.01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3485716.94</v>
      </c>
      <c r="F692" s="65">
        <f>Raw_endusebreakdownannual!F691</f>
        <v>1109232.21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80070.45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1434435.64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673572.97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882040.8</v>
      </c>
      <c r="F697" s="65">
        <f>Raw_endusebreakdownannual!F696</f>
        <v>218844.85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860469.11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587124.26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3850518.52</v>
      </c>
      <c r="F707" s="65">
        <f>Raw_endusebreakdownannual!F706</f>
        <v>886039.56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640152.31999999995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645607.73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673572.97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882040.8</v>
      </c>
      <c r="F712" s="65">
        <f>Raw_endusebreakdownannual!F711</f>
        <v>218844.85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950525.38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780680.55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3151746.88</v>
      </c>
      <c r="F722" s="65">
        <f>Raw_endusebreakdownannual!F721</f>
        <v>1639677.73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890275.21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37923.269999999997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322450.65999999997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882040.8</v>
      </c>
      <c r="F727" s="65">
        <f>Raw_endusebreakdownannual!F726</f>
        <v>218844.85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548553.30000000005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864445.23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1790968.03</v>
      </c>
      <c r="F737" s="65">
        <f>Raw_endusebreakdownannual!F736</f>
        <v>1973565.3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677812.95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240400.18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322450.65999999997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882040.8</v>
      </c>
      <c r="F742" s="65">
        <f>Raw_endusebreakdownannual!F741</f>
        <v>218844.85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734494.48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793977.97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2179386.1</v>
      </c>
      <c r="F752" s="65">
        <f>Raw_endusebreakdownannual!F751</f>
        <v>1690635.77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479098.99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142483.25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322450.65999999997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882040.8</v>
      </c>
      <c r="F757" s="65">
        <f>Raw_endusebreakdownannual!F756</f>
        <v>218844.85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690414.3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791040.65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2037389</v>
      </c>
      <c r="F767" s="65">
        <f>Raw_endusebreakdownannual!F766</f>
        <v>1488984.49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407279.57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292048.48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322450.65999999997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882040.8</v>
      </c>
      <c r="F772" s="65">
        <f>Raw_endusebreakdownannual!F771</f>
        <v>218844.85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721856.2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763646.56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2218396.14</v>
      </c>
      <c r="F782" s="65">
        <f>Raw_endusebreakdownannual!F781</f>
        <v>1389770.98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439309.95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181877.48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322450.65999999997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882040.8</v>
      </c>
      <c r="F787" s="65">
        <f>Raw_endusebreakdownannual!F786</f>
        <v>218844.85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671860.83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791096.31999999995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2058229.76</v>
      </c>
      <c r="F797" s="65">
        <f>Raw_endusebreakdownannual!F796</f>
        <v>1449251.12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131205.18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298577.14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322450.65999999997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882040.8</v>
      </c>
      <c r="F802" s="65">
        <f>Raw_endusebreakdownannual!F801</f>
        <v>218844.85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663917.97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728518.35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2166986.56</v>
      </c>
      <c r="F812" s="65">
        <f>Raw_endusebreakdownannual!F811</f>
        <v>1078568.3799999999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118757.2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328007.5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322450.65999999997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882040.8</v>
      </c>
      <c r="F817" s="65">
        <f>Raw_endusebreakdownannual!F816</f>
        <v>218844.85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646350.87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719024.68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2178849.8199999998</v>
      </c>
      <c r="F827" s="65">
        <f>Raw_endusebreakdownannual!F826</f>
        <v>1056626.74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160398.91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406678.53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322450.65999999997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882040.8</v>
      </c>
      <c r="F832" s="65">
        <f>Raw_endusebreakdownannual!F831</f>
        <v>218844.85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692177.64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718007.17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2303347.63</v>
      </c>
      <c r="F842" s="65">
        <f>Raw_endusebreakdownannual!F841</f>
        <v>1097250.94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122947.2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465129.21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322450.65999999997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882040.8</v>
      </c>
      <c r="F847" s="65">
        <f>Raw_endusebreakdownannual!F846</f>
        <v>218844.85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710896.82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708013.76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2380517.48</v>
      </c>
      <c r="F857" s="65">
        <f>Raw_endusebreakdownannual!F856</f>
        <v>1049805.81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257552.94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629430.66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322450.65999999997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882040.8</v>
      </c>
      <c r="F862" s="65">
        <f>Raw_endusebreakdownannual!F861</f>
        <v>218844.85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737132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702102.75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2571054.11</v>
      </c>
      <c r="F872" s="65">
        <f>Raw_endusebreakdownannual!F871</f>
        <v>1178500.55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467898.63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563300.09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322450.65999999997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882040.8</v>
      </c>
      <c r="F877" s="65">
        <f>Raw_endusebreakdownannual!F876</f>
        <v>218844.85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594912.76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717383.99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2362704.31</v>
      </c>
      <c r="F887" s="65">
        <f>Raw_endusebreakdownannual!F886</f>
        <v>1404127.46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470375.4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466195.03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322450.65999999997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882040.8</v>
      </c>
      <c r="F892" s="65">
        <f>Raw_endusebreakdownannual!F891</f>
        <v>218844.85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577308.39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737962.87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2247994.87</v>
      </c>
      <c r="F902" s="65">
        <f>Raw_endusebreakdownannual!F901</f>
        <v>1427183.12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383675.47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625779.49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322450.65999999997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882040.8</v>
      </c>
      <c r="F907" s="65">
        <f>Raw_endusebreakdownannual!F906</f>
        <v>218844.85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587785.68000000005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696420.02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2418056.62</v>
      </c>
      <c r="F917" s="65">
        <f>Raw_endusebreakdownannual!F916</f>
        <v>1298940.3400000001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234337.11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803182.26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322450.65999999997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882040.8</v>
      </c>
      <c r="F922" s="65">
        <f>Raw_endusebreakdownannual!F921</f>
        <v>218844.85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623641.71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660821.42000000004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2631315.42</v>
      </c>
      <c r="F932" s="65">
        <f>Raw_endusebreakdownannual!F931</f>
        <v>1114003.3799999999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79747.67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1125929.99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322450.65999999997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882040.8</v>
      </c>
      <c r="F937" s="65">
        <f>Raw_endusebreakdownannual!F936</f>
        <v>218844.85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593130.13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586584.38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2923551.56</v>
      </c>
      <c r="F947" s="65">
        <f>Raw_endusebreakdownannual!F946</f>
        <v>885176.9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628668.78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508921.27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322450.65999999997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882040.8</v>
      </c>
      <c r="F952" s="65">
        <f>Raw_endusebreakdownannual!F951</f>
        <v>218844.85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649915.93999999994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780244.79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2363328.66</v>
      </c>
      <c r="F962" s="65">
        <f>Raw_endusebreakdownannual!F961</f>
        <v>1627758.42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24498.76</v>
      </c>
      <c r="F963" s="65">
        <f>Raw_endusebreakdownannual!F962</f>
        <v>715325.26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46831.51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673572.97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882040.8</v>
      </c>
      <c r="F967" s="65">
        <f>Raw_endusebreakdownannual!F966</f>
        <v>218844.85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731890.18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864677.13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2358834.2200000002</v>
      </c>
      <c r="F977" s="65">
        <f>Raw_endusebreakdownannual!F976</f>
        <v>1798847.24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18950.650000000001</v>
      </c>
      <c r="F978" s="65">
        <f>Raw_endusebreakdownannual!F977</f>
        <v>470281.31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293592.44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673572.97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882040.8</v>
      </c>
      <c r="F982" s="65">
        <f>Raw_endusebreakdownannual!F981</f>
        <v>218844.85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829571.27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794290.77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2697728.13</v>
      </c>
      <c r="F992" s="65">
        <f>Raw_endusebreakdownannual!F991</f>
        <v>1483416.93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8722.32</v>
      </c>
      <c r="F993" s="65">
        <f>Raw_endusebreakdownannual!F992</f>
        <v>318969.98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186410.86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673572.97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882040.8</v>
      </c>
      <c r="F997" s="65">
        <f>Raw_endusebreakdownannual!F996</f>
        <v>218844.85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794233.51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791289.31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2544980.4500000002</v>
      </c>
      <c r="F1007" s="65">
        <f>Raw_endusebreakdownannual!F1006</f>
        <v>1329104.1399999999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8157.06</v>
      </c>
      <c r="F1008" s="65">
        <f>Raw_endusebreakdownannual!F1007</f>
        <v>284659.77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355031.19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673572.97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882040.8</v>
      </c>
      <c r="F1012" s="65">
        <f>Raw_endusebreakdownannual!F1011</f>
        <v>218844.85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827834.82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763979.42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2746636.84</v>
      </c>
      <c r="F1022" s="65">
        <f>Raw_endusebreakdownannual!F1021</f>
        <v>1267484.04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8599.0300000000007</v>
      </c>
      <c r="F1023" s="65">
        <f>Raw_endusebreakdownannual!F1022</f>
        <v>301217.2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236465.25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673572.97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882040.8</v>
      </c>
      <c r="F1027" s="65">
        <f>Raw_endusebreakdownannual!F1026</f>
        <v>218844.85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776965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791317.67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2577643.0499999998</v>
      </c>
      <c r="F1037" s="65">
        <f>Raw_endusebreakdownannual!F1036</f>
        <v>1311379.72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1405.26</v>
      </c>
      <c r="F1038" s="65">
        <f>Raw_endusebreakdownannual!F1037</f>
        <v>85954.62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371641.79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673572.97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882040.8</v>
      </c>
      <c r="F1042" s="65">
        <f>Raw_endusebreakdownannual!F1041</f>
        <v>218844.85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759577.43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728874.25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2688238.24</v>
      </c>
      <c r="F1052" s="65">
        <f>Raw_endusebreakdownannual!F1051</f>
        <v>1033673.72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1504.18</v>
      </c>
      <c r="F1053" s="65">
        <f>Raw_endusebreakdownannual!F1052</f>
        <v>82066.070000000007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404240.99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673572.97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882040.8</v>
      </c>
      <c r="F1057" s="65">
        <f>Raw_endusebreakdownannual!F1056</f>
        <v>218844.85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750679.94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719459.55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2712038.88</v>
      </c>
      <c r="F1067" s="65">
        <f>Raw_endusebreakdownannual!F1066</f>
        <v>1020370.47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2208.4499999999998</v>
      </c>
      <c r="F1068" s="65">
        <f>Raw_endusebreakdownannual!F1067</f>
        <v>110796.92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486508.22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673572.97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882040.8</v>
      </c>
      <c r="F1072" s="65">
        <f>Raw_endusebreakdownannual!F1071</f>
        <v>218844.85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787785.37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718448.55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2832115.81</v>
      </c>
      <c r="F1082" s="65">
        <f>Raw_endusebreakdownannual!F1081</f>
        <v>1048090.32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1547.89</v>
      </c>
      <c r="F1083" s="65">
        <f>Raw_endusebreakdownannual!F1082</f>
        <v>90247.91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561212.30000000005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673572.97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882040.8</v>
      </c>
      <c r="F1087" s="65">
        <f>Raw_endusebreakdownannual!F1086</f>
        <v>218844.85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828348.35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708431.8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2946722.32</v>
      </c>
      <c r="F1097" s="65">
        <f>Raw_endusebreakdownannual!F1096</f>
        <v>1017524.56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7666.46</v>
      </c>
      <c r="F1098" s="65">
        <f>Raw_endusebreakdownannual!F1097</f>
        <v>194273.33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718161.77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673572.97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882040.8</v>
      </c>
      <c r="F1102" s="65">
        <f>Raw_endusebreakdownannual!F1101</f>
        <v>218844.85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855929.04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702454.95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3137371.04</v>
      </c>
      <c r="F1112" s="65">
        <f>Raw_endusebreakdownannual!F1111</f>
        <v>1115573.1299999999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18105.689999999999</v>
      </c>
      <c r="F1113" s="65">
        <f>Raw_endusebreakdownannual!F1112</f>
        <v>426368.93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740169.85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673572.97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882040.8</v>
      </c>
      <c r="F1117" s="65">
        <f>Raw_endusebreakdownannual!F1116</f>
        <v>218844.85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901973.06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717931.34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3215862.37</v>
      </c>
      <c r="F1127" s="65">
        <f>Raw_endusebreakdownannual!F1126</f>
        <v>1363145.13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16720.04</v>
      </c>
      <c r="F1128" s="65">
        <f>Raw_endusebreakdownannual!F1127</f>
        <v>410647.11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606983.38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673572.97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882040.8</v>
      </c>
      <c r="F1132" s="65">
        <f>Raw_endusebreakdownannual!F1131</f>
        <v>218844.85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833996.89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738425.6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3013314.08</v>
      </c>
      <c r="F1142" s="65">
        <f>Raw_endusebreakdownannual!F1141</f>
        <v>1367917.57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11986.89</v>
      </c>
      <c r="F1143" s="65">
        <f>Raw_endusebreakdownannual!F1142</f>
        <v>332837.34999999998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820388.12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673572.97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882040.8</v>
      </c>
      <c r="F1147" s="65">
        <f>Raw_endusebreakdownannual!F1146</f>
        <v>218844.85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868383.63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697038.18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3256372.41</v>
      </c>
      <c r="F1157" s="65">
        <f>Raw_endusebreakdownannual!F1156</f>
        <v>1248720.3899999999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6726.05</v>
      </c>
      <c r="F1158" s="65">
        <f>Raw_endusebreakdownannual!F1157</f>
        <v>206256.27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1024733.88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673572.97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882040.8</v>
      </c>
      <c r="F1162" s="65">
        <f>Raw_endusebreakdownannual!F1161</f>
        <v>218844.85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906120.08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661472.31999999995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3493193.78</v>
      </c>
      <c r="F1172" s="65">
        <f>Raw_endusebreakdownannual!F1171</f>
        <v>1086573.44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1887.11</v>
      </c>
      <c r="F1173" s="65">
        <f>Raw_endusebreakdownannual!F1172</f>
        <v>73238.929999999993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1434503.51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673572.97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882040.8</v>
      </c>
      <c r="F1177" s="65">
        <f>Raw_endusebreakdownannual!F1176</f>
        <v>218844.85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860477.41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587121.44999999995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3852481.8</v>
      </c>
      <c r="F1187" s="65">
        <f>Raw_endusebreakdownannual!F1186</f>
        <v>879205.24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31595.03</v>
      </c>
      <c r="F1188" s="65">
        <f>Raw_endusebreakdownannual!F1187</f>
        <v>551691.66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646985.28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673572.97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882040.8</v>
      </c>
      <c r="F1192" s="65">
        <f>Raw_endusebreakdownannual!F1191</f>
        <v>218844.85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950512.43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780678.96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3184706.5</v>
      </c>
      <c r="F1202" s="65">
        <f>Raw_endusebreakdownannual!F1201</f>
        <v>1551215.47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30288.92</v>
      </c>
      <c r="F1203" s="65">
        <f>Raw_endusebreakdownannual!F1202</f>
        <v>767513.17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37493.71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322450.65999999997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882040.8</v>
      </c>
      <c r="F1207" s="65">
        <f>Raw_endusebreakdownannual!F1206</f>
        <v>218844.85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548553.31000000006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864445.23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1820827.39</v>
      </c>
      <c r="F1217" s="65">
        <f>Raw_endusebreakdownannual!F1216</f>
        <v>1850803.26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27695.33</v>
      </c>
      <c r="F1218" s="65">
        <f>Raw_endusebreakdownannual!F1217</f>
        <v>573107.64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239272.9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322450.65999999997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882040.8</v>
      </c>
      <c r="F1222" s="65">
        <f>Raw_endusebreakdownannual!F1221</f>
        <v>218844.85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734509.73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793983.87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2205969.42</v>
      </c>
      <c r="F1232" s="65">
        <f>Raw_endusebreakdownannual!F1231</f>
        <v>1585936.36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15653.61</v>
      </c>
      <c r="F1233" s="65">
        <f>Raw_endusebreakdownannual!F1232</f>
        <v>415091.94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141930.94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322450.65999999997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882040.8</v>
      </c>
      <c r="F1237" s="65">
        <f>Raw_endusebreakdownannual!F1236</f>
        <v>218844.85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690414.38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791040.65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2052490.38</v>
      </c>
      <c r="F1247" s="65">
        <f>Raw_endusebreakdownannual!F1246</f>
        <v>1424977.44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13739.54</v>
      </c>
      <c r="F1248" s="65">
        <f>Raw_endusebreakdownannual!F1247</f>
        <v>351537.77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291459.74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322450.65999999997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882040.8</v>
      </c>
      <c r="F1252" s="65">
        <f>Raw_endusebreakdownannual!F1251</f>
        <v>218844.85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721856.03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763646.42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2231546.7599999998</v>
      </c>
      <c r="F1262" s="65">
        <f>Raw_endusebreakdownannual!F1261</f>
        <v>1334029.03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14854.18</v>
      </c>
      <c r="F1263" s="65">
        <f>Raw_endusebreakdownannual!F1262</f>
        <v>380474.25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181348.36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322450.65999999997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882040.8</v>
      </c>
      <c r="F1267" s="65">
        <f>Raw_endusebreakdownannual!F1266</f>
        <v>218844.85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671862.24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791097.24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2072556.24</v>
      </c>
      <c r="F1277" s="65">
        <f>Raw_endusebreakdownannual!F1276</f>
        <v>1390416.34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3100.93</v>
      </c>
      <c r="F1278" s="65">
        <f>Raw_endusebreakdownannual!F1277</f>
        <v>118057.87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294863.17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322450.65999999997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882040.8</v>
      </c>
      <c r="F1282" s="65">
        <f>Raw_endusebreakdownannual!F1281</f>
        <v>218844.85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663917.25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728518.5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2166372.7999999998</v>
      </c>
      <c r="F1292" s="65">
        <f>Raw_endusebreakdownannual!F1291</f>
        <v>1065421.23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2928.55</v>
      </c>
      <c r="F1293" s="65">
        <f>Raw_endusebreakdownannual!F1292</f>
        <v>106369.72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325288.5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322450.65999999997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882040.8</v>
      </c>
      <c r="F1297" s="65">
        <f>Raw_endusebreakdownannual!F1296</f>
        <v>218844.85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646350.42000000004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719024.87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2179058.92</v>
      </c>
      <c r="F1307" s="65">
        <f>Raw_endusebreakdownannual!F1306</f>
        <v>1044239.44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4300.26</v>
      </c>
      <c r="F1308" s="65">
        <f>Raw_endusebreakdownannual!F1307</f>
        <v>142494.74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405442.86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322450.65999999997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882040.8</v>
      </c>
      <c r="F1312" s="65">
        <f>Raw_endusebreakdownannual!F1311</f>
        <v>218844.85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692177.55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718007.25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2306412.12</v>
      </c>
      <c r="F1322" s="65">
        <f>Raw_endusebreakdownannual!F1321</f>
        <v>1079346.8400000001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3150.22</v>
      </c>
      <c r="F1323" s="65">
        <f>Raw_endusebreakdownannual!F1322</f>
        <v>109769.56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463407.09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322450.65999999997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882040.8</v>
      </c>
      <c r="F1327" s="65">
        <f>Raw_endusebreakdownannual!F1326</f>
        <v>218844.85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710896.52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708013.76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2381945.2799999998</v>
      </c>
      <c r="F1337" s="65">
        <f>Raw_endusebreakdownannual!F1336</f>
        <v>1036628.16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10597.83</v>
      </c>
      <c r="F1338" s="65">
        <f>Raw_endusebreakdownannual!F1337</f>
        <v>218322.78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629232.06999999995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322450.65999999997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882040.8</v>
      </c>
      <c r="F1342" s="65">
        <f>Raw_endusebreakdownannual!F1341</f>
        <v>218844.85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737129.86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702102.54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2581451.2200000002</v>
      </c>
      <c r="F1352" s="65">
        <f>Raw_endusebreakdownannual!F1351</f>
        <v>1139270.18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18619.060000000001</v>
      </c>
      <c r="F1353" s="65">
        <f>Raw_endusebreakdownannual!F1352</f>
        <v>398860.06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563976.42000000004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322450.65999999997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882040.8</v>
      </c>
      <c r="F1357" s="65">
        <f>Raw_endusebreakdownannual!F1356</f>
        <v>218844.85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594871.53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717381.94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2381958.46</v>
      </c>
      <c r="F1367" s="65">
        <f>Raw_endusebreakdownannual!F1366</f>
        <v>1335086.8500000001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18412.259999999998</v>
      </c>
      <c r="F1368" s="65">
        <f>Raw_endusebreakdownannual!F1367</f>
        <v>402352.63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466228.18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322450.65999999997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882040.8</v>
      </c>
      <c r="F1372" s="65">
        <f>Raw_endusebreakdownannual!F1371</f>
        <v>218844.85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577300.42000000004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737899.43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2266432.3199999998</v>
      </c>
      <c r="F1382" s="65">
        <f>Raw_endusebreakdownannual!F1381</f>
        <v>1359096.91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13849.93</v>
      </c>
      <c r="F1383" s="65">
        <f>Raw_endusebreakdownannual!F1382</f>
        <v>331823.40000000002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625879.88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322450.65999999997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882040.8</v>
      </c>
      <c r="F1387" s="65">
        <f>Raw_endusebreakdownannual!F1386</f>
        <v>218844.85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587780.55000000005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696420.61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2432001.8199999998</v>
      </c>
      <c r="F1397" s="65">
        <f>Raw_endusebreakdownannual!F1396</f>
        <v>1247088.8600000001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7999.98</v>
      </c>
      <c r="F1398" s="65">
        <f>Raw_endusebreakdownannual!F1397</f>
        <v>206099.41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803772.88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322450.65999999997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882040.8</v>
      </c>
      <c r="F1402" s="65">
        <f>Raw_endusebreakdownannual!F1401</f>
        <v>218844.85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623606.1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660821.12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2639870.42</v>
      </c>
      <c r="F1412" s="65">
        <f>Raw_endusebreakdownannual!F1411</f>
        <v>1085765.3899999999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2626.34</v>
      </c>
      <c r="F1413" s="65">
        <f>Raw_endusebreakdownannual!F1412</f>
        <v>69868.149999999994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1126194.06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322450.65999999997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882040.8</v>
      </c>
      <c r="F1417" s="65">
        <f>Raw_endusebreakdownannual!F1416</f>
        <v>218844.85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593111.5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586508.51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2926423.36</v>
      </c>
      <c r="F1427" s="65">
        <f>Raw_endusebreakdownannual!F1426</f>
        <v>875221.52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33118.92</v>
      </c>
      <c r="F1428" s="65">
        <f>Raw_endusebreakdownannual!F1427</f>
        <v>530575.31999999995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510394.41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322450.65999999997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882040.8</v>
      </c>
      <c r="F1432" s="65">
        <f>Raw_endusebreakdownannual!F1431</f>
        <v>218844.85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649908.4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780212.93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2397913.1800000002</v>
      </c>
      <c r="F1442" s="65">
        <f>Raw_endusebreakdownannual!F1441</f>
        <v>1529633.11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719534.6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46500.35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673572.97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882040.8</v>
      </c>
      <c r="F1447" s="65">
        <f>Raw_endusebreakdownannual!F1446</f>
        <v>218844.85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732189.91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864653.99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2334304.0299999998</v>
      </c>
      <c r="F1457" s="65">
        <f>Raw_endusebreakdownannual!F1456</f>
        <v>1803033.44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472603.69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294155.86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673572.97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882040.8</v>
      </c>
      <c r="F1462" s="65">
        <f>Raw_endusebreakdownannual!F1461</f>
        <v>218844.85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829872.52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794289.89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2679642.15</v>
      </c>
      <c r="F1472" s="65">
        <f>Raw_endusebreakdownannual!F1471</f>
        <v>1485738.43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319873.18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186874.45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673572.97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882040.8</v>
      </c>
      <c r="F1477" s="65">
        <f>Raw_endusebreakdownannual!F1476</f>
        <v>218844.85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794366.82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791294.67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2536855.0499999998</v>
      </c>
      <c r="F1487" s="65">
        <f>Raw_endusebreakdownannual!F1486</f>
        <v>1330012.7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285506.15000000002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355409.49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673572.97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882040.8</v>
      </c>
      <c r="F1492" s="65">
        <f>Raw_endusebreakdownannual!F1491</f>
        <v>218844.85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827998.78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763951.38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2739022.05</v>
      </c>
      <c r="F1502" s="65">
        <f>Raw_endusebreakdownannual!F1501</f>
        <v>1268302.3799999999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301857.61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236642.81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673572.97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882040.8</v>
      </c>
      <c r="F1507" s="65">
        <f>Raw_endusebreakdownannual!F1506</f>
        <v>218844.85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777003.45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791310.89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2569260.0299999998</v>
      </c>
      <c r="F1517" s="65">
        <f>Raw_endusebreakdownannual!F1516</f>
        <v>1312013.3500000001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86021.45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375619.19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673572.97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882040.8</v>
      </c>
      <c r="F1522" s="65">
        <f>Raw_endusebreakdownannual!F1521</f>
        <v>218844.85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759616.82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728867.74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2690849.78</v>
      </c>
      <c r="F1532" s="65">
        <f>Raw_endusebreakdownannual!F1531</f>
        <v>1033734.05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82137.52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407130.91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673572.97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882040.8</v>
      </c>
      <c r="F1537" s="65">
        <f>Raw_endusebreakdownannual!F1536</f>
        <v>218844.85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750685.94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719492.53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2713430.62</v>
      </c>
      <c r="F1547" s="65">
        <f>Raw_endusebreakdownannual!F1546</f>
        <v>1020474.9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110880.81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487895.15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673572.97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882040.8</v>
      </c>
      <c r="F1552" s="65">
        <f>Raw_endusebreakdownannual!F1551</f>
        <v>218844.85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787784.55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718448.6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2831293.47</v>
      </c>
      <c r="F1562" s="65">
        <f>Raw_endusebreakdownannual!F1561</f>
        <v>1048174.26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90337.69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562916.09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673572.97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882040.8</v>
      </c>
      <c r="F1567" s="65">
        <f>Raw_endusebreakdownannual!F1566</f>
        <v>218844.85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828344.07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708431.84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2946873.93</v>
      </c>
      <c r="F1577" s="65">
        <f>Raw_endusebreakdownannual!F1576</f>
        <v>1017614.38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194877.82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717941.31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673572.97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882040.8</v>
      </c>
      <c r="F1582" s="65">
        <f>Raw_endusebreakdownannual!F1581</f>
        <v>218844.85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855984.11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702459.89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3129539.19</v>
      </c>
      <c r="F1592" s="65">
        <f>Raw_endusebreakdownannual!F1591</f>
        <v>1116182.57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429109.17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738792.92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673572.97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882040.8</v>
      </c>
      <c r="F1597" s="65">
        <f>Raw_endusebreakdownannual!F1596</f>
        <v>218844.85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902711.75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717955.57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3197118.44</v>
      </c>
      <c r="F1607" s="65">
        <f>Raw_endusebreakdownannual!F1606</f>
        <v>1365909.59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413132.97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606547.5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673572.97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882040.8</v>
      </c>
      <c r="F1612" s="65">
        <f>Raw_endusebreakdownannual!F1611</f>
        <v>218844.85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834535.96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738430.28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2996697.22</v>
      </c>
      <c r="F1622" s="65">
        <f>Raw_endusebreakdownannual!F1621</f>
        <v>1370408.1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334719.17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819849.39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673572.97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882040.8</v>
      </c>
      <c r="F1627" s="65">
        <f>Raw_endusebreakdownannual!F1626</f>
        <v>218844.85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868651.87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697041.84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3244115.04</v>
      </c>
      <c r="F1637" s="65">
        <f>Raw_endusebreakdownannual!F1636</f>
        <v>1250605.8600000001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206883.1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1023584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673572.97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882040.8</v>
      </c>
      <c r="F1642" s="65">
        <f>Raw_endusebreakdownannual!F1641</f>
        <v>218844.85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906245.49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661475.89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3485443.26</v>
      </c>
      <c r="F1652" s="65">
        <f>Raw_endusebreakdownannual!F1651</f>
        <v>1087203.8400000001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73352.72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1434208.16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673572.97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882040.8</v>
      </c>
      <c r="F1657" s="65">
        <f>Raw_endusebreakdownannual!F1656</f>
        <v>218844.85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860490.72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587126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3850312.65</v>
      </c>
      <c r="F1667" s="65">
        <f>Raw_endusebreakdownannual!F1666</f>
        <v>879323.57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555364.61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644204.53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673572.97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882040.8</v>
      </c>
      <c r="F1672" s="65">
        <f>Raw_endusebreakdownannual!F1671</f>
        <v>218844.85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952956.76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780687.63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3152775.06</v>
      </c>
      <c r="F1682" s="65">
        <f>Raw_endusebreakdownannual!F1681</f>
        <v>1554897.09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776906.54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36322.47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322450.65999999997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882040.8</v>
      </c>
      <c r="F1687" s="65">
        <f>Raw_endusebreakdownannual!F1686</f>
        <v>218844.85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548781.6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864514.48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1789595.52</v>
      </c>
      <c r="F1697" s="65">
        <f>Raw_endusebreakdownannual!F1696</f>
        <v>1860265.88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577997.82999999996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238748.32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322450.65999999997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882040.8</v>
      </c>
      <c r="F1702" s="65">
        <f>Raw_endusebreakdownannual!F1701</f>
        <v>218844.85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735203.19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794018.72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2178442.9700000002</v>
      </c>
      <c r="F1712" s="65">
        <f>Raw_endusebreakdownannual!F1711</f>
        <v>1590861.39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417879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141616.88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322450.65999999997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882040.8</v>
      </c>
      <c r="F1717" s="65">
        <f>Raw_endusebreakdownannual!F1716</f>
        <v>218844.85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690493.53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791020.37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2036601.86</v>
      </c>
      <c r="F1727" s="65">
        <f>Raw_endusebreakdownannual!F1726</f>
        <v>1427744.23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353611.77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291096.24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322450.65999999997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882040.8</v>
      </c>
      <c r="F1732" s="65">
        <f>Raw_endusebreakdownannual!F1731</f>
        <v>218844.85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722080.6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763625.94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2217668.29</v>
      </c>
      <c r="F1742" s="65">
        <f>Raw_endusebreakdownannual!F1741</f>
        <v>1336082.56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382591.08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180452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322450.65999999997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882040.8</v>
      </c>
      <c r="F1747" s="65">
        <f>Raw_endusebreakdownannual!F1746</f>
        <v>218844.85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671996.64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791092.71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2056940.09</v>
      </c>
      <c r="F1757" s="65">
        <f>Raw_endusebreakdownannual!F1756</f>
        <v>1392528.64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118502.94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298268.46999999997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322450.65999999997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882040.8</v>
      </c>
      <c r="F1762" s="65">
        <f>Raw_endusebreakdownannual!F1761</f>
        <v>218844.85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663957.93000000005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728562.14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2166717.85</v>
      </c>
      <c r="F1772" s="65">
        <f>Raw_endusebreakdownannual!F1771</f>
        <v>1065909.94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106816.25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327704.69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322450.65999999997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882040.8</v>
      </c>
      <c r="F1777" s="65">
        <f>Raw_endusebreakdownannual!F1776</f>
        <v>218844.85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646420.21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718980.24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2178616.35</v>
      </c>
      <c r="F1787" s="65">
        <f>Raw_endusebreakdownannual!F1786</f>
        <v>1044641.34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143032.74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406184.48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322450.65999999997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882040.8</v>
      </c>
      <c r="F1792" s="65">
        <f>Raw_endusebreakdownannual!F1791</f>
        <v>218844.85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692254.53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718097.22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2302930.4700000002</v>
      </c>
      <c r="F1802" s="65">
        <f>Raw_endusebreakdownannual!F1801</f>
        <v>1079974.81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110091.5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464721.97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322450.65999999997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882040.8</v>
      </c>
      <c r="F1807" s="65">
        <f>Raw_endusebreakdownannual!F1806</f>
        <v>218844.85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710967.81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708051.69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2380181.23</v>
      </c>
      <c r="F1817" s="65">
        <f>Raw_endusebreakdownannual!F1816</f>
        <v>1036988.05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219418.96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628362.78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322450.65999999997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882040.8</v>
      </c>
      <c r="F1822" s="65">
        <f>Raw_endusebreakdownannual!F1821</f>
        <v>218844.85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737303.77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702003.87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2570158</v>
      </c>
      <c r="F1832" s="65">
        <f>Raw_endusebreakdownannual!F1831</f>
        <v>1140267.68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403805.57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561840.87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322450.65999999997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882040.8</v>
      </c>
      <c r="F1837" s="65">
        <f>Raw_endusebreakdownannual!F1836</f>
        <v>218844.85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595009.29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717449.49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2361341.61</v>
      </c>
      <c r="F1847" s="65">
        <f>Raw_endusebreakdownannual!F1846</f>
        <v>1340099.9099999999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406916.35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464686.75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322450.65999999997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882040.8</v>
      </c>
      <c r="F1852" s="65">
        <f>Raw_endusebreakdownannual!F1851</f>
        <v>218844.85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577413.4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738083.93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2246591.59</v>
      </c>
      <c r="F1862" s="65">
        <f>Raw_endusebreakdownannual!F1861</f>
        <v>1363845.14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335705.73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624674.37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322450.65999999997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882040.8</v>
      </c>
      <c r="F1867" s="65">
        <f>Raw_endusebreakdownannual!F1866</f>
        <v>218844.85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587756.18999999994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696527.32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2416922.0099999998</v>
      </c>
      <c r="F1877" s="65">
        <f>Raw_endusebreakdownannual!F1876</f>
        <v>1251077.9099999999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207614.55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802135.63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322450.65999999997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882040.8</v>
      </c>
      <c r="F1882" s="65">
        <f>Raw_endusebreakdownannual!F1881</f>
        <v>218844.85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623807.44999999995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660871.80000000005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2630434.5299999998</v>
      </c>
      <c r="F1892" s="65">
        <f>Raw_endusebreakdownannual!F1891</f>
        <v>1087331.2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70123.05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1125090.1499999999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322450.65999999997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882040.8</v>
      </c>
      <c r="F1897" s="65">
        <f>Raw_endusebreakdownannual!F1896</f>
        <v>218844.85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593160.07999999996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586553.17000000004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2922741.68</v>
      </c>
      <c r="F1907" s="65">
        <f>Raw_endusebreakdownannual!F1906</f>
        <v>875521.07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537230.01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506150.34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322450.65999999997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882040.8</v>
      </c>
      <c r="F1912" s="65">
        <f>Raw_endusebreakdownannual!F1911</f>
        <v>218844.85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651233.9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780244.29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2361875.6800000002</v>
      </c>
      <c r="F1922" s="65">
        <f>Raw_endusebreakdownannual!F1921</f>
        <v>1536319.16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875550.55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48744.82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673572.97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882040.8</v>
      </c>
      <c r="F1927" s="65">
        <f>Raw_endusebreakdownannual!F1926</f>
        <v>218844.85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584059.61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864663.07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2188418.2000000002</v>
      </c>
      <c r="F1937" s="65">
        <f>Raw_endusebreakdownannual!F1936</f>
        <v>1959058.47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577520.69999999995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291475.74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673572.97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882040.8</v>
      </c>
      <c r="F1942" s="65">
        <f>Raw_endusebreakdownannual!F1941</f>
        <v>218844.85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670208.63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794287.47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2517298.14</v>
      </c>
      <c r="F1952" s="65">
        <f>Raw_endusebreakdownannual!F1951</f>
        <v>1590653.02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380739.66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190186.32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673572.97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882040.8</v>
      </c>
      <c r="F1957" s="65">
        <f>Raw_endusebreakdownannual!F1956</f>
        <v>218844.85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636686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791295.43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2382486.09</v>
      </c>
      <c r="F1967" s="65">
        <f>Raw_endusebreakdownannual!F1966</f>
        <v>1390879.94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342343.26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351900.24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673572.97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882040.8</v>
      </c>
      <c r="F1972" s="65">
        <f>Raw_endusebreakdownannual!F1971</f>
        <v>218844.85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667738.13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763968.52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2575252.14</v>
      </c>
      <c r="F1982" s="65">
        <f>Raw_endusebreakdownannual!F1981</f>
        <v>1325156.6299999999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356318.71999999997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238398.69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673572.97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882040.8</v>
      </c>
      <c r="F1987" s="65">
        <f>Raw_endusebreakdownannual!F1986</f>
        <v>218844.85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626087.30000000005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791326.98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2420099.7599999998</v>
      </c>
      <c r="F1997" s="65">
        <f>Raw_endusebreakdownannual!F1996</f>
        <v>1366490.56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98980.800000000003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376690.45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673572.97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882040.8</v>
      </c>
      <c r="F2002" s="65">
        <f>Raw_endusebreakdownannual!F2001</f>
        <v>218844.85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613346.56999999995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728886.42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2545650.79</v>
      </c>
      <c r="F2012" s="65">
        <f>Raw_endusebreakdownannual!F2011</f>
        <v>1046712.07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95204.27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402786.55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673572.97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882040.8</v>
      </c>
      <c r="F2017" s="65">
        <f>Raw_endusebreakdownannual!F2016</f>
        <v>218844.85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606411.36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719497.26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2564811.69</v>
      </c>
      <c r="F2027" s="65">
        <f>Raw_endusebreakdownannual!F2026</f>
        <v>1033546.39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129001.05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482401.99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673572.97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882040.8</v>
      </c>
      <c r="F2032" s="65">
        <f>Raw_endusebreakdownannual!F2031</f>
        <v>218844.85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634501.63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718446.68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2672517.39</v>
      </c>
      <c r="F2042" s="65">
        <f>Raw_endusebreakdownannual!F2041</f>
        <v>1066292.58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104353.58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553619.18999999994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673572.97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882040.8</v>
      </c>
      <c r="F2047" s="65">
        <f>Raw_endusebreakdownannual!F2046</f>
        <v>218844.85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668162.55000000005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708442.39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2777395.52</v>
      </c>
      <c r="F2057" s="65">
        <f>Raw_endusebreakdownannual!F2056</f>
        <v>1031640.83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239480.7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705916.33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673572.97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882040.8</v>
      </c>
      <c r="F2062" s="65">
        <f>Raw_endusebreakdownannual!F2061</f>
        <v>218844.85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697307.09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702467.74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2958837.18</v>
      </c>
      <c r="F2072" s="65">
        <f>Raw_endusebreakdownannual!F2071</f>
        <v>1160793.28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533728.22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725756.4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673572.97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882040.8</v>
      </c>
      <c r="F2077" s="65">
        <f>Raw_endusebreakdownannual!F2076</f>
        <v>218844.85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734045.43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717948.62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3015415.6</v>
      </c>
      <c r="F2087" s="65">
        <f>Raw_endusebreakdownannual!F2086</f>
        <v>1470521.69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505568.32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597667.68000000005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673572.97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882040.8</v>
      </c>
      <c r="F2092" s="65">
        <f>Raw_endusebreakdownannual!F2091</f>
        <v>218844.85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679697.56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738419.83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2832979.01</v>
      </c>
      <c r="F2102" s="65">
        <f>Raw_endusebreakdownannual!F2101</f>
        <v>1462833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405823.29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805964.78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673572.97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882040.8</v>
      </c>
      <c r="F2107" s="65">
        <f>Raw_endusebreakdownannual!F2106</f>
        <v>218844.85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706043.52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696999.02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3067622.07</v>
      </c>
      <c r="F2117" s="65">
        <f>Raw_endusebreakdownannual!F2116</f>
        <v>1321667.1499999999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247248.51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1003264.77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673572.97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882040.8</v>
      </c>
      <c r="F2122" s="65">
        <f>Raw_endusebreakdownannual!F2121</f>
        <v>218844.85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735981.83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661470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3294860.38</v>
      </c>
      <c r="F2132" s="65">
        <f>Raw_endusebreakdownannual!F2131</f>
        <v>1127563.3600000001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86420.88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1409318.42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673572.97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882040.8</v>
      </c>
      <c r="F2137" s="65">
        <f>Raw_endusebreakdownannual!F2136</f>
        <v>218844.85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705650.1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587125.27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3670582.3</v>
      </c>
      <c r="F2147" s="65">
        <f>Raw_endusebreakdownannual!F2146</f>
        <v>892391.01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688499.43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633307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673572.97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882040.8</v>
      </c>
      <c r="F2152" s="65">
        <f>Raw_endusebreakdownannual!F2151</f>
        <v>218844.85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777063.27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780675.6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2965984.04</v>
      </c>
      <c r="F2162" s="65">
        <f>Raw_endusebreakdownannual!F2161</f>
        <v>1688019.88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948227.48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38492.080000000002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322450.65999999997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882040.8</v>
      </c>
      <c r="F2167" s="65">
        <f>Raw_endusebreakdownannual!F2166</f>
        <v>218844.85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446403.22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864529.21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1689386.76</v>
      </c>
      <c r="F2177" s="65">
        <f>Raw_endusebreakdownannual!F2176</f>
        <v>2031601.55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722479.31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237044.37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322450.65999999997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882040.8</v>
      </c>
      <c r="F2182" s="65">
        <f>Raw_endusebreakdownannual!F2181</f>
        <v>218844.85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614642.30000000005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793981.57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2056178.12</v>
      </c>
      <c r="F2192" s="65">
        <f>Raw_endusebreakdownannual!F2191</f>
        <v>1735305.73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514495.55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143319.24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322450.65999999997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882040.8</v>
      </c>
      <c r="F2197" s="65">
        <f>Raw_endusebreakdownannual!F2196</f>
        <v>218844.85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573411.69999999995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791063.76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1921222.4</v>
      </c>
      <c r="F2207" s="65">
        <f>Raw_endusebreakdownannual!F2206</f>
        <v>1524404.17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438836.7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288240.71999999997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322450.65999999997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882040.8</v>
      </c>
      <c r="F2212" s="65">
        <f>Raw_endusebreakdownannual!F2211</f>
        <v>218844.85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602853.01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763577.24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2095585.18</v>
      </c>
      <c r="F2222" s="65">
        <f>Raw_endusebreakdownannual!F2221</f>
        <v>1421258.79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470673.93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181321.07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322450.65999999997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882040.8</v>
      </c>
      <c r="F2227" s="65">
        <f>Raw_endusebreakdownannual!F2226</f>
        <v>218844.85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560015.06999999995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791113.39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1945827.59</v>
      </c>
      <c r="F2237" s="65">
        <f>Raw_endusebreakdownannual!F2236</f>
        <v>1480632.18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142741.15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297308.73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322450.65999999997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882040.8</v>
      </c>
      <c r="F2242" s="65">
        <f>Raw_endusebreakdownannual!F2241</f>
        <v>218844.85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553580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728482.02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2055380.18</v>
      </c>
      <c r="F2252" s="65">
        <f>Raw_endusebreakdownannual!F2251</f>
        <v>1090068.01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129312.4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323353.40000000002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322450.65999999997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882040.8</v>
      </c>
      <c r="F2257" s="65">
        <f>Raw_endusebreakdownannual!F2256</f>
        <v>218844.85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538667.36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719066.75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2066512.21</v>
      </c>
      <c r="F2267" s="65">
        <f>Raw_endusebreakdownannual!F2266</f>
        <v>1067224.01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174201.89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401788.01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322450.65999999997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882040.8</v>
      </c>
      <c r="F2272" s="65">
        <f>Raw_endusebreakdownannual!F2271</f>
        <v>218844.85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577692.22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718073.63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2183971.69</v>
      </c>
      <c r="F2282" s="65">
        <f>Raw_endusebreakdownannual!F2281</f>
        <v>1111120.3799999999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134539.91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457656.1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322450.65999999997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882040.8</v>
      </c>
      <c r="F2287" s="65">
        <f>Raw_endusebreakdownannual!F2286</f>
        <v>218844.85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594872.04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708037.59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2257019.59</v>
      </c>
      <c r="F2297" s="65">
        <f>Raw_endusebreakdownannual!F2296</f>
        <v>1061422.3600000001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278255.53000000003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620052.30000000005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322450.65999999997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882040.8</v>
      </c>
      <c r="F2302" s="65">
        <f>Raw_endusebreakdownannual!F2301</f>
        <v>218844.85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618196.18000000005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702032.98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2442739.9300000002</v>
      </c>
      <c r="F2312" s="65">
        <f>Raw_endusebreakdownannual!F2311</f>
        <v>1199133.3600000001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499258.91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556525.39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322450.65999999997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882040.8</v>
      </c>
      <c r="F2317" s="65">
        <f>Raw_endusebreakdownannual!F2316</f>
        <v>218844.85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497332.87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717410.31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2258349.71</v>
      </c>
      <c r="F2327" s="65">
        <f>Raw_endusebreakdownannual!F2326</f>
        <v>1435514.07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498800.01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460589.98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322450.65999999997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882040.8</v>
      </c>
      <c r="F2332" s="65">
        <f>Raw_endusebreakdownannual!F2331</f>
        <v>218844.85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481474.3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737818.5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2146555.73</v>
      </c>
      <c r="F2342" s="65">
        <f>Raw_endusebreakdownannual!F2341</f>
        <v>1455463.36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408375.53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618662.15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322450.65999999997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882040.8</v>
      </c>
      <c r="F2347" s="65">
        <f>Raw_endusebreakdownannual!F2346</f>
        <v>218844.85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492291.78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696497.11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2315445.39</v>
      </c>
      <c r="F2357" s="65">
        <f>Raw_endusebreakdownannual!F2356</f>
        <v>1323717.48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250976.62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792726.26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322450.65999999997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882040.8</v>
      </c>
      <c r="F2362" s="65">
        <f>Raw_endusebreakdownannual!F2361</f>
        <v>218844.85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525045.47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660938.06999999995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2522263.19</v>
      </c>
      <c r="F2372" s="65">
        <f>Raw_endusebreakdownannual!F2371</f>
        <v>1130759.54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86144.81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1114029.67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322450.65999999997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882040.8</v>
      </c>
      <c r="F2377" s="65">
        <f>Raw_endusebreakdownannual!F2376</f>
        <v>218844.85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509836.4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586575.43000000005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2828357.52</v>
      </c>
      <c r="F2387" s="65">
        <f>Raw_endusebreakdownannual!F2386</f>
        <v>891565.1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665992.14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502058.96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322450.65999999997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882040.8</v>
      </c>
      <c r="F2392" s="65">
        <f>Raw_endusebreakdownannual!F2391</f>
        <v>218844.85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543425.67000000004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780107.81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2249976.08</v>
      </c>
      <c r="F2402" s="65">
        <f>Raw_endusebreakdownannual!F2401</f>
        <v>1664944.8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448</v>
      </c>
      <c r="E2">
        <v>0</v>
      </c>
      <c r="F2">
        <v>901184.08</v>
      </c>
    </row>
    <row r="3" spans="1:6" x14ac:dyDescent="0.25">
      <c r="A3" t="s">
        <v>39</v>
      </c>
      <c r="B3" t="s">
        <v>73</v>
      </c>
      <c r="C3" t="s">
        <v>67</v>
      </c>
      <c r="D3" t="s">
        <v>449</v>
      </c>
      <c r="E3">
        <v>50388.63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450</v>
      </c>
      <c r="E4">
        <v>673572.97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452</v>
      </c>
      <c r="E6">
        <v>882040.8</v>
      </c>
      <c r="F6">
        <v>218844.85</v>
      </c>
    </row>
    <row r="7" spans="1:6" x14ac:dyDescent="0.25">
      <c r="A7" t="s">
        <v>39</v>
      </c>
      <c r="B7" t="s">
        <v>73</v>
      </c>
      <c r="C7" t="s">
        <v>67</v>
      </c>
      <c r="D7" t="s">
        <v>453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454</v>
      </c>
      <c r="E8">
        <v>584052.98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455</v>
      </c>
      <c r="E9">
        <v>813.36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459</v>
      </c>
      <c r="E13">
        <v>0</v>
      </c>
      <c r="F13">
        <v>864659.77</v>
      </c>
    </row>
    <row r="14" spans="1:6" x14ac:dyDescent="0.25">
      <c r="A14" t="s">
        <v>39</v>
      </c>
      <c r="B14" t="s">
        <v>73</v>
      </c>
      <c r="C14" t="s">
        <v>67</v>
      </c>
      <c r="D14" t="s">
        <v>460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462</v>
      </c>
      <c r="E16">
        <v>2190868.7400000002</v>
      </c>
      <c r="F16">
        <v>1984688.69</v>
      </c>
    </row>
    <row r="17" spans="1:6" x14ac:dyDescent="0.25">
      <c r="A17" t="s">
        <v>39</v>
      </c>
      <c r="B17" t="s">
        <v>74</v>
      </c>
      <c r="C17" t="s">
        <v>67</v>
      </c>
      <c r="D17" t="s">
        <v>448</v>
      </c>
      <c r="E17">
        <v>0</v>
      </c>
      <c r="F17">
        <v>606079.51</v>
      </c>
    </row>
    <row r="18" spans="1:6" x14ac:dyDescent="0.25">
      <c r="A18" t="s">
        <v>39</v>
      </c>
      <c r="B18" t="s">
        <v>74</v>
      </c>
      <c r="C18" t="s">
        <v>67</v>
      </c>
      <c r="D18" t="s">
        <v>449</v>
      </c>
      <c r="E18">
        <v>323450.33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450</v>
      </c>
      <c r="E19">
        <v>673572.97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452</v>
      </c>
      <c r="E21">
        <v>882040.8</v>
      </c>
      <c r="F21">
        <v>218844.85</v>
      </c>
    </row>
    <row r="22" spans="1:6" x14ac:dyDescent="0.25">
      <c r="A22" t="s">
        <v>39</v>
      </c>
      <c r="B22" t="s">
        <v>74</v>
      </c>
      <c r="C22" t="s">
        <v>67</v>
      </c>
      <c r="D22" t="s">
        <v>453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454</v>
      </c>
      <c r="E23">
        <v>662644.09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455</v>
      </c>
      <c r="E24">
        <v>4869.72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459</v>
      </c>
      <c r="E28">
        <v>0</v>
      </c>
      <c r="F28">
        <v>794294.24</v>
      </c>
    </row>
    <row r="29" spans="1:6" x14ac:dyDescent="0.25">
      <c r="A29" t="s">
        <v>39</v>
      </c>
      <c r="B29" t="s">
        <v>74</v>
      </c>
      <c r="C29" t="s">
        <v>67</v>
      </c>
      <c r="D29" t="s">
        <v>460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462</v>
      </c>
      <c r="E31">
        <v>2546577.91</v>
      </c>
      <c r="F31">
        <v>1619218.6</v>
      </c>
    </row>
    <row r="32" spans="1:6" x14ac:dyDescent="0.25">
      <c r="A32" t="s">
        <v>39</v>
      </c>
      <c r="B32" t="s">
        <v>75</v>
      </c>
      <c r="C32" t="s">
        <v>67</v>
      </c>
      <c r="D32" t="s">
        <v>448</v>
      </c>
      <c r="E32">
        <v>0</v>
      </c>
      <c r="F32">
        <v>399919.85</v>
      </c>
    </row>
    <row r="33" spans="1:6" x14ac:dyDescent="0.25">
      <c r="A33" t="s">
        <v>39</v>
      </c>
      <c r="B33" t="s">
        <v>75</v>
      </c>
      <c r="C33" t="s">
        <v>67</v>
      </c>
      <c r="D33" t="s">
        <v>449</v>
      </c>
      <c r="E33">
        <v>209976.31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450</v>
      </c>
      <c r="E34">
        <v>673572.97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452</v>
      </c>
      <c r="E36">
        <v>882040.8</v>
      </c>
      <c r="F36">
        <v>218844.85</v>
      </c>
    </row>
    <row r="37" spans="1:6" x14ac:dyDescent="0.25">
      <c r="A37" t="s">
        <v>39</v>
      </c>
      <c r="B37" t="s">
        <v>75</v>
      </c>
      <c r="C37" t="s">
        <v>67</v>
      </c>
      <c r="D37" t="s">
        <v>453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454</v>
      </c>
      <c r="E38">
        <v>618307.61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455</v>
      </c>
      <c r="E39">
        <v>4650.18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459</v>
      </c>
      <c r="E43">
        <v>0</v>
      </c>
      <c r="F43">
        <v>791302.95</v>
      </c>
    </row>
    <row r="44" spans="1:6" x14ac:dyDescent="0.25">
      <c r="A44" t="s">
        <v>39</v>
      </c>
      <c r="B44" t="s">
        <v>75</v>
      </c>
      <c r="C44" t="s">
        <v>67</v>
      </c>
      <c r="D44" t="s">
        <v>460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462</v>
      </c>
      <c r="E46">
        <v>2388547.87</v>
      </c>
      <c r="F46">
        <v>1410067.65</v>
      </c>
    </row>
    <row r="47" spans="1:6" x14ac:dyDescent="0.25">
      <c r="A47" t="s">
        <v>39</v>
      </c>
      <c r="B47" t="s">
        <v>76</v>
      </c>
      <c r="C47" t="s">
        <v>67</v>
      </c>
      <c r="D47" t="s">
        <v>448</v>
      </c>
      <c r="E47">
        <v>0</v>
      </c>
      <c r="F47">
        <v>362607.76</v>
      </c>
    </row>
    <row r="48" spans="1:6" x14ac:dyDescent="0.25">
      <c r="A48" t="s">
        <v>39</v>
      </c>
      <c r="B48" t="s">
        <v>76</v>
      </c>
      <c r="C48" t="s">
        <v>67</v>
      </c>
      <c r="D48" t="s">
        <v>449</v>
      </c>
      <c r="E48">
        <v>386496.96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450</v>
      </c>
      <c r="E49">
        <v>673572.97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452</v>
      </c>
      <c r="E51">
        <v>882040.8</v>
      </c>
      <c r="F51">
        <v>218844.85</v>
      </c>
    </row>
    <row r="52" spans="1:6" x14ac:dyDescent="0.25">
      <c r="A52" t="s">
        <v>39</v>
      </c>
      <c r="B52" t="s">
        <v>76</v>
      </c>
      <c r="C52" t="s">
        <v>67</v>
      </c>
      <c r="D52" t="s">
        <v>453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454</v>
      </c>
      <c r="E53">
        <v>654258.32999999996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455</v>
      </c>
      <c r="E54">
        <v>5515.87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459</v>
      </c>
      <c r="E58">
        <v>0</v>
      </c>
      <c r="F58">
        <v>763976.36</v>
      </c>
    </row>
    <row r="59" spans="1:6" x14ac:dyDescent="0.25">
      <c r="A59" t="s">
        <v>39</v>
      </c>
      <c r="B59" t="s">
        <v>76</v>
      </c>
      <c r="C59" t="s">
        <v>67</v>
      </c>
      <c r="D59" t="s">
        <v>460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462</v>
      </c>
      <c r="E61">
        <v>2601884.9300000002</v>
      </c>
      <c r="F61">
        <v>1345428.98</v>
      </c>
    </row>
    <row r="62" spans="1:6" x14ac:dyDescent="0.25">
      <c r="A62" t="s">
        <v>39</v>
      </c>
      <c r="B62" t="s">
        <v>77</v>
      </c>
      <c r="C62" t="s">
        <v>67</v>
      </c>
      <c r="D62" t="s">
        <v>448</v>
      </c>
      <c r="E62">
        <v>0</v>
      </c>
      <c r="F62">
        <v>376268.13</v>
      </c>
    </row>
    <row r="63" spans="1:6" x14ac:dyDescent="0.25">
      <c r="A63" t="s">
        <v>39</v>
      </c>
      <c r="B63" t="s">
        <v>77</v>
      </c>
      <c r="C63" t="s">
        <v>67</v>
      </c>
      <c r="D63" t="s">
        <v>449</v>
      </c>
      <c r="E63">
        <v>259227.44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450</v>
      </c>
      <c r="E64">
        <v>673572.97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452</v>
      </c>
      <c r="E66">
        <v>882040.8</v>
      </c>
      <c r="F66">
        <v>218844.85</v>
      </c>
    </row>
    <row r="67" spans="1:6" x14ac:dyDescent="0.25">
      <c r="A67" t="s">
        <v>39</v>
      </c>
      <c r="B67" t="s">
        <v>77</v>
      </c>
      <c r="C67" t="s">
        <v>67</v>
      </c>
      <c r="D67" t="s">
        <v>453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454</v>
      </c>
      <c r="E68">
        <v>610056.75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455</v>
      </c>
      <c r="E69">
        <v>5055.6000000000004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459</v>
      </c>
      <c r="E73">
        <v>0</v>
      </c>
      <c r="F73">
        <v>791355.21</v>
      </c>
    </row>
    <row r="74" spans="1:6" x14ac:dyDescent="0.25">
      <c r="A74" t="s">
        <v>39</v>
      </c>
      <c r="B74" t="s">
        <v>77</v>
      </c>
      <c r="C74" t="s">
        <v>67</v>
      </c>
      <c r="D74" t="s">
        <v>460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462</v>
      </c>
      <c r="E76">
        <v>2429953.56</v>
      </c>
      <c r="F76">
        <v>1386468.19</v>
      </c>
    </row>
    <row r="77" spans="1:6" x14ac:dyDescent="0.25">
      <c r="A77" t="s">
        <v>39</v>
      </c>
      <c r="B77" t="s">
        <v>78</v>
      </c>
      <c r="C77" t="s">
        <v>67</v>
      </c>
      <c r="D77" t="s">
        <v>448</v>
      </c>
      <c r="E77">
        <v>0</v>
      </c>
      <c r="F77">
        <v>106833.85</v>
      </c>
    </row>
    <row r="78" spans="1:6" x14ac:dyDescent="0.25">
      <c r="A78" t="s">
        <v>39</v>
      </c>
      <c r="B78" t="s">
        <v>78</v>
      </c>
      <c r="C78" t="s">
        <v>67</v>
      </c>
      <c r="D78" t="s">
        <v>449</v>
      </c>
      <c r="E78">
        <v>417418.94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450</v>
      </c>
      <c r="E79">
        <v>673572.97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452</v>
      </c>
      <c r="E81">
        <v>882040.8</v>
      </c>
      <c r="F81">
        <v>218844.85</v>
      </c>
    </row>
    <row r="82" spans="1:6" x14ac:dyDescent="0.25">
      <c r="A82" t="s">
        <v>39</v>
      </c>
      <c r="B82" t="s">
        <v>78</v>
      </c>
      <c r="C82" t="s">
        <v>67</v>
      </c>
      <c r="D82" t="s">
        <v>453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454</v>
      </c>
      <c r="E83">
        <v>615260.64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455</v>
      </c>
      <c r="E84">
        <v>8168.31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459</v>
      </c>
      <c r="E88">
        <v>0</v>
      </c>
      <c r="F88">
        <v>728922.8</v>
      </c>
    </row>
    <row r="89" spans="1:6" x14ac:dyDescent="0.25">
      <c r="A89" t="s">
        <v>39</v>
      </c>
      <c r="B89" t="s">
        <v>78</v>
      </c>
      <c r="C89" t="s">
        <v>67</v>
      </c>
      <c r="D89" t="s">
        <v>460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462</v>
      </c>
      <c r="E91">
        <v>2596461.66</v>
      </c>
      <c r="F91">
        <v>1054601.5</v>
      </c>
    </row>
    <row r="92" spans="1:6" x14ac:dyDescent="0.25">
      <c r="A92" t="s">
        <v>39</v>
      </c>
      <c r="B92" t="s">
        <v>79</v>
      </c>
      <c r="C92" t="s">
        <v>67</v>
      </c>
      <c r="D92" t="s">
        <v>448</v>
      </c>
      <c r="E92">
        <v>0</v>
      </c>
      <c r="F92">
        <v>105611.92</v>
      </c>
    </row>
    <row r="93" spans="1:6" x14ac:dyDescent="0.25">
      <c r="A93" t="s">
        <v>39</v>
      </c>
      <c r="B93" t="s">
        <v>79</v>
      </c>
      <c r="C93" t="s">
        <v>67</v>
      </c>
      <c r="D93" t="s">
        <v>449</v>
      </c>
      <c r="E93">
        <v>456156.68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450</v>
      </c>
      <c r="E94">
        <v>673572.97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452</v>
      </c>
      <c r="E96">
        <v>882040.8</v>
      </c>
      <c r="F96">
        <v>218844.85</v>
      </c>
    </row>
    <row r="97" spans="1:6" x14ac:dyDescent="0.25">
      <c r="A97" t="s">
        <v>39</v>
      </c>
      <c r="B97" t="s">
        <v>79</v>
      </c>
      <c r="C97" t="s">
        <v>67</v>
      </c>
      <c r="D97" t="s">
        <v>453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454</v>
      </c>
      <c r="E98">
        <v>617620.56000000006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455</v>
      </c>
      <c r="E99">
        <v>8774.1200000000008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459</v>
      </c>
      <c r="E103">
        <v>0</v>
      </c>
      <c r="F103">
        <v>719530.06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460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462</v>
      </c>
      <c r="E106">
        <v>2638165.13</v>
      </c>
      <c r="F106">
        <v>1043986.84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448</v>
      </c>
      <c r="E107">
        <v>0</v>
      </c>
      <c r="F107">
        <v>142970.63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449</v>
      </c>
      <c r="E108">
        <v>538510.36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450</v>
      </c>
      <c r="E109">
        <v>673572.97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452</v>
      </c>
      <c r="E111">
        <v>882040.8</v>
      </c>
      <c r="F111">
        <v>218844.85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454</v>
      </c>
      <c r="E113">
        <v>634358.82999999996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455</v>
      </c>
      <c r="E114">
        <v>7772.3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459</v>
      </c>
      <c r="E118">
        <v>0</v>
      </c>
      <c r="F118">
        <v>718474.27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460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462</v>
      </c>
      <c r="E121">
        <v>2736255.27</v>
      </c>
      <c r="F121">
        <v>1080289.76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448</v>
      </c>
      <c r="E122">
        <v>0</v>
      </c>
      <c r="F122">
        <v>119899.1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449</v>
      </c>
      <c r="E123">
        <v>614823.19999999995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450</v>
      </c>
      <c r="E124">
        <v>673572.97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452</v>
      </c>
      <c r="E126">
        <v>882040.8</v>
      </c>
      <c r="F126">
        <v>218844.85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454</v>
      </c>
      <c r="E128">
        <v>667919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455</v>
      </c>
      <c r="E129">
        <v>8179.6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459</v>
      </c>
      <c r="E133">
        <v>0</v>
      </c>
      <c r="F133">
        <v>708479.43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460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462</v>
      </c>
      <c r="E136">
        <v>2846535.57</v>
      </c>
      <c r="F136">
        <v>1047223.38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448</v>
      </c>
      <c r="E137">
        <v>0</v>
      </c>
      <c r="F137">
        <v>259402.75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449</v>
      </c>
      <c r="E138">
        <v>774477.43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450</v>
      </c>
      <c r="E139">
        <v>673572.97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452</v>
      </c>
      <c r="E141">
        <v>882040.8</v>
      </c>
      <c r="F141">
        <v>218844.85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454</v>
      </c>
      <c r="E143">
        <v>700530.99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455</v>
      </c>
      <c r="E144">
        <v>7965.88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459</v>
      </c>
      <c r="E148">
        <v>0</v>
      </c>
      <c r="F148">
        <v>702475.66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460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462</v>
      </c>
      <c r="E151">
        <v>3038588.07</v>
      </c>
      <c r="F151">
        <v>1180723.26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448</v>
      </c>
      <c r="E152">
        <v>0</v>
      </c>
      <c r="F152">
        <v>563053.27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449</v>
      </c>
      <c r="E153">
        <v>788700.58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450</v>
      </c>
      <c r="E154">
        <v>673572.97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452</v>
      </c>
      <c r="E156">
        <v>882040.8</v>
      </c>
      <c r="F156">
        <v>218844.85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454</v>
      </c>
      <c r="E158">
        <v>734616.42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455</v>
      </c>
      <c r="E159">
        <v>7100.01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459</v>
      </c>
      <c r="E163">
        <v>0</v>
      </c>
      <c r="F163">
        <v>717982.65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460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462</v>
      </c>
      <c r="E166">
        <v>3086030.78</v>
      </c>
      <c r="F166">
        <v>1499880.77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448</v>
      </c>
      <c r="E167">
        <v>0</v>
      </c>
      <c r="F167">
        <v>530827.47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449</v>
      </c>
      <c r="E168">
        <v>654669.99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450</v>
      </c>
      <c r="E169">
        <v>673572.97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452</v>
      </c>
      <c r="E171">
        <v>882040.8</v>
      </c>
      <c r="F171">
        <v>218844.85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454</v>
      </c>
      <c r="E173">
        <v>688430.16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455</v>
      </c>
      <c r="E174">
        <v>6914.84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459</v>
      </c>
      <c r="E178">
        <v>0</v>
      </c>
      <c r="F178">
        <v>738437.39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460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462</v>
      </c>
      <c r="E181">
        <v>2905628.76</v>
      </c>
      <c r="F181">
        <v>1488109.72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448</v>
      </c>
      <c r="E182">
        <v>0</v>
      </c>
      <c r="F182">
        <v>427453.44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449</v>
      </c>
      <c r="E183">
        <v>875601.38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450</v>
      </c>
      <c r="E184">
        <v>673572.97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452</v>
      </c>
      <c r="E186">
        <v>882040.8</v>
      </c>
      <c r="F186">
        <v>218844.85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454</v>
      </c>
      <c r="E188">
        <v>711270.97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455</v>
      </c>
      <c r="E189">
        <v>8020.29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459</v>
      </c>
      <c r="E193">
        <v>0</v>
      </c>
      <c r="F193">
        <v>697016.25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460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462</v>
      </c>
      <c r="E196">
        <v>3150506.41</v>
      </c>
      <c r="F196">
        <v>1343314.54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448</v>
      </c>
      <c r="E197">
        <v>0</v>
      </c>
      <c r="F197">
        <v>265792.25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449</v>
      </c>
      <c r="E198">
        <v>1079000.5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450</v>
      </c>
      <c r="E199">
        <v>673572.97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452</v>
      </c>
      <c r="E201">
        <v>882040.8</v>
      </c>
      <c r="F201">
        <v>218844.85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454</v>
      </c>
      <c r="E203">
        <v>737586.68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455</v>
      </c>
      <c r="E204">
        <v>7739.81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459</v>
      </c>
      <c r="E208">
        <v>0</v>
      </c>
      <c r="F208">
        <v>661517.48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460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462</v>
      </c>
      <c r="E211">
        <v>3379940.76</v>
      </c>
      <c r="F211">
        <v>1146154.57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448</v>
      </c>
      <c r="E212">
        <v>0</v>
      </c>
      <c r="F212">
        <v>99638.52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449</v>
      </c>
      <c r="E213">
        <v>1536652.66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450</v>
      </c>
      <c r="E214">
        <v>673572.97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452</v>
      </c>
      <c r="E216">
        <v>882040.8</v>
      </c>
      <c r="F216">
        <v>218844.85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454</v>
      </c>
      <c r="E218">
        <v>711061.69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455</v>
      </c>
      <c r="E219">
        <v>11355.94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459</v>
      </c>
      <c r="E223">
        <v>0</v>
      </c>
      <c r="F223">
        <v>587120.66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460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462</v>
      </c>
      <c r="E226">
        <v>3814684.06</v>
      </c>
      <c r="F226">
        <v>905604.03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448</v>
      </c>
      <c r="E227">
        <v>0</v>
      </c>
      <c r="F227">
        <v>720403.09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449</v>
      </c>
      <c r="E228">
        <v>679749.43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450</v>
      </c>
      <c r="E229">
        <v>673572.97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452</v>
      </c>
      <c r="E231">
        <v>882040.8</v>
      </c>
      <c r="F231">
        <v>218844.85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454</v>
      </c>
      <c r="E233">
        <v>796671.46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455</v>
      </c>
      <c r="E234">
        <v>7406.32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459</v>
      </c>
      <c r="E238">
        <v>0</v>
      </c>
      <c r="F238">
        <v>780702.03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460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462</v>
      </c>
      <c r="E241">
        <v>3039440.99</v>
      </c>
      <c r="F241">
        <v>1719949.97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448</v>
      </c>
      <c r="E242">
        <v>0</v>
      </c>
      <c r="F242">
        <v>956981.74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449</v>
      </c>
      <c r="E243">
        <v>40833.910000000003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450</v>
      </c>
      <c r="E244">
        <v>322450.65999999997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452</v>
      </c>
      <c r="E246">
        <v>882040.8</v>
      </c>
      <c r="F246">
        <v>218844.85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454</v>
      </c>
      <c r="E248">
        <v>475517.06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455</v>
      </c>
      <c r="E249">
        <v>628.4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459</v>
      </c>
      <c r="E253">
        <v>0</v>
      </c>
      <c r="F253">
        <v>864505.76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460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462</v>
      </c>
      <c r="E256">
        <v>1721470.83</v>
      </c>
      <c r="F256">
        <v>2040332.36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448</v>
      </c>
      <c r="E257">
        <v>0</v>
      </c>
      <c r="F257">
        <v>753225.8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449</v>
      </c>
      <c r="E258">
        <v>267416.63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450</v>
      </c>
      <c r="E259">
        <v>322450.65999999997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452</v>
      </c>
      <c r="E261">
        <v>882040.8</v>
      </c>
      <c r="F261">
        <v>218844.85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454</v>
      </c>
      <c r="E263">
        <v>624873.21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455</v>
      </c>
      <c r="E264">
        <v>4013.86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459</v>
      </c>
      <c r="E268">
        <v>0</v>
      </c>
      <c r="F268">
        <v>794064.01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460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462</v>
      </c>
      <c r="E271">
        <v>2100795.15</v>
      </c>
      <c r="F271">
        <v>1766134.66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448</v>
      </c>
      <c r="E272">
        <v>0</v>
      </c>
      <c r="F272">
        <v>530150.17000000004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449</v>
      </c>
      <c r="E273">
        <v>161545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450</v>
      </c>
      <c r="E274">
        <v>322450.65999999997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452</v>
      </c>
      <c r="E276">
        <v>882040.8</v>
      </c>
      <c r="F276">
        <v>218844.85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454</v>
      </c>
      <c r="E278">
        <v>567911.93000000005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455</v>
      </c>
      <c r="E279">
        <v>3348.84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459</v>
      </c>
      <c r="E283">
        <v>0</v>
      </c>
      <c r="F283">
        <v>791125.99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460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462</v>
      </c>
      <c r="E286">
        <v>1937297.23</v>
      </c>
      <c r="F286">
        <v>1540121.01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448</v>
      </c>
      <c r="E287">
        <v>0</v>
      </c>
      <c r="F287">
        <v>457189.07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449</v>
      </c>
      <c r="E288">
        <v>320739.77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450</v>
      </c>
      <c r="E289">
        <v>322450.65999999997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452</v>
      </c>
      <c r="E291">
        <v>882040.8</v>
      </c>
      <c r="F291">
        <v>218844.85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454</v>
      </c>
      <c r="E293">
        <v>601684.41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455</v>
      </c>
      <c r="E294">
        <v>4528.18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459</v>
      </c>
      <c r="E298">
        <v>0</v>
      </c>
      <c r="F298">
        <v>763642.19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460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462</v>
      </c>
      <c r="E301">
        <v>2131443.81</v>
      </c>
      <c r="F301">
        <v>1439676.12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448</v>
      </c>
      <c r="E302">
        <v>0</v>
      </c>
      <c r="F302">
        <v>489736.91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449</v>
      </c>
      <c r="E303">
        <v>200974.31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450</v>
      </c>
      <c r="E304">
        <v>322450.65999999997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452</v>
      </c>
      <c r="E306">
        <v>882040.8</v>
      </c>
      <c r="F306">
        <v>218844.85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454</v>
      </c>
      <c r="E308">
        <v>555045.56999999995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455</v>
      </c>
      <c r="E309">
        <v>3712.8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459</v>
      </c>
      <c r="E313">
        <v>0</v>
      </c>
      <c r="F313">
        <v>791117.02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460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462</v>
      </c>
      <c r="E316">
        <v>1964224.14</v>
      </c>
      <c r="F316">
        <v>1499698.78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448</v>
      </c>
      <c r="E317">
        <v>0</v>
      </c>
      <c r="F317">
        <v>155839.48000000001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449</v>
      </c>
      <c r="E318">
        <v>337097.5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450</v>
      </c>
      <c r="E319">
        <v>322450.65999999997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452</v>
      </c>
      <c r="E321">
        <v>882040.8</v>
      </c>
      <c r="F321">
        <v>218844.85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454</v>
      </c>
      <c r="E323">
        <v>559343.06999999995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455</v>
      </c>
      <c r="E324">
        <v>6476.9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459</v>
      </c>
      <c r="E328">
        <v>0</v>
      </c>
      <c r="F328">
        <v>728645.06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460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462</v>
      </c>
      <c r="E331">
        <v>2107408.92</v>
      </c>
      <c r="F331">
        <v>1103329.3999999999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448</v>
      </c>
      <c r="E332">
        <v>0</v>
      </c>
      <c r="F332">
        <v>146905.51999999999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449</v>
      </c>
      <c r="E333">
        <v>372079.35999999999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450</v>
      </c>
      <c r="E334">
        <v>322450.65999999997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452</v>
      </c>
      <c r="E336">
        <v>882040.8</v>
      </c>
      <c r="F336">
        <v>218844.85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454</v>
      </c>
      <c r="E338">
        <v>552128.9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455</v>
      </c>
      <c r="E339">
        <v>6082.13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459</v>
      </c>
      <c r="E343">
        <v>0</v>
      </c>
      <c r="F343">
        <v>719206.82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460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462</v>
      </c>
      <c r="E346">
        <v>2134781.84</v>
      </c>
      <c r="F346">
        <v>1084957.19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448</v>
      </c>
      <c r="E347">
        <v>0</v>
      </c>
      <c r="F347">
        <v>192401.17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449</v>
      </c>
      <c r="E348">
        <v>454148.84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450</v>
      </c>
      <c r="E349">
        <v>322450.65999999997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452</v>
      </c>
      <c r="E351">
        <v>882040.8</v>
      </c>
      <c r="F351">
        <v>218844.85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454</v>
      </c>
      <c r="E353">
        <v>585742.42000000004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455</v>
      </c>
      <c r="E354">
        <v>6307.22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459</v>
      </c>
      <c r="E358">
        <v>0</v>
      </c>
      <c r="F358">
        <v>718186.58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460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462</v>
      </c>
      <c r="E361">
        <v>2250689.9300000002</v>
      </c>
      <c r="F361">
        <v>1129432.6000000001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448</v>
      </c>
      <c r="E362">
        <v>0</v>
      </c>
      <c r="F362">
        <v>154236.35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449</v>
      </c>
      <c r="E363">
        <v>513024.08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450</v>
      </c>
      <c r="E364">
        <v>322450.65999999997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452</v>
      </c>
      <c r="E366">
        <v>882040.8</v>
      </c>
      <c r="F366">
        <v>218844.85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454</v>
      </c>
      <c r="E368">
        <v>603547.03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455</v>
      </c>
      <c r="E369">
        <v>6506.62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459</v>
      </c>
      <c r="E373">
        <v>0</v>
      </c>
      <c r="F373">
        <v>708140.1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460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462</v>
      </c>
      <c r="E376">
        <v>2327569.19</v>
      </c>
      <c r="F376">
        <v>1081221.3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448</v>
      </c>
      <c r="E377">
        <v>0</v>
      </c>
      <c r="F377">
        <v>297904.09999999998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449</v>
      </c>
      <c r="E378">
        <v>680789.64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450</v>
      </c>
      <c r="E379">
        <v>322450.65999999997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452</v>
      </c>
      <c r="E381">
        <v>882040.8</v>
      </c>
      <c r="F381">
        <v>218844.85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454</v>
      </c>
      <c r="E383">
        <v>628650.85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455</v>
      </c>
      <c r="E384">
        <v>6633.62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459</v>
      </c>
      <c r="E388">
        <v>0</v>
      </c>
      <c r="F388">
        <v>702067.83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460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462</v>
      </c>
      <c r="E391">
        <v>2520565.56</v>
      </c>
      <c r="F391">
        <v>1218816.77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448</v>
      </c>
      <c r="E392">
        <v>0</v>
      </c>
      <c r="F392">
        <v>513806.34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449</v>
      </c>
      <c r="E393">
        <v>606691.07999999996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450</v>
      </c>
      <c r="E394">
        <v>322450.65999999997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452</v>
      </c>
      <c r="E396">
        <v>882040.8</v>
      </c>
      <c r="F396">
        <v>218844.85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454</v>
      </c>
      <c r="E398">
        <v>519629.82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455</v>
      </c>
      <c r="E399">
        <v>5120.28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459</v>
      </c>
      <c r="E403">
        <v>0</v>
      </c>
      <c r="F403">
        <v>717344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460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462</v>
      </c>
      <c r="E406">
        <v>2335932.64</v>
      </c>
      <c r="F406">
        <v>1449995.19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448</v>
      </c>
      <c r="E407">
        <v>0</v>
      </c>
      <c r="F407">
        <v>506240.6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449</v>
      </c>
      <c r="E408">
        <v>507337.98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450</v>
      </c>
      <c r="E409">
        <v>322450.65999999997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452</v>
      </c>
      <c r="E411">
        <v>882040.8</v>
      </c>
      <c r="F411">
        <v>218844.85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454</v>
      </c>
      <c r="E413">
        <v>512044.37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455</v>
      </c>
      <c r="E414">
        <v>5209.05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459</v>
      </c>
      <c r="E418">
        <v>0</v>
      </c>
      <c r="F418">
        <v>737920.96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460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462</v>
      </c>
      <c r="E421">
        <v>2229082.85</v>
      </c>
      <c r="F421">
        <v>1463006.41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448</v>
      </c>
      <c r="E422">
        <v>0</v>
      </c>
      <c r="F422">
        <v>419491.77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449</v>
      </c>
      <c r="E423">
        <v>673658.06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450</v>
      </c>
      <c r="E424">
        <v>322450.65999999997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452</v>
      </c>
      <c r="E426">
        <v>882040.8</v>
      </c>
      <c r="F426">
        <v>218844.85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454</v>
      </c>
      <c r="E428">
        <v>518807.27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455</v>
      </c>
      <c r="E429">
        <v>5778.19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459</v>
      </c>
      <c r="E433">
        <v>0</v>
      </c>
      <c r="F433">
        <v>696548.06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460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462</v>
      </c>
      <c r="E436">
        <v>2402734.9700000002</v>
      </c>
      <c r="F436">
        <v>1334884.69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448</v>
      </c>
      <c r="E437">
        <v>0</v>
      </c>
      <c r="F437">
        <v>264740.83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449</v>
      </c>
      <c r="E438">
        <v>854375.83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450</v>
      </c>
      <c r="E439">
        <v>322450.65999999997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452</v>
      </c>
      <c r="E441">
        <v>882040.8</v>
      </c>
      <c r="F441">
        <v>218844.85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454</v>
      </c>
      <c r="E443">
        <v>547536.71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455</v>
      </c>
      <c r="E444">
        <v>5528.9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459</v>
      </c>
      <c r="E448">
        <v>0</v>
      </c>
      <c r="F448">
        <v>660893.49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460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462</v>
      </c>
      <c r="E451">
        <v>2611932.89</v>
      </c>
      <c r="F451">
        <v>1144479.17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448</v>
      </c>
      <c r="E452">
        <v>0</v>
      </c>
      <c r="F452">
        <v>101818.15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449</v>
      </c>
      <c r="E453">
        <v>1222946.93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450</v>
      </c>
      <c r="E454">
        <v>322450.65999999997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452</v>
      </c>
      <c r="E456">
        <v>882040.8</v>
      </c>
      <c r="F456">
        <v>218844.85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454</v>
      </c>
      <c r="E458">
        <v>536171.53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455</v>
      </c>
      <c r="E459">
        <v>8279.39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459</v>
      </c>
      <c r="E463">
        <v>0</v>
      </c>
      <c r="F463">
        <v>586612.37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460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462</v>
      </c>
      <c r="E466">
        <v>2971889.29</v>
      </c>
      <c r="F466">
        <v>907275.37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448</v>
      </c>
      <c r="E467">
        <v>0</v>
      </c>
      <c r="F467">
        <v>672125.23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449</v>
      </c>
      <c r="E468">
        <v>540384.47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450</v>
      </c>
      <c r="E469">
        <v>322450.65999999997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452</v>
      </c>
      <c r="E471">
        <v>882040.8</v>
      </c>
      <c r="F471">
        <v>218844.85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454</v>
      </c>
      <c r="E473">
        <v>585044.75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455</v>
      </c>
      <c r="E474">
        <v>5259.63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459</v>
      </c>
      <c r="E478">
        <v>0</v>
      </c>
      <c r="F478">
        <v>780229.66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460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462</v>
      </c>
      <c r="E481">
        <v>2335180.2999999998</v>
      </c>
      <c r="F481">
        <v>1671199.75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448</v>
      </c>
      <c r="E482">
        <v>0</v>
      </c>
      <c r="F482">
        <v>813325.03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449</v>
      </c>
      <c r="E483">
        <v>47280.63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450</v>
      </c>
      <c r="E484">
        <v>673572.97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452</v>
      </c>
      <c r="E486">
        <v>882040.8</v>
      </c>
      <c r="F486">
        <v>218844.85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454</v>
      </c>
      <c r="E488">
        <v>731884.77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459</v>
      </c>
      <c r="E493">
        <v>0</v>
      </c>
      <c r="F493">
        <v>864674.75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460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462</v>
      </c>
      <c r="E496">
        <v>2334779.17</v>
      </c>
      <c r="F496">
        <v>1896844.63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448</v>
      </c>
      <c r="E497">
        <v>0</v>
      </c>
      <c r="F497">
        <v>536988.41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449</v>
      </c>
      <c r="E498">
        <v>294972.88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450</v>
      </c>
      <c r="E499">
        <v>673572.97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452</v>
      </c>
      <c r="E501">
        <v>882040.8</v>
      </c>
      <c r="F501">
        <v>218844.85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454</v>
      </c>
      <c r="E503">
        <v>829572.51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459</v>
      </c>
      <c r="E508">
        <v>0</v>
      </c>
      <c r="F508">
        <v>794290.78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460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462</v>
      </c>
      <c r="E511">
        <v>2680159.16</v>
      </c>
      <c r="F511">
        <v>1550124.05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448</v>
      </c>
      <c r="E512">
        <v>0</v>
      </c>
      <c r="F512">
        <v>353326.92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449</v>
      </c>
      <c r="E513">
        <v>187228.14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450</v>
      </c>
      <c r="E514">
        <v>673572.97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452</v>
      </c>
      <c r="E516">
        <v>882040.8</v>
      </c>
      <c r="F516">
        <v>218844.85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454</v>
      </c>
      <c r="E518">
        <v>794233.61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459</v>
      </c>
      <c r="E523">
        <v>0</v>
      </c>
      <c r="F523">
        <v>791289.4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460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462</v>
      </c>
      <c r="E526">
        <v>2537075.5299999998</v>
      </c>
      <c r="F526">
        <v>1363461.17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448</v>
      </c>
      <c r="E527">
        <v>0</v>
      </c>
      <c r="F527">
        <v>316572.12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449</v>
      </c>
      <c r="E528">
        <v>355821.14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450</v>
      </c>
      <c r="E529">
        <v>673572.97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452</v>
      </c>
      <c r="E531">
        <v>882040.8</v>
      </c>
      <c r="F531">
        <v>218844.85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454</v>
      </c>
      <c r="E533">
        <v>827834.44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459</v>
      </c>
      <c r="E538">
        <v>0</v>
      </c>
      <c r="F538">
        <v>763979.44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460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462</v>
      </c>
      <c r="E541">
        <v>2739269.35</v>
      </c>
      <c r="F541">
        <v>1299396.42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448</v>
      </c>
      <c r="E542">
        <v>0</v>
      </c>
      <c r="F542">
        <v>333094.88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449</v>
      </c>
      <c r="E543">
        <v>237215.82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450</v>
      </c>
      <c r="E544">
        <v>673572.97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452</v>
      </c>
      <c r="E546">
        <v>882040.8</v>
      </c>
      <c r="F546">
        <v>218844.85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454</v>
      </c>
      <c r="E548">
        <v>776966.85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459</v>
      </c>
      <c r="E553">
        <v>0</v>
      </c>
      <c r="F553">
        <v>791317.75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460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462</v>
      </c>
      <c r="E556">
        <v>2569796.44</v>
      </c>
      <c r="F556">
        <v>1343257.49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448</v>
      </c>
      <c r="E557">
        <v>0</v>
      </c>
      <c r="F557">
        <v>91809.33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449</v>
      </c>
      <c r="E558">
        <v>375716.59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450</v>
      </c>
      <c r="E559">
        <v>673572.97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452</v>
      </c>
      <c r="E561">
        <v>882040.8</v>
      </c>
      <c r="F561">
        <v>218844.85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454</v>
      </c>
      <c r="E563">
        <v>759586.33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459</v>
      </c>
      <c r="E568">
        <v>0</v>
      </c>
      <c r="F568">
        <v>728874.34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460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462</v>
      </c>
      <c r="E571">
        <v>2690916.69</v>
      </c>
      <c r="F571">
        <v>1039528.52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448</v>
      </c>
      <c r="E572">
        <v>0</v>
      </c>
      <c r="F572">
        <v>88313.79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449</v>
      </c>
      <c r="E573">
        <v>407232.31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450</v>
      </c>
      <c r="E574">
        <v>673572.97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452</v>
      </c>
      <c r="E576">
        <v>882040.8</v>
      </c>
      <c r="F576">
        <v>218844.85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454</v>
      </c>
      <c r="E578">
        <v>750680.99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459</v>
      </c>
      <c r="E583">
        <v>0</v>
      </c>
      <c r="F583">
        <v>719459.61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460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462</v>
      </c>
      <c r="E586">
        <v>2713527.07</v>
      </c>
      <c r="F586">
        <v>1026618.25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448</v>
      </c>
      <c r="E587">
        <v>0</v>
      </c>
      <c r="F587">
        <v>119811.29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449</v>
      </c>
      <c r="E588">
        <v>488061.88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450</v>
      </c>
      <c r="E589">
        <v>673572.97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452</v>
      </c>
      <c r="E591">
        <v>882040.8</v>
      </c>
      <c r="F591">
        <v>218844.85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454</v>
      </c>
      <c r="E593">
        <v>787786.57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459</v>
      </c>
      <c r="E598">
        <v>0</v>
      </c>
      <c r="F598">
        <v>718448.52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460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462</v>
      </c>
      <c r="E601">
        <v>2831462.22</v>
      </c>
      <c r="F601">
        <v>1057104.67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448</v>
      </c>
      <c r="E602">
        <v>0</v>
      </c>
      <c r="F602">
        <v>96608.36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449</v>
      </c>
      <c r="E603">
        <v>563038.46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450</v>
      </c>
      <c r="E604">
        <v>673572.97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452</v>
      </c>
      <c r="E606">
        <v>882040.8</v>
      </c>
      <c r="F606">
        <v>218844.85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454</v>
      </c>
      <c r="E608">
        <v>828348.28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459</v>
      </c>
      <c r="E613">
        <v>0</v>
      </c>
      <c r="F613">
        <v>708431.79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460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462</v>
      </c>
      <c r="E616">
        <v>2947000.51</v>
      </c>
      <c r="F616">
        <v>1023885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448</v>
      </c>
      <c r="E617">
        <v>0</v>
      </c>
      <c r="F617">
        <v>220938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449</v>
      </c>
      <c r="E618">
        <v>718476.67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450</v>
      </c>
      <c r="E619">
        <v>673572.97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452</v>
      </c>
      <c r="E621">
        <v>882040.8</v>
      </c>
      <c r="F621">
        <v>218844.85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454</v>
      </c>
      <c r="E623">
        <v>855929.12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459</v>
      </c>
      <c r="E628">
        <v>0</v>
      </c>
      <c r="F628">
        <v>702454.95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460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462</v>
      </c>
      <c r="E631">
        <v>3130019.56</v>
      </c>
      <c r="F631">
        <v>1142237.8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448</v>
      </c>
      <c r="E632">
        <v>0</v>
      </c>
      <c r="F632">
        <v>491859.03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449</v>
      </c>
      <c r="E633">
        <v>739478.17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450</v>
      </c>
      <c r="E634">
        <v>673572.97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452</v>
      </c>
      <c r="E636">
        <v>882040.8</v>
      </c>
      <c r="F636">
        <v>218844.85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454</v>
      </c>
      <c r="E638">
        <v>901992.95999999996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459</v>
      </c>
      <c r="E643">
        <v>0</v>
      </c>
      <c r="F643">
        <v>717930.47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460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462</v>
      </c>
      <c r="E646">
        <v>3197084.9</v>
      </c>
      <c r="F646">
        <v>1428634.35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448</v>
      </c>
      <c r="E647">
        <v>0</v>
      </c>
      <c r="F647">
        <v>470012.55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449</v>
      </c>
      <c r="E648">
        <v>607207.62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450</v>
      </c>
      <c r="E649">
        <v>673572.97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452</v>
      </c>
      <c r="E651">
        <v>882040.8</v>
      </c>
      <c r="F651">
        <v>218844.85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454</v>
      </c>
      <c r="E653">
        <v>833997.04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459</v>
      </c>
      <c r="E658">
        <v>0</v>
      </c>
      <c r="F658">
        <v>738425.53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460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462</v>
      </c>
      <c r="E661">
        <v>2996818.42</v>
      </c>
      <c r="F661">
        <v>1427282.93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448</v>
      </c>
      <c r="E662">
        <v>0</v>
      </c>
      <c r="F662">
        <v>376041.86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449</v>
      </c>
      <c r="E663">
        <v>820268.38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450</v>
      </c>
      <c r="E664">
        <v>673572.97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452</v>
      </c>
      <c r="E666">
        <v>882040.8</v>
      </c>
      <c r="F666">
        <v>218844.85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454</v>
      </c>
      <c r="E668">
        <v>868387.85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459</v>
      </c>
      <c r="E673">
        <v>0</v>
      </c>
      <c r="F673">
        <v>697038.18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460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462</v>
      </c>
      <c r="E676">
        <v>3244269.99</v>
      </c>
      <c r="F676">
        <v>1291924.8899999999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448</v>
      </c>
      <c r="E677">
        <v>0</v>
      </c>
      <c r="F677">
        <v>228915.34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449</v>
      </c>
      <c r="E678">
        <v>1023978.29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450</v>
      </c>
      <c r="E679">
        <v>673572.97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452</v>
      </c>
      <c r="E681">
        <v>882040.8</v>
      </c>
      <c r="F681">
        <v>218844.85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454</v>
      </c>
      <c r="E683">
        <v>906124.87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459</v>
      </c>
      <c r="E688">
        <v>0</v>
      </c>
      <c r="F688">
        <v>661472.01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460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462</v>
      </c>
      <c r="E691">
        <v>3485716.94</v>
      </c>
      <c r="F691">
        <v>1109232.21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448</v>
      </c>
      <c r="E692">
        <v>0</v>
      </c>
      <c r="F692">
        <v>80070.45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449</v>
      </c>
      <c r="E693">
        <v>1434435.64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450</v>
      </c>
      <c r="E694">
        <v>673572.97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452</v>
      </c>
      <c r="E696">
        <v>882040.8</v>
      </c>
      <c r="F696">
        <v>218844.85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454</v>
      </c>
      <c r="E698">
        <v>860469.11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459</v>
      </c>
      <c r="E703">
        <v>0</v>
      </c>
      <c r="F703">
        <v>587124.26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460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462</v>
      </c>
      <c r="E706">
        <v>3850518.52</v>
      </c>
      <c r="F706">
        <v>886039.56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448</v>
      </c>
      <c r="E707">
        <v>0</v>
      </c>
      <c r="F707">
        <v>640152.31999999995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449</v>
      </c>
      <c r="E708">
        <v>645607.73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450</v>
      </c>
      <c r="E709">
        <v>673572.97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452</v>
      </c>
      <c r="E711">
        <v>882040.8</v>
      </c>
      <c r="F711">
        <v>218844.85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454</v>
      </c>
      <c r="E713">
        <v>950525.38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459</v>
      </c>
      <c r="E718">
        <v>0</v>
      </c>
      <c r="F718">
        <v>780680.55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460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462</v>
      </c>
      <c r="E721">
        <v>3151746.88</v>
      </c>
      <c r="F721">
        <v>1639677.73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448</v>
      </c>
      <c r="E722">
        <v>0</v>
      </c>
      <c r="F722">
        <v>890275.21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449</v>
      </c>
      <c r="E723">
        <v>37923.269999999997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450</v>
      </c>
      <c r="E724">
        <v>322450.65999999997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452</v>
      </c>
      <c r="E726">
        <v>882040.8</v>
      </c>
      <c r="F726">
        <v>218844.85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454</v>
      </c>
      <c r="E728">
        <v>548553.30000000005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459</v>
      </c>
      <c r="E733">
        <v>0</v>
      </c>
      <c r="F733">
        <v>864445.23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460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462</v>
      </c>
      <c r="E736">
        <v>1790968.03</v>
      </c>
      <c r="F736">
        <v>1973565.3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448</v>
      </c>
      <c r="E737">
        <v>0</v>
      </c>
      <c r="F737">
        <v>677812.95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449</v>
      </c>
      <c r="E738">
        <v>240400.18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450</v>
      </c>
      <c r="E739">
        <v>322450.65999999997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452</v>
      </c>
      <c r="E741">
        <v>882040.8</v>
      </c>
      <c r="F741">
        <v>218844.85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454</v>
      </c>
      <c r="E743">
        <v>734494.48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459</v>
      </c>
      <c r="E748">
        <v>0</v>
      </c>
      <c r="F748">
        <v>793977.97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460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462</v>
      </c>
      <c r="E751">
        <v>2179386.1</v>
      </c>
      <c r="F751">
        <v>1690635.77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448</v>
      </c>
      <c r="E752">
        <v>0</v>
      </c>
      <c r="F752">
        <v>479098.99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449</v>
      </c>
      <c r="E753">
        <v>142483.25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450</v>
      </c>
      <c r="E754">
        <v>322450.65999999997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452</v>
      </c>
      <c r="E756">
        <v>882040.8</v>
      </c>
      <c r="F756">
        <v>218844.85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454</v>
      </c>
      <c r="E758">
        <v>690414.3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459</v>
      </c>
      <c r="E763">
        <v>0</v>
      </c>
      <c r="F763">
        <v>791040.65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460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462</v>
      </c>
      <c r="E766">
        <v>2037389</v>
      </c>
      <c r="F766">
        <v>1488984.49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448</v>
      </c>
      <c r="E767">
        <v>0</v>
      </c>
      <c r="F767">
        <v>407279.57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449</v>
      </c>
      <c r="E768">
        <v>292048.48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450</v>
      </c>
      <c r="E769">
        <v>322450.65999999997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452</v>
      </c>
      <c r="E771">
        <v>882040.8</v>
      </c>
      <c r="F771">
        <v>218844.85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454</v>
      </c>
      <c r="E773">
        <v>721856.2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459</v>
      </c>
      <c r="E778">
        <v>0</v>
      </c>
      <c r="F778">
        <v>763646.56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460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462</v>
      </c>
      <c r="E781">
        <v>2218396.14</v>
      </c>
      <c r="F781">
        <v>1389770.98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448</v>
      </c>
      <c r="E782">
        <v>0</v>
      </c>
      <c r="F782">
        <v>439309.95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449</v>
      </c>
      <c r="E783">
        <v>181877.48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450</v>
      </c>
      <c r="E784">
        <v>322450.65999999997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452</v>
      </c>
      <c r="E786">
        <v>882040.8</v>
      </c>
      <c r="F786">
        <v>218844.85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454</v>
      </c>
      <c r="E788">
        <v>671860.83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459</v>
      </c>
      <c r="E793">
        <v>0</v>
      </c>
      <c r="F793">
        <v>791096.31999999995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460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462</v>
      </c>
      <c r="E796">
        <v>2058229.76</v>
      </c>
      <c r="F796">
        <v>1449251.12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448</v>
      </c>
      <c r="E797">
        <v>0</v>
      </c>
      <c r="F797">
        <v>131205.18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449</v>
      </c>
      <c r="E798">
        <v>298577.14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450</v>
      </c>
      <c r="E799">
        <v>322450.65999999997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452</v>
      </c>
      <c r="E801">
        <v>882040.8</v>
      </c>
      <c r="F801">
        <v>218844.85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454</v>
      </c>
      <c r="E803">
        <v>663917.97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459</v>
      </c>
      <c r="E808">
        <v>0</v>
      </c>
      <c r="F808">
        <v>728518.35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460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462</v>
      </c>
      <c r="E811">
        <v>2166986.56</v>
      </c>
      <c r="F811">
        <v>1078568.3799999999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448</v>
      </c>
      <c r="E812">
        <v>0</v>
      </c>
      <c r="F812">
        <v>118757.2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449</v>
      </c>
      <c r="E813">
        <v>328007.5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450</v>
      </c>
      <c r="E814">
        <v>322450.65999999997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452</v>
      </c>
      <c r="E816">
        <v>882040.8</v>
      </c>
      <c r="F816">
        <v>218844.85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454</v>
      </c>
      <c r="E818">
        <v>646350.87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459</v>
      </c>
      <c r="E823">
        <v>0</v>
      </c>
      <c r="F823">
        <v>719024.68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460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462</v>
      </c>
      <c r="E826">
        <v>2178849.8199999998</v>
      </c>
      <c r="F826">
        <v>1056626.74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448</v>
      </c>
      <c r="E827">
        <v>0</v>
      </c>
      <c r="F827">
        <v>160398.91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449</v>
      </c>
      <c r="E828">
        <v>406678.53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450</v>
      </c>
      <c r="E829">
        <v>322450.65999999997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452</v>
      </c>
      <c r="E831">
        <v>882040.8</v>
      </c>
      <c r="F831">
        <v>218844.85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454</v>
      </c>
      <c r="E833">
        <v>692177.64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459</v>
      </c>
      <c r="E838">
        <v>0</v>
      </c>
      <c r="F838">
        <v>718007.17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460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462</v>
      </c>
      <c r="E841">
        <v>2303347.63</v>
      </c>
      <c r="F841">
        <v>1097250.94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448</v>
      </c>
      <c r="E842">
        <v>0</v>
      </c>
      <c r="F842">
        <v>122947.2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449</v>
      </c>
      <c r="E843">
        <v>465129.21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450</v>
      </c>
      <c r="E844">
        <v>322450.65999999997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452</v>
      </c>
      <c r="E846">
        <v>882040.8</v>
      </c>
      <c r="F846">
        <v>218844.85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454</v>
      </c>
      <c r="E848">
        <v>710896.82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459</v>
      </c>
      <c r="E853">
        <v>0</v>
      </c>
      <c r="F853">
        <v>708013.76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460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462</v>
      </c>
      <c r="E856">
        <v>2380517.48</v>
      </c>
      <c r="F856">
        <v>1049805.81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448</v>
      </c>
      <c r="E857">
        <v>0</v>
      </c>
      <c r="F857">
        <v>257552.94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449</v>
      </c>
      <c r="E858">
        <v>629430.66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450</v>
      </c>
      <c r="E859">
        <v>322450.65999999997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452</v>
      </c>
      <c r="E861">
        <v>882040.8</v>
      </c>
      <c r="F861">
        <v>218844.85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454</v>
      </c>
      <c r="E863">
        <v>737132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459</v>
      </c>
      <c r="E868">
        <v>0</v>
      </c>
      <c r="F868">
        <v>702102.75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460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462</v>
      </c>
      <c r="E871">
        <v>2571054.11</v>
      </c>
      <c r="F871">
        <v>1178500.55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448</v>
      </c>
      <c r="E872">
        <v>0</v>
      </c>
      <c r="F872">
        <v>467898.63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449</v>
      </c>
      <c r="E873">
        <v>563300.09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450</v>
      </c>
      <c r="E874">
        <v>322450.65999999997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452</v>
      </c>
      <c r="E876">
        <v>882040.8</v>
      </c>
      <c r="F876">
        <v>218844.85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454</v>
      </c>
      <c r="E878">
        <v>594912.76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459</v>
      </c>
      <c r="E883">
        <v>0</v>
      </c>
      <c r="F883">
        <v>717383.99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460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462</v>
      </c>
      <c r="E886">
        <v>2362704.31</v>
      </c>
      <c r="F886">
        <v>1404127.46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448</v>
      </c>
      <c r="E887">
        <v>0</v>
      </c>
      <c r="F887">
        <v>470375.4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449</v>
      </c>
      <c r="E888">
        <v>466195.03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450</v>
      </c>
      <c r="E889">
        <v>322450.65999999997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452</v>
      </c>
      <c r="E891">
        <v>882040.8</v>
      </c>
      <c r="F891">
        <v>218844.85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454</v>
      </c>
      <c r="E893">
        <v>577308.39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459</v>
      </c>
      <c r="E898">
        <v>0</v>
      </c>
      <c r="F898">
        <v>737962.87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460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462</v>
      </c>
      <c r="E901">
        <v>2247994.87</v>
      </c>
      <c r="F901">
        <v>1427183.12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448</v>
      </c>
      <c r="E902">
        <v>0</v>
      </c>
      <c r="F902">
        <v>383675.47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449</v>
      </c>
      <c r="E903">
        <v>625779.49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450</v>
      </c>
      <c r="E904">
        <v>322450.65999999997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452</v>
      </c>
      <c r="E906">
        <v>882040.8</v>
      </c>
      <c r="F906">
        <v>218844.85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454</v>
      </c>
      <c r="E908">
        <v>587785.68000000005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459</v>
      </c>
      <c r="E913">
        <v>0</v>
      </c>
      <c r="F913">
        <v>696420.02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460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462</v>
      </c>
      <c r="E916">
        <v>2418056.62</v>
      </c>
      <c r="F916">
        <v>1298940.3400000001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448</v>
      </c>
      <c r="E917">
        <v>0</v>
      </c>
      <c r="F917">
        <v>234337.11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449</v>
      </c>
      <c r="E918">
        <v>803182.26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450</v>
      </c>
      <c r="E919">
        <v>322450.65999999997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452</v>
      </c>
      <c r="E921">
        <v>882040.8</v>
      </c>
      <c r="F921">
        <v>218844.85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454</v>
      </c>
      <c r="E923">
        <v>623641.71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459</v>
      </c>
      <c r="E928">
        <v>0</v>
      </c>
      <c r="F928">
        <v>660821.42000000004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460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462</v>
      </c>
      <c r="E931">
        <v>2631315.42</v>
      </c>
      <c r="F931">
        <v>1114003.3799999999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448</v>
      </c>
      <c r="E932">
        <v>0</v>
      </c>
      <c r="F932">
        <v>79747.67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449</v>
      </c>
      <c r="E933">
        <v>1125929.99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450</v>
      </c>
      <c r="E934">
        <v>322450.65999999997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452</v>
      </c>
      <c r="E936">
        <v>882040.8</v>
      </c>
      <c r="F936">
        <v>218844.85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454</v>
      </c>
      <c r="E938">
        <v>593130.13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459</v>
      </c>
      <c r="E943">
        <v>0</v>
      </c>
      <c r="F943">
        <v>586584.38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460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462</v>
      </c>
      <c r="E946">
        <v>2923551.56</v>
      </c>
      <c r="F946">
        <v>885176.9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448</v>
      </c>
      <c r="E947">
        <v>0</v>
      </c>
      <c r="F947">
        <v>628668.78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449</v>
      </c>
      <c r="E948">
        <v>508921.27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450</v>
      </c>
      <c r="E949">
        <v>322450.65999999997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452</v>
      </c>
      <c r="E951">
        <v>882040.8</v>
      </c>
      <c r="F951">
        <v>218844.85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454</v>
      </c>
      <c r="E953">
        <v>649915.93999999994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459</v>
      </c>
      <c r="E958">
        <v>0</v>
      </c>
      <c r="F958">
        <v>780244.79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460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462</v>
      </c>
      <c r="E961">
        <v>2363328.66</v>
      </c>
      <c r="F961">
        <v>1627758.42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448</v>
      </c>
      <c r="E962">
        <v>24498.76</v>
      </c>
      <c r="F962">
        <v>715325.26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449</v>
      </c>
      <c r="E963">
        <v>46831.51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450</v>
      </c>
      <c r="E964">
        <v>673572.97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452</v>
      </c>
      <c r="E966">
        <v>882040.8</v>
      </c>
      <c r="F966">
        <v>218844.85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454</v>
      </c>
      <c r="E968">
        <v>731890.18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459</v>
      </c>
      <c r="E973">
        <v>0</v>
      </c>
      <c r="F973">
        <v>864677.13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460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462</v>
      </c>
      <c r="E976">
        <v>2358834.2200000002</v>
      </c>
      <c r="F976">
        <v>1798847.24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448</v>
      </c>
      <c r="E977">
        <v>18950.650000000001</v>
      </c>
      <c r="F977">
        <v>470281.31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449</v>
      </c>
      <c r="E978">
        <v>293592.44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450</v>
      </c>
      <c r="E979">
        <v>673572.97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452</v>
      </c>
      <c r="E981">
        <v>882040.8</v>
      </c>
      <c r="F981">
        <v>218844.85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454</v>
      </c>
      <c r="E983">
        <v>829571.27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459</v>
      </c>
      <c r="E988">
        <v>0</v>
      </c>
      <c r="F988">
        <v>794290.77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460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462</v>
      </c>
      <c r="E991">
        <v>2697728.13</v>
      </c>
      <c r="F991">
        <v>1483416.93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448</v>
      </c>
      <c r="E992">
        <v>8722.32</v>
      </c>
      <c r="F992">
        <v>318969.98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449</v>
      </c>
      <c r="E993">
        <v>186410.86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450</v>
      </c>
      <c r="E994">
        <v>673572.97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452</v>
      </c>
      <c r="E996">
        <v>882040.8</v>
      </c>
      <c r="F996">
        <v>218844.85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454</v>
      </c>
      <c r="E998">
        <v>794233.51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459</v>
      </c>
      <c r="E1003">
        <v>0</v>
      </c>
      <c r="F1003">
        <v>791289.31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460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462</v>
      </c>
      <c r="E1006">
        <v>2544980.4500000002</v>
      </c>
      <c r="F1006">
        <v>1329104.1399999999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448</v>
      </c>
      <c r="E1007">
        <v>8157.06</v>
      </c>
      <c r="F1007">
        <v>284659.77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449</v>
      </c>
      <c r="E1008">
        <v>355031.19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450</v>
      </c>
      <c r="E1009">
        <v>673572.97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452</v>
      </c>
      <c r="E1011">
        <v>882040.8</v>
      </c>
      <c r="F1011">
        <v>218844.85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454</v>
      </c>
      <c r="E1013">
        <v>827834.82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459</v>
      </c>
      <c r="E1018">
        <v>0</v>
      </c>
      <c r="F1018">
        <v>763979.42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460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462</v>
      </c>
      <c r="E1021">
        <v>2746636.84</v>
      </c>
      <c r="F1021">
        <v>1267484.04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448</v>
      </c>
      <c r="E1022">
        <v>8599.0300000000007</v>
      </c>
      <c r="F1022">
        <v>301217.2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449</v>
      </c>
      <c r="E1023">
        <v>236465.25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450</v>
      </c>
      <c r="E1024">
        <v>673572.97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452</v>
      </c>
      <c r="E1026">
        <v>882040.8</v>
      </c>
      <c r="F1026">
        <v>218844.85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454</v>
      </c>
      <c r="E1028">
        <v>776965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459</v>
      </c>
      <c r="E1033">
        <v>0</v>
      </c>
      <c r="F1033">
        <v>791317.67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460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462</v>
      </c>
      <c r="E1036">
        <v>2577643.0499999998</v>
      </c>
      <c r="F1036">
        <v>1311379.72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448</v>
      </c>
      <c r="E1037">
        <v>1405.26</v>
      </c>
      <c r="F1037">
        <v>85954.62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449</v>
      </c>
      <c r="E1038">
        <v>371641.79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450</v>
      </c>
      <c r="E1039">
        <v>673572.97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452</v>
      </c>
      <c r="E1041">
        <v>882040.8</v>
      </c>
      <c r="F1041">
        <v>218844.85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454</v>
      </c>
      <c r="E1043">
        <v>759577.43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459</v>
      </c>
      <c r="E1048">
        <v>0</v>
      </c>
      <c r="F1048">
        <v>728874.25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460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462</v>
      </c>
      <c r="E1051">
        <v>2688238.24</v>
      </c>
      <c r="F1051">
        <v>1033673.72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448</v>
      </c>
      <c r="E1052">
        <v>1504.18</v>
      </c>
      <c r="F1052">
        <v>82066.070000000007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449</v>
      </c>
      <c r="E1053">
        <v>404240.99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450</v>
      </c>
      <c r="E1054">
        <v>673572.97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452</v>
      </c>
      <c r="E1056">
        <v>882040.8</v>
      </c>
      <c r="F1056">
        <v>218844.85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454</v>
      </c>
      <c r="E1058">
        <v>750679.94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459</v>
      </c>
      <c r="E1063">
        <v>0</v>
      </c>
      <c r="F1063">
        <v>719459.55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460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462</v>
      </c>
      <c r="E1066">
        <v>2712038.88</v>
      </c>
      <c r="F1066">
        <v>1020370.47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448</v>
      </c>
      <c r="E1067">
        <v>2208.4499999999998</v>
      </c>
      <c r="F1067">
        <v>110796.92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449</v>
      </c>
      <c r="E1068">
        <v>486508.22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450</v>
      </c>
      <c r="E1069">
        <v>673572.97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452</v>
      </c>
      <c r="E1071">
        <v>882040.8</v>
      </c>
      <c r="F1071">
        <v>218844.85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454</v>
      </c>
      <c r="E1073">
        <v>787785.37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459</v>
      </c>
      <c r="E1078">
        <v>0</v>
      </c>
      <c r="F1078">
        <v>718448.55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460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462</v>
      </c>
      <c r="E1081">
        <v>2832115.81</v>
      </c>
      <c r="F1081">
        <v>1048090.32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448</v>
      </c>
      <c r="E1082">
        <v>1547.89</v>
      </c>
      <c r="F1082">
        <v>90247.91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449</v>
      </c>
      <c r="E1083">
        <v>561212.30000000005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450</v>
      </c>
      <c r="E1084">
        <v>673572.97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452</v>
      </c>
      <c r="E1086">
        <v>882040.8</v>
      </c>
      <c r="F1086">
        <v>218844.85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454</v>
      </c>
      <c r="E1088">
        <v>828348.35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459</v>
      </c>
      <c r="E1093">
        <v>0</v>
      </c>
      <c r="F1093">
        <v>708431.8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460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462</v>
      </c>
      <c r="E1096">
        <v>2946722.32</v>
      </c>
      <c r="F1096">
        <v>1017524.56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448</v>
      </c>
      <c r="E1097">
        <v>7666.46</v>
      </c>
      <c r="F1097">
        <v>194273.33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449</v>
      </c>
      <c r="E1098">
        <v>718161.77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450</v>
      </c>
      <c r="E1099">
        <v>673572.97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452</v>
      </c>
      <c r="E1101">
        <v>882040.8</v>
      </c>
      <c r="F1101">
        <v>218844.85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454</v>
      </c>
      <c r="E1103">
        <v>855929.04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459</v>
      </c>
      <c r="E1108">
        <v>0</v>
      </c>
      <c r="F1108">
        <v>702454.95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460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462</v>
      </c>
      <c r="E1111">
        <v>3137371.04</v>
      </c>
      <c r="F1111">
        <v>1115573.1299999999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448</v>
      </c>
      <c r="E1112">
        <v>18105.689999999999</v>
      </c>
      <c r="F1112">
        <v>426368.93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449</v>
      </c>
      <c r="E1113">
        <v>740169.85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450</v>
      </c>
      <c r="E1114">
        <v>673572.97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452</v>
      </c>
      <c r="E1116">
        <v>882040.8</v>
      </c>
      <c r="F1116">
        <v>218844.85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454</v>
      </c>
      <c r="E1118">
        <v>901973.06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459</v>
      </c>
      <c r="E1123">
        <v>0</v>
      </c>
      <c r="F1123">
        <v>717931.34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460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462</v>
      </c>
      <c r="E1126">
        <v>3215862.37</v>
      </c>
      <c r="F1126">
        <v>1363145.13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448</v>
      </c>
      <c r="E1127">
        <v>16720.04</v>
      </c>
      <c r="F1127">
        <v>410647.11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449</v>
      </c>
      <c r="E1128">
        <v>606983.38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450</v>
      </c>
      <c r="E1129">
        <v>673572.97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452</v>
      </c>
      <c r="E1131">
        <v>882040.8</v>
      </c>
      <c r="F1131">
        <v>218844.85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454</v>
      </c>
      <c r="E1133">
        <v>833996.89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459</v>
      </c>
      <c r="E1138">
        <v>0</v>
      </c>
      <c r="F1138">
        <v>738425.6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460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462</v>
      </c>
      <c r="E1141">
        <v>3013314.08</v>
      </c>
      <c r="F1141">
        <v>1367917.57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448</v>
      </c>
      <c r="E1142">
        <v>11986.89</v>
      </c>
      <c r="F1142">
        <v>332837.34999999998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449</v>
      </c>
      <c r="E1143">
        <v>820388.12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450</v>
      </c>
      <c r="E1144">
        <v>673572.97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452</v>
      </c>
      <c r="E1146">
        <v>882040.8</v>
      </c>
      <c r="F1146">
        <v>218844.85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454</v>
      </c>
      <c r="E1148">
        <v>868383.63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459</v>
      </c>
      <c r="E1153">
        <v>0</v>
      </c>
      <c r="F1153">
        <v>697038.18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460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462</v>
      </c>
      <c r="E1156">
        <v>3256372.41</v>
      </c>
      <c r="F1156">
        <v>1248720.3899999999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448</v>
      </c>
      <c r="E1157">
        <v>6726.05</v>
      </c>
      <c r="F1157">
        <v>206256.27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449</v>
      </c>
      <c r="E1158">
        <v>1024733.88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450</v>
      </c>
      <c r="E1159">
        <v>673572.97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452</v>
      </c>
      <c r="E1161">
        <v>882040.8</v>
      </c>
      <c r="F1161">
        <v>218844.85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454</v>
      </c>
      <c r="E1163">
        <v>906120.08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459</v>
      </c>
      <c r="E1168">
        <v>0</v>
      </c>
      <c r="F1168">
        <v>661472.31999999995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460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462</v>
      </c>
      <c r="E1171">
        <v>3493193.78</v>
      </c>
      <c r="F1171">
        <v>1086573.44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448</v>
      </c>
      <c r="E1172">
        <v>1887.11</v>
      </c>
      <c r="F1172">
        <v>73238.929999999993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449</v>
      </c>
      <c r="E1173">
        <v>1434503.51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450</v>
      </c>
      <c r="E1174">
        <v>673572.97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452</v>
      </c>
      <c r="E1176">
        <v>882040.8</v>
      </c>
      <c r="F1176">
        <v>218844.85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454</v>
      </c>
      <c r="E1178">
        <v>860477.41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459</v>
      </c>
      <c r="E1183">
        <v>0</v>
      </c>
      <c r="F1183">
        <v>587121.44999999995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460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462</v>
      </c>
      <c r="E1186">
        <v>3852481.8</v>
      </c>
      <c r="F1186">
        <v>879205.24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448</v>
      </c>
      <c r="E1187">
        <v>31595.03</v>
      </c>
      <c r="F1187">
        <v>551691.66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449</v>
      </c>
      <c r="E1188">
        <v>646985.28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450</v>
      </c>
      <c r="E1189">
        <v>673572.97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452</v>
      </c>
      <c r="E1191">
        <v>882040.8</v>
      </c>
      <c r="F1191">
        <v>218844.85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454</v>
      </c>
      <c r="E1193">
        <v>950512.43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459</v>
      </c>
      <c r="E1198">
        <v>0</v>
      </c>
      <c r="F1198">
        <v>780678.96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460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462</v>
      </c>
      <c r="E1201">
        <v>3184706.5</v>
      </c>
      <c r="F1201">
        <v>1551215.47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448</v>
      </c>
      <c r="E1202">
        <v>30288.92</v>
      </c>
      <c r="F1202">
        <v>767513.17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449</v>
      </c>
      <c r="E1203">
        <v>37493.71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450</v>
      </c>
      <c r="E1204">
        <v>322450.65999999997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452</v>
      </c>
      <c r="E1206">
        <v>882040.8</v>
      </c>
      <c r="F1206">
        <v>218844.85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454</v>
      </c>
      <c r="E1208">
        <v>548553.31000000006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459</v>
      </c>
      <c r="E1213">
        <v>0</v>
      </c>
      <c r="F1213">
        <v>864445.23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460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462</v>
      </c>
      <c r="E1216">
        <v>1820827.39</v>
      </c>
      <c r="F1216">
        <v>1850803.26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448</v>
      </c>
      <c r="E1217">
        <v>27695.33</v>
      </c>
      <c r="F1217">
        <v>573107.64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449</v>
      </c>
      <c r="E1218">
        <v>239272.9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450</v>
      </c>
      <c r="E1219">
        <v>322450.65999999997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452</v>
      </c>
      <c r="E1221">
        <v>882040.8</v>
      </c>
      <c r="F1221">
        <v>218844.85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454</v>
      </c>
      <c r="E1223">
        <v>734509.73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459</v>
      </c>
      <c r="E1228">
        <v>0</v>
      </c>
      <c r="F1228">
        <v>793983.87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460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462</v>
      </c>
      <c r="E1231">
        <v>2205969.42</v>
      </c>
      <c r="F1231">
        <v>1585936.36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448</v>
      </c>
      <c r="E1232">
        <v>15653.61</v>
      </c>
      <c r="F1232">
        <v>415091.94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449</v>
      </c>
      <c r="E1233">
        <v>141930.94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450</v>
      </c>
      <c r="E1234">
        <v>322450.65999999997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452</v>
      </c>
      <c r="E1236">
        <v>882040.8</v>
      </c>
      <c r="F1236">
        <v>218844.85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454</v>
      </c>
      <c r="E1238">
        <v>690414.38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459</v>
      </c>
      <c r="E1243">
        <v>0</v>
      </c>
      <c r="F1243">
        <v>791040.65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460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462</v>
      </c>
      <c r="E1246">
        <v>2052490.38</v>
      </c>
      <c r="F1246">
        <v>1424977.44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448</v>
      </c>
      <c r="E1247">
        <v>13739.54</v>
      </c>
      <c r="F1247">
        <v>351537.77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449</v>
      </c>
      <c r="E1248">
        <v>291459.74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450</v>
      </c>
      <c r="E1249">
        <v>322450.65999999997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452</v>
      </c>
      <c r="E1251">
        <v>882040.8</v>
      </c>
      <c r="F1251">
        <v>218844.85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454</v>
      </c>
      <c r="E1253">
        <v>721856.03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459</v>
      </c>
      <c r="E1258">
        <v>0</v>
      </c>
      <c r="F1258">
        <v>763646.42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460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462</v>
      </c>
      <c r="E1261">
        <v>2231546.7599999998</v>
      </c>
      <c r="F1261">
        <v>1334029.03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448</v>
      </c>
      <c r="E1262">
        <v>14854.18</v>
      </c>
      <c r="F1262">
        <v>380474.25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449</v>
      </c>
      <c r="E1263">
        <v>181348.36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450</v>
      </c>
      <c r="E1264">
        <v>322450.65999999997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452</v>
      </c>
      <c r="E1266">
        <v>882040.8</v>
      </c>
      <c r="F1266">
        <v>218844.85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454</v>
      </c>
      <c r="E1268">
        <v>671862.24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459</v>
      </c>
      <c r="E1273">
        <v>0</v>
      </c>
      <c r="F1273">
        <v>791097.24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460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462</v>
      </c>
      <c r="E1276">
        <v>2072556.24</v>
      </c>
      <c r="F1276">
        <v>1390416.34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448</v>
      </c>
      <c r="E1277">
        <v>3100.93</v>
      </c>
      <c r="F1277">
        <v>118057.87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449</v>
      </c>
      <c r="E1278">
        <v>294863.17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450</v>
      </c>
      <c r="E1279">
        <v>322450.65999999997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452</v>
      </c>
      <c r="E1281">
        <v>882040.8</v>
      </c>
      <c r="F1281">
        <v>218844.85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454</v>
      </c>
      <c r="E1283">
        <v>663917.25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459</v>
      </c>
      <c r="E1288">
        <v>0</v>
      </c>
      <c r="F1288">
        <v>728518.5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460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462</v>
      </c>
      <c r="E1291">
        <v>2166372.7999999998</v>
      </c>
      <c r="F1291">
        <v>1065421.23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448</v>
      </c>
      <c r="E1292">
        <v>2928.55</v>
      </c>
      <c r="F1292">
        <v>106369.72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449</v>
      </c>
      <c r="E1293">
        <v>325288.5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450</v>
      </c>
      <c r="E1294">
        <v>322450.65999999997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452</v>
      </c>
      <c r="E1296">
        <v>882040.8</v>
      </c>
      <c r="F1296">
        <v>218844.85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454</v>
      </c>
      <c r="E1298">
        <v>646350.42000000004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459</v>
      </c>
      <c r="E1303">
        <v>0</v>
      </c>
      <c r="F1303">
        <v>719024.87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460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462</v>
      </c>
      <c r="E1306">
        <v>2179058.92</v>
      </c>
      <c r="F1306">
        <v>1044239.44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448</v>
      </c>
      <c r="E1307">
        <v>4300.26</v>
      </c>
      <c r="F1307">
        <v>142494.74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449</v>
      </c>
      <c r="E1308">
        <v>405442.86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450</v>
      </c>
      <c r="E1309">
        <v>322450.65999999997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452</v>
      </c>
      <c r="E1311">
        <v>882040.8</v>
      </c>
      <c r="F1311">
        <v>218844.85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454</v>
      </c>
      <c r="E1313">
        <v>692177.55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459</v>
      </c>
      <c r="E1318">
        <v>0</v>
      </c>
      <c r="F1318">
        <v>718007.25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460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462</v>
      </c>
      <c r="E1321">
        <v>2306412.12</v>
      </c>
      <c r="F1321">
        <v>1079346.8400000001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448</v>
      </c>
      <c r="E1322">
        <v>3150.22</v>
      </c>
      <c r="F1322">
        <v>109769.56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449</v>
      </c>
      <c r="E1323">
        <v>463407.09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450</v>
      </c>
      <c r="E1324">
        <v>322450.65999999997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452</v>
      </c>
      <c r="E1326">
        <v>882040.8</v>
      </c>
      <c r="F1326">
        <v>218844.85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454</v>
      </c>
      <c r="E1328">
        <v>710896.52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459</v>
      </c>
      <c r="E1333">
        <v>0</v>
      </c>
      <c r="F1333">
        <v>708013.76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460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462</v>
      </c>
      <c r="E1336">
        <v>2381945.2799999998</v>
      </c>
      <c r="F1336">
        <v>1036628.16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448</v>
      </c>
      <c r="E1337">
        <v>10597.83</v>
      </c>
      <c r="F1337">
        <v>218322.78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449</v>
      </c>
      <c r="E1338">
        <v>629232.06999999995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450</v>
      </c>
      <c r="E1339">
        <v>322450.65999999997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452</v>
      </c>
      <c r="E1341">
        <v>882040.8</v>
      </c>
      <c r="F1341">
        <v>218844.85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454</v>
      </c>
      <c r="E1343">
        <v>737129.86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459</v>
      </c>
      <c r="E1348">
        <v>0</v>
      </c>
      <c r="F1348">
        <v>702102.54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460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462</v>
      </c>
      <c r="E1351">
        <v>2581451.2200000002</v>
      </c>
      <c r="F1351">
        <v>1139270.18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448</v>
      </c>
      <c r="E1352">
        <v>18619.060000000001</v>
      </c>
      <c r="F1352">
        <v>398860.06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449</v>
      </c>
      <c r="E1353">
        <v>563976.42000000004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450</v>
      </c>
      <c r="E1354">
        <v>322450.65999999997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452</v>
      </c>
      <c r="E1356">
        <v>882040.8</v>
      </c>
      <c r="F1356">
        <v>218844.85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454</v>
      </c>
      <c r="E1358">
        <v>594871.53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459</v>
      </c>
      <c r="E1363">
        <v>0</v>
      </c>
      <c r="F1363">
        <v>717381.94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460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462</v>
      </c>
      <c r="E1366">
        <v>2381958.46</v>
      </c>
      <c r="F1366">
        <v>1335086.8500000001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448</v>
      </c>
      <c r="E1367">
        <v>18412.259999999998</v>
      </c>
      <c r="F1367">
        <v>402352.63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449</v>
      </c>
      <c r="E1368">
        <v>466228.18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450</v>
      </c>
      <c r="E1369">
        <v>322450.65999999997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452</v>
      </c>
      <c r="E1371">
        <v>882040.8</v>
      </c>
      <c r="F1371">
        <v>218844.85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454</v>
      </c>
      <c r="E1373">
        <v>577300.42000000004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459</v>
      </c>
      <c r="E1378">
        <v>0</v>
      </c>
      <c r="F1378">
        <v>737899.43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460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462</v>
      </c>
      <c r="E1381">
        <v>2266432.3199999998</v>
      </c>
      <c r="F1381">
        <v>1359096.91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448</v>
      </c>
      <c r="E1382">
        <v>13849.93</v>
      </c>
      <c r="F1382">
        <v>331823.40000000002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449</v>
      </c>
      <c r="E1383">
        <v>625879.88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450</v>
      </c>
      <c r="E1384">
        <v>322450.65999999997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452</v>
      </c>
      <c r="E1386">
        <v>882040.8</v>
      </c>
      <c r="F1386">
        <v>218844.85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454</v>
      </c>
      <c r="E1388">
        <v>587780.55000000005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459</v>
      </c>
      <c r="E1393">
        <v>0</v>
      </c>
      <c r="F1393">
        <v>696420.61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460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462</v>
      </c>
      <c r="E1396">
        <v>2432001.8199999998</v>
      </c>
      <c r="F1396">
        <v>1247088.8600000001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448</v>
      </c>
      <c r="E1397">
        <v>7999.98</v>
      </c>
      <c r="F1397">
        <v>206099.41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449</v>
      </c>
      <c r="E1398">
        <v>803772.88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450</v>
      </c>
      <c r="E1399">
        <v>322450.65999999997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452</v>
      </c>
      <c r="E1401">
        <v>882040.8</v>
      </c>
      <c r="F1401">
        <v>218844.85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454</v>
      </c>
      <c r="E1403">
        <v>623606.1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459</v>
      </c>
      <c r="E1408">
        <v>0</v>
      </c>
      <c r="F1408">
        <v>660821.12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460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462</v>
      </c>
      <c r="E1411">
        <v>2639870.42</v>
      </c>
      <c r="F1411">
        <v>1085765.3899999999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448</v>
      </c>
      <c r="E1412">
        <v>2626.34</v>
      </c>
      <c r="F1412">
        <v>69868.149999999994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449</v>
      </c>
      <c r="E1413">
        <v>1126194.06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450</v>
      </c>
      <c r="E1414">
        <v>322450.65999999997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452</v>
      </c>
      <c r="E1416">
        <v>882040.8</v>
      </c>
      <c r="F1416">
        <v>218844.85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454</v>
      </c>
      <c r="E1418">
        <v>593111.5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459</v>
      </c>
      <c r="E1423">
        <v>0</v>
      </c>
      <c r="F1423">
        <v>586508.51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460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462</v>
      </c>
      <c r="E1426">
        <v>2926423.36</v>
      </c>
      <c r="F1426">
        <v>875221.52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448</v>
      </c>
      <c r="E1427">
        <v>33118.92</v>
      </c>
      <c r="F1427">
        <v>530575.31999999995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449</v>
      </c>
      <c r="E1428">
        <v>510394.41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450</v>
      </c>
      <c r="E1429">
        <v>322450.65999999997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452</v>
      </c>
      <c r="E1431">
        <v>882040.8</v>
      </c>
      <c r="F1431">
        <v>218844.85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454</v>
      </c>
      <c r="E1433">
        <v>649908.4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459</v>
      </c>
      <c r="E1438">
        <v>0</v>
      </c>
      <c r="F1438">
        <v>780212.93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460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462</v>
      </c>
      <c r="E1441">
        <v>2397913.1800000002</v>
      </c>
      <c r="F1441">
        <v>1529633.11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448</v>
      </c>
      <c r="E1442">
        <v>0</v>
      </c>
      <c r="F1442">
        <v>719534.6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449</v>
      </c>
      <c r="E1443">
        <v>46500.35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450</v>
      </c>
      <c r="E1444">
        <v>673572.97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452</v>
      </c>
      <c r="E1446">
        <v>882040.8</v>
      </c>
      <c r="F1446">
        <v>218844.85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454</v>
      </c>
      <c r="E1448">
        <v>732189.91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459</v>
      </c>
      <c r="E1453">
        <v>0</v>
      </c>
      <c r="F1453">
        <v>864653.99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460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462</v>
      </c>
      <c r="E1456">
        <v>2334304.0299999998</v>
      </c>
      <c r="F1456">
        <v>1803033.44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448</v>
      </c>
      <c r="E1457">
        <v>0</v>
      </c>
      <c r="F1457">
        <v>472603.69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449</v>
      </c>
      <c r="E1458">
        <v>294155.86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450</v>
      </c>
      <c r="E1459">
        <v>673572.97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452</v>
      </c>
      <c r="E1461">
        <v>882040.8</v>
      </c>
      <c r="F1461">
        <v>218844.85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454</v>
      </c>
      <c r="E1463">
        <v>829872.52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459</v>
      </c>
      <c r="E1468">
        <v>0</v>
      </c>
      <c r="F1468">
        <v>794289.89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460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462</v>
      </c>
      <c r="E1471">
        <v>2679642.15</v>
      </c>
      <c r="F1471">
        <v>1485738.43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448</v>
      </c>
      <c r="E1472">
        <v>0</v>
      </c>
      <c r="F1472">
        <v>319873.18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449</v>
      </c>
      <c r="E1473">
        <v>186874.45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450</v>
      </c>
      <c r="E1474">
        <v>673572.97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452</v>
      </c>
      <c r="E1476">
        <v>882040.8</v>
      </c>
      <c r="F1476">
        <v>218844.85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454</v>
      </c>
      <c r="E1478">
        <v>794366.82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459</v>
      </c>
      <c r="E1483">
        <v>0</v>
      </c>
      <c r="F1483">
        <v>791294.67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460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462</v>
      </c>
      <c r="E1486">
        <v>2536855.0499999998</v>
      </c>
      <c r="F1486">
        <v>1330012.7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448</v>
      </c>
      <c r="E1487">
        <v>0</v>
      </c>
      <c r="F1487">
        <v>285506.15000000002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449</v>
      </c>
      <c r="E1488">
        <v>355409.49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450</v>
      </c>
      <c r="E1489">
        <v>673572.97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452</v>
      </c>
      <c r="E1491">
        <v>882040.8</v>
      </c>
      <c r="F1491">
        <v>218844.85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454</v>
      </c>
      <c r="E1493">
        <v>827998.78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459</v>
      </c>
      <c r="E1498">
        <v>0</v>
      </c>
      <c r="F1498">
        <v>763951.38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460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462</v>
      </c>
      <c r="E1501">
        <v>2739022.05</v>
      </c>
      <c r="F1501">
        <v>1268302.3799999999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448</v>
      </c>
      <c r="E1502">
        <v>0</v>
      </c>
      <c r="F1502">
        <v>301857.61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449</v>
      </c>
      <c r="E1503">
        <v>236642.81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450</v>
      </c>
      <c r="E1504">
        <v>673572.97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452</v>
      </c>
      <c r="E1506">
        <v>882040.8</v>
      </c>
      <c r="F1506">
        <v>218844.85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454</v>
      </c>
      <c r="E1508">
        <v>777003.45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459</v>
      </c>
      <c r="E1513">
        <v>0</v>
      </c>
      <c r="F1513">
        <v>791310.89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460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462</v>
      </c>
      <c r="E1516">
        <v>2569260.0299999998</v>
      </c>
      <c r="F1516">
        <v>1312013.3500000001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448</v>
      </c>
      <c r="E1517">
        <v>0</v>
      </c>
      <c r="F1517">
        <v>86021.45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449</v>
      </c>
      <c r="E1518">
        <v>375619.19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450</v>
      </c>
      <c r="E1519">
        <v>673572.97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452</v>
      </c>
      <c r="E1521">
        <v>882040.8</v>
      </c>
      <c r="F1521">
        <v>218844.85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454</v>
      </c>
      <c r="E1523">
        <v>759616.82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459</v>
      </c>
      <c r="E1528">
        <v>0</v>
      </c>
      <c r="F1528">
        <v>728867.74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460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462</v>
      </c>
      <c r="E1531">
        <v>2690849.78</v>
      </c>
      <c r="F1531">
        <v>1033734.05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448</v>
      </c>
      <c r="E1532">
        <v>0</v>
      </c>
      <c r="F1532">
        <v>82137.52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449</v>
      </c>
      <c r="E1533">
        <v>407130.91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450</v>
      </c>
      <c r="E1534">
        <v>673572.97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452</v>
      </c>
      <c r="E1536">
        <v>882040.8</v>
      </c>
      <c r="F1536">
        <v>218844.85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454</v>
      </c>
      <c r="E1538">
        <v>750685.94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459</v>
      </c>
      <c r="E1543">
        <v>0</v>
      </c>
      <c r="F1543">
        <v>719492.53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460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462</v>
      </c>
      <c r="E1546">
        <v>2713430.62</v>
      </c>
      <c r="F1546">
        <v>1020474.9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448</v>
      </c>
      <c r="E1547">
        <v>0</v>
      </c>
      <c r="F1547">
        <v>110880.81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449</v>
      </c>
      <c r="E1548">
        <v>487895.15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450</v>
      </c>
      <c r="E1549">
        <v>673572.97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452</v>
      </c>
      <c r="E1551">
        <v>882040.8</v>
      </c>
      <c r="F1551">
        <v>218844.85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454</v>
      </c>
      <c r="E1553">
        <v>787784.55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459</v>
      </c>
      <c r="E1558">
        <v>0</v>
      </c>
      <c r="F1558">
        <v>718448.6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460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462</v>
      </c>
      <c r="E1561">
        <v>2831293.47</v>
      </c>
      <c r="F1561">
        <v>1048174.26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448</v>
      </c>
      <c r="E1562">
        <v>0</v>
      </c>
      <c r="F1562">
        <v>90337.69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449</v>
      </c>
      <c r="E1563">
        <v>562916.09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450</v>
      </c>
      <c r="E1564">
        <v>673572.97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452</v>
      </c>
      <c r="E1566">
        <v>882040.8</v>
      </c>
      <c r="F1566">
        <v>218844.85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454</v>
      </c>
      <c r="E1568">
        <v>828344.07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459</v>
      </c>
      <c r="E1573">
        <v>0</v>
      </c>
      <c r="F1573">
        <v>708431.84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460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462</v>
      </c>
      <c r="E1576">
        <v>2946873.93</v>
      </c>
      <c r="F1576">
        <v>1017614.38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448</v>
      </c>
      <c r="E1577">
        <v>0</v>
      </c>
      <c r="F1577">
        <v>194877.82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449</v>
      </c>
      <c r="E1578">
        <v>717941.31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450</v>
      </c>
      <c r="E1579">
        <v>673572.97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452</v>
      </c>
      <c r="E1581">
        <v>882040.8</v>
      </c>
      <c r="F1581">
        <v>218844.85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454</v>
      </c>
      <c r="E1583">
        <v>855984.11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459</v>
      </c>
      <c r="E1588">
        <v>0</v>
      </c>
      <c r="F1588">
        <v>702459.89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460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462</v>
      </c>
      <c r="E1591">
        <v>3129539.19</v>
      </c>
      <c r="F1591">
        <v>1116182.57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448</v>
      </c>
      <c r="E1592">
        <v>0</v>
      </c>
      <c r="F1592">
        <v>429109.17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449</v>
      </c>
      <c r="E1593">
        <v>738792.92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450</v>
      </c>
      <c r="E1594">
        <v>673572.97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452</v>
      </c>
      <c r="E1596">
        <v>882040.8</v>
      </c>
      <c r="F1596">
        <v>218844.85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454</v>
      </c>
      <c r="E1598">
        <v>902711.75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459</v>
      </c>
      <c r="E1603">
        <v>0</v>
      </c>
      <c r="F1603">
        <v>717955.57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460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462</v>
      </c>
      <c r="E1606">
        <v>3197118.44</v>
      </c>
      <c r="F1606">
        <v>1365909.59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448</v>
      </c>
      <c r="E1607">
        <v>0</v>
      </c>
      <c r="F1607">
        <v>413132.97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449</v>
      </c>
      <c r="E1608">
        <v>606547.5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450</v>
      </c>
      <c r="E1609">
        <v>673572.97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452</v>
      </c>
      <c r="E1611">
        <v>882040.8</v>
      </c>
      <c r="F1611">
        <v>218844.85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454</v>
      </c>
      <c r="E1613">
        <v>834535.96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459</v>
      </c>
      <c r="E1618">
        <v>0</v>
      </c>
      <c r="F1618">
        <v>738430.28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460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462</v>
      </c>
      <c r="E1621">
        <v>2996697.22</v>
      </c>
      <c r="F1621">
        <v>1370408.1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448</v>
      </c>
      <c r="E1622">
        <v>0</v>
      </c>
      <c r="F1622">
        <v>334719.17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449</v>
      </c>
      <c r="E1623">
        <v>819849.39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450</v>
      </c>
      <c r="E1624">
        <v>673572.97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452</v>
      </c>
      <c r="E1626">
        <v>882040.8</v>
      </c>
      <c r="F1626">
        <v>218844.85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454</v>
      </c>
      <c r="E1628">
        <v>868651.87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459</v>
      </c>
      <c r="E1633">
        <v>0</v>
      </c>
      <c r="F1633">
        <v>697041.84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460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462</v>
      </c>
      <c r="E1636">
        <v>3244115.04</v>
      </c>
      <c r="F1636">
        <v>1250605.8600000001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448</v>
      </c>
      <c r="E1637">
        <v>0</v>
      </c>
      <c r="F1637">
        <v>206883.1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449</v>
      </c>
      <c r="E1638">
        <v>1023584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450</v>
      </c>
      <c r="E1639">
        <v>673572.97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452</v>
      </c>
      <c r="E1641">
        <v>882040.8</v>
      </c>
      <c r="F1641">
        <v>218844.85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454</v>
      </c>
      <c r="E1643">
        <v>906245.49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459</v>
      </c>
      <c r="E1648">
        <v>0</v>
      </c>
      <c r="F1648">
        <v>661475.89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460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462</v>
      </c>
      <c r="E1651">
        <v>3485443.26</v>
      </c>
      <c r="F1651">
        <v>1087203.8400000001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448</v>
      </c>
      <c r="E1652">
        <v>0</v>
      </c>
      <c r="F1652">
        <v>73352.72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449</v>
      </c>
      <c r="E1653">
        <v>1434208.16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450</v>
      </c>
      <c r="E1654">
        <v>673572.97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452</v>
      </c>
      <c r="E1656">
        <v>882040.8</v>
      </c>
      <c r="F1656">
        <v>218844.85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454</v>
      </c>
      <c r="E1658">
        <v>860490.72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459</v>
      </c>
      <c r="E1663">
        <v>0</v>
      </c>
      <c r="F1663">
        <v>587126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460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462</v>
      </c>
      <c r="E1666">
        <v>3850312.65</v>
      </c>
      <c r="F1666">
        <v>879323.57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448</v>
      </c>
      <c r="E1667">
        <v>0</v>
      </c>
      <c r="F1667">
        <v>555364.61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449</v>
      </c>
      <c r="E1668">
        <v>644204.53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450</v>
      </c>
      <c r="E1669">
        <v>673572.97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452</v>
      </c>
      <c r="E1671">
        <v>882040.8</v>
      </c>
      <c r="F1671">
        <v>218844.85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454</v>
      </c>
      <c r="E1673">
        <v>952956.76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459</v>
      </c>
      <c r="E1678">
        <v>0</v>
      </c>
      <c r="F1678">
        <v>780687.63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460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462</v>
      </c>
      <c r="E1681">
        <v>3152775.06</v>
      </c>
      <c r="F1681">
        <v>1554897.09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448</v>
      </c>
      <c r="E1682">
        <v>0</v>
      </c>
      <c r="F1682">
        <v>776906.54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449</v>
      </c>
      <c r="E1683">
        <v>36322.47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450</v>
      </c>
      <c r="E1684">
        <v>322450.65999999997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452</v>
      </c>
      <c r="E1686">
        <v>882040.8</v>
      </c>
      <c r="F1686">
        <v>218844.85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454</v>
      </c>
      <c r="E1688">
        <v>548781.6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459</v>
      </c>
      <c r="E1693">
        <v>0</v>
      </c>
      <c r="F1693">
        <v>864514.48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460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462</v>
      </c>
      <c r="E1696">
        <v>1789595.52</v>
      </c>
      <c r="F1696">
        <v>1860265.88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448</v>
      </c>
      <c r="E1697">
        <v>0</v>
      </c>
      <c r="F1697">
        <v>577997.82999999996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449</v>
      </c>
      <c r="E1698">
        <v>238748.32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450</v>
      </c>
      <c r="E1699">
        <v>322450.65999999997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452</v>
      </c>
      <c r="E1701">
        <v>882040.8</v>
      </c>
      <c r="F1701">
        <v>218844.85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454</v>
      </c>
      <c r="E1703">
        <v>735203.19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459</v>
      </c>
      <c r="E1708">
        <v>0</v>
      </c>
      <c r="F1708">
        <v>794018.72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460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462</v>
      </c>
      <c r="E1711">
        <v>2178442.9700000002</v>
      </c>
      <c r="F1711">
        <v>1590861.39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448</v>
      </c>
      <c r="E1712">
        <v>0</v>
      </c>
      <c r="F1712">
        <v>417879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449</v>
      </c>
      <c r="E1713">
        <v>141616.88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450</v>
      </c>
      <c r="E1714">
        <v>322450.65999999997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452</v>
      </c>
      <c r="E1716">
        <v>882040.8</v>
      </c>
      <c r="F1716">
        <v>218844.85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454</v>
      </c>
      <c r="E1718">
        <v>690493.53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459</v>
      </c>
      <c r="E1723">
        <v>0</v>
      </c>
      <c r="F1723">
        <v>791020.37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460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462</v>
      </c>
      <c r="E1726">
        <v>2036601.86</v>
      </c>
      <c r="F1726">
        <v>1427744.23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448</v>
      </c>
      <c r="E1727">
        <v>0</v>
      </c>
      <c r="F1727">
        <v>353611.77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449</v>
      </c>
      <c r="E1728">
        <v>291096.24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450</v>
      </c>
      <c r="E1729">
        <v>322450.65999999997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452</v>
      </c>
      <c r="E1731">
        <v>882040.8</v>
      </c>
      <c r="F1731">
        <v>218844.85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454</v>
      </c>
      <c r="E1733">
        <v>722080.6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459</v>
      </c>
      <c r="E1738">
        <v>0</v>
      </c>
      <c r="F1738">
        <v>763625.94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460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462</v>
      </c>
      <c r="E1741">
        <v>2217668.29</v>
      </c>
      <c r="F1741">
        <v>1336082.56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448</v>
      </c>
      <c r="E1742">
        <v>0</v>
      </c>
      <c r="F1742">
        <v>382591.08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449</v>
      </c>
      <c r="E1743">
        <v>180452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450</v>
      </c>
      <c r="E1744">
        <v>322450.65999999997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452</v>
      </c>
      <c r="E1746">
        <v>882040.8</v>
      </c>
      <c r="F1746">
        <v>218844.85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454</v>
      </c>
      <c r="E1748">
        <v>671996.64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459</v>
      </c>
      <c r="E1753">
        <v>0</v>
      </c>
      <c r="F1753">
        <v>791092.71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460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462</v>
      </c>
      <c r="E1756">
        <v>2056940.09</v>
      </c>
      <c r="F1756">
        <v>1392528.64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448</v>
      </c>
      <c r="E1757">
        <v>0</v>
      </c>
      <c r="F1757">
        <v>118502.94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449</v>
      </c>
      <c r="E1758">
        <v>298268.46999999997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450</v>
      </c>
      <c r="E1759">
        <v>322450.65999999997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452</v>
      </c>
      <c r="E1761">
        <v>882040.8</v>
      </c>
      <c r="F1761">
        <v>218844.85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454</v>
      </c>
      <c r="E1763">
        <v>663957.93000000005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459</v>
      </c>
      <c r="E1768">
        <v>0</v>
      </c>
      <c r="F1768">
        <v>728562.14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460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462</v>
      </c>
      <c r="E1771">
        <v>2166717.85</v>
      </c>
      <c r="F1771">
        <v>1065909.94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448</v>
      </c>
      <c r="E1772">
        <v>0</v>
      </c>
      <c r="F1772">
        <v>106816.25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449</v>
      </c>
      <c r="E1773">
        <v>327704.69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450</v>
      </c>
      <c r="E1774">
        <v>322450.65999999997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452</v>
      </c>
      <c r="E1776">
        <v>882040.8</v>
      </c>
      <c r="F1776">
        <v>218844.85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454</v>
      </c>
      <c r="E1778">
        <v>646420.21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459</v>
      </c>
      <c r="E1783">
        <v>0</v>
      </c>
      <c r="F1783">
        <v>718980.24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460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462</v>
      </c>
      <c r="E1786">
        <v>2178616.35</v>
      </c>
      <c r="F1786">
        <v>1044641.34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448</v>
      </c>
      <c r="E1787">
        <v>0</v>
      </c>
      <c r="F1787">
        <v>143032.74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449</v>
      </c>
      <c r="E1788">
        <v>406184.48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450</v>
      </c>
      <c r="E1789">
        <v>322450.65999999997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452</v>
      </c>
      <c r="E1791">
        <v>882040.8</v>
      </c>
      <c r="F1791">
        <v>218844.85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454</v>
      </c>
      <c r="E1793">
        <v>692254.53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459</v>
      </c>
      <c r="E1798">
        <v>0</v>
      </c>
      <c r="F1798">
        <v>718097.22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460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462</v>
      </c>
      <c r="E1801">
        <v>2302930.4700000002</v>
      </c>
      <c r="F1801">
        <v>1079974.81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448</v>
      </c>
      <c r="E1802">
        <v>0</v>
      </c>
      <c r="F1802">
        <v>110091.5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449</v>
      </c>
      <c r="E1803">
        <v>464721.97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450</v>
      </c>
      <c r="E1804">
        <v>322450.65999999997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452</v>
      </c>
      <c r="E1806">
        <v>882040.8</v>
      </c>
      <c r="F1806">
        <v>218844.85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454</v>
      </c>
      <c r="E1808">
        <v>710967.81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459</v>
      </c>
      <c r="E1813">
        <v>0</v>
      </c>
      <c r="F1813">
        <v>708051.69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460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462</v>
      </c>
      <c r="E1816">
        <v>2380181.23</v>
      </c>
      <c r="F1816">
        <v>1036988.05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448</v>
      </c>
      <c r="E1817">
        <v>0</v>
      </c>
      <c r="F1817">
        <v>219418.96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449</v>
      </c>
      <c r="E1818">
        <v>628362.78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450</v>
      </c>
      <c r="E1819">
        <v>322450.65999999997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452</v>
      </c>
      <c r="E1821">
        <v>882040.8</v>
      </c>
      <c r="F1821">
        <v>218844.85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454</v>
      </c>
      <c r="E1823">
        <v>737303.77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459</v>
      </c>
      <c r="E1828">
        <v>0</v>
      </c>
      <c r="F1828">
        <v>702003.87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460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462</v>
      </c>
      <c r="E1831">
        <v>2570158</v>
      </c>
      <c r="F1831">
        <v>1140267.68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448</v>
      </c>
      <c r="E1832">
        <v>0</v>
      </c>
      <c r="F1832">
        <v>403805.57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449</v>
      </c>
      <c r="E1833">
        <v>561840.87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450</v>
      </c>
      <c r="E1834">
        <v>322450.65999999997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452</v>
      </c>
      <c r="E1836">
        <v>882040.8</v>
      </c>
      <c r="F1836">
        <v>218844.85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454</v>
      </c>
      <c r="E1838">
        <v>595009.29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459</v>
      </c>
      <c r="E1843">
        <v>0</v>
      </c>
      <c r="F1843">
        <v>717449.49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460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462</v>
      </c>
      <c r="E1846">
        <v>2361341.61</v>
      </c>
      <c r="F1846">
        <v>1340099.9099999999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448</v>
      </c>
      <c r="E1847">
        <v>0</v>
      </c>
      <c r="F1847">
        <v>406916.35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449</v>
      </c>
      <c r="E1848">
        <v>464686.75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450</v>
      </c>
      <c r="E1849">
        <v>322450.65999999997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452</v>
      </c>
      <c r="E1851">
        <v>882040.8</v>
      </c>
      <c r="F1851">
        <v>218844.85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454</v>
      </c>
      <c r="E1853">
        <v>577413.4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459</v>
      </c>
      <c r="E1858">
        <v>0</v>
      </c>
      <c r="F1858">
        <v>738083.93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460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462</v>
      </c>
      <c r="E1861">
        <v>2246591.59</v>
      </c>
      <c r="F1861">
        <v>1363845.14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448</v>
      </c>
      <c r="E1862">
        <v>0</v>
      </c>
      <c r="F1862">
        <v>335705.73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449</v>
      </c>
      <c r="E1863">
        <v>624674.37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450</v>
      </c>
      <c r="E1864">
        <v>322450.65999999997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452</v>
      </c>
      <c r="E1866">
        <v>882040.8</v>
      </c>
      <c r="F1866">
        <v>218844.85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454</v>
      </c>
      <c r="E1868">
        <v>587756.18999999994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459</v>
      </c>
      <c r="E1873">
        <v>0</v>
      </c>
      <c r="F1873">
        <v>696527.32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460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462</v>
      </c>
      <c r="E1876">
        <v>2416922.0099999998</v>
      </c>
      <c r="F1876">
        <v>1251077.9099999999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448</v>
      </c>
      <c r="E1877">
        <v>0</v>
      </c>
      <c r="F1877">
        <v>207614.55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449</v>
      </c>
      <c r="E1878">
        <v>802135.63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450</v>
      </c>
      <c r="E1879">
        <v>322450.65999999997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452</v>
      </c>
      <c r="E1881">
        <v>882040.8</v>
      </c>
      <c r="F1881">
        <v>218844.85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454</v>
      </c>
      <c r="E1883">
        <v>623807.44999999995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459</v>
      </c>
      <c r="E1888">
        <v>0</v>
      </c>
      <c r="F1888">
        <v>660871.80000000005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460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462</v>
      </c>
      <c r="E1891">
        <v>2630434.5299999998</v>
      </c>
      <c r="F1891">
        <v>1087331.2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448</v>
      </c>
      <c r="E1892">
        <v>0</v>
      </c>
      <c r="F1892">
        <v>70123.05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449</v>
      </c>
      <c r="E1893">
        <v>1125090.1499999999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450</v>
      </c>
      <c r="E1894">
        <v>322450.65999999997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452</v>
      </c>
      <c r="E1896">
        <v>882040.8</v>
      </c>
      <c r="F1896">
        <v>218844.85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454</v>
      </c>
      <c r="E1898">
        <v>593160.07999999996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459</v>
      </c>
      <c r="E1903">
        <v>0</v>
      </c>
      <c r="F1903">
        <v>586553.17000000004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460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462</v>
      </c>
      <c r="E1906">
        <v>2922741.68</v>
      </c>
      <c r="F1906">
        <v>875521.07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448</v>
      </c>
      <c r="E1907">
        <v>0</v>
      </c>
      <c r="F1907">
        <v>537230.01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449</v>
      </c>
      <c r="E1908">
        <v>506150.34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450</v>
      </c>
      <c r="E1909">
        <v>322450.65999999997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452</v>
      </c>
      <c r="E1911">
        <v>882040.8</v>
      </c>
      <c r="F1911">
        <v>218844.85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454</v>
      </c>
      <c r="E1913">
        <v>651233.9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459</v>
      </c>
      <c r="E1918">
        <v>0</v>
      </c>
      <c r="F1918">
        <v>780244.29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460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462</v>
      </c>
      <c r="E1921">
        <v>2361875.6800000002</v>
      </c>
      <c r="F1921">
        <v>1536319.16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448</v>
      </c>
      <c r="E1922">
        <v>0</v>
      </c>
      <c r="F1922">
        <v>875550.55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449</v>
      </c>
      <c r="E1923">
        <v>48744.82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450</v>
      </c>
      <c r="E1924">
        <v>673572.97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452</v>
      </c>
      <c r="E1926">
        <v>882040.8</v>
      </c>
      <c r="F1926">
        <v>218844.85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454</v>
      </c>
      <c r="E1928">
        <v>584059.61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459</v>
      </c>
      <c r="E1933">
        <v>0</v>
      </c>
      <c r="F1933">
        <v>864663.07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460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462</v>
      </c>
      <c r="E1936">
        <v>2188418.2000000002</v>
      </c>
      <c r="F1936">
        <v>1959058.47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448</v>
      </c>
      <c r="E1937">
        <v>0</v>
      </c>
      <c r="F1937">
        <v>577520.69999999995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449</v>
      </c>
      <c r="E1938">
        <v>291475.74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450</v>
      </c>
      <c r="E1939">
        <v>673572.97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452</v>
      </c>
      <c r="E1941">
        <v>882040.8</v>
      </c>
      <c r="F1941">
        <v>218844.85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454</v>
      </c>
      <c r="E1943">
        <v>670208.63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459</v>
      </c>
      <c r="E1948">
        <v>0</v>
      </c>
      <c r="F1948">
        <v>794287.47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460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462</v>
      </c>
      <c r="E1951">
        <v>2517298.14</v>
      </c>
      <c r="F1951">
        <v>1590653.02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448</v>
      </c>
      <c r="E1952">
        <v>0</v>
      </c>
      <c r="F1952">
        <v>380739.66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449</v>
      </c>
      <c r="E1953">
        <v>190186.32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450</v>
      </c>
      <c r="E1954">
        <v>673572.97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452</v>
      </c>
      <c r="E1956">
        <v>882040.8</v>
      </c>
      <c r="F1956">
        <v>218844.85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454</v>
      </c>
      <c r="E1958">
        <v>636686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459</v>
      </c>
      <c r="E1963">
        <v>0</v>
      </c>
      <c r="F1963">
        <v>791295.43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460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462</v>
      </c>
      <c r="E1966">
        <v>2382486.09</v>
      </c>
      <c r="F1966">
        <v>1390879.94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448</v>
      </c>
      <c r="E1967">
        <v>0</v>
      </c>
      <c r="F1967">
        <v>342343.26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449</v>
      </c>
      <c r="E1968">
        <v>351900.24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450</v>
      </c>
      <c r="E1969">
        <v>673572.97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452</v>
      </c>
      <c r="E1971">
        <v>882040.8</v>
      </c>
      <c r="F1971">
        <v>218844.85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454</v>
      </c>
      <c r="E1973">
        <v>667738.13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459</v>
      </c>
      <c r="E1978">
        <v>0</v>
      </c>
      <c r="F1978">
        <v>763968.52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460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462</v>
      </c>
      <c r="E1981">
        <v>2575252.14</v>
      </c>
      <c r="F1981">
        <v>1325156.6299999999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448</v>
      </c>
      <c r="E1982">
        <v>0</v>
      </c>
      <c r="F1982">
        <v>356318.71999999997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449</v>
      </c>
      <c r="E1983">
        <v>238398.69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450</v>
      </c>
      <c r="E1984">
        <v>673572.97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452</v>
      </c>
      <c r="E1986">
        <v>882040.8</v>
      </c>
      <c r="F1986">
        <v>218844.85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454</v>
      </c>
      <c r="E1988">
        <v>626087.30000000005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459</v>
      </c>
      <c r="E1993">
        <v>0</v>
      </c>
      <c r="F1993">
        <v>791326.98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460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462</v>
      </c>
      <c r="E1996">
        <v>2420099.7599999998</v>
      </c>
      <c r="F1996">
        <v>1366490.56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448</v>
      </c>
      <c r="E1997">
        <v>0</v>
      </c>
      <c r="F1997">
        <v>98980.800000000003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449</v>
      </c>
      <c r="E1998">
        <v>376690.45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450</v>
      </c>
      <c r="E1999">
        <v>673572.97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452</v>
      </c>
      <c r="E2001">
        <v>882040.8</v>
      </c>
      <c r="F2001">
        <v>218844.85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454</v>
      </c>
      <c r="E2003">
        <v>613346.56999999995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459</v>
      </c>
      <c r="E2008">
        <v>0</v>
      </c>
      <c r="F2008">
        <v>728886.42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460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462</v>
      </c>
      <c r="E2011">
        <v>2545650.79</v>
      </c>
      <c r="F2011">
        <v>1046712.07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448</v>
      </c>
      <c r="E2012">
        <v>0</v>
      </c>
      <c r="F2012">
        <v>95204.27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449</v>
      </c>
      <c r="E2013">
        <v>402786.55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450</v>
      </c>
      <c r="E2014">
        <v>673572.97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452</v>
      </c>
      <c r="E2016">
        <v>882040.8</v>
      </c>
      <c r="F2016">
        <v>218844.85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454</v>
      </c>
      <c r="E2018">
        <v>606411.36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459</v>
      </c>
      <c r="E2023">
        <v>0</v>
      </c>
      <c r="F2023">
        <v>719497.26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460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462</v>
      </c>
      <c r="E2026">
        <v>2564811.69</v>
      </c>
      <c r="F2026">
        <v>1033546.39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448</v>
      </c>
      <c r="E2027">
        <v>0</v>
      </c>
      <c r="F2027">
        <v>129001.05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449</v>
      </c>
      <c r="E2028">
        <v>482401.99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450</v>
      </c>
      <c r="E2029">
        <v>673572.97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452</v>
      </c>
      <c r="E2031">
        <v>882040.8</v>
      </c>
      <c r="F2031">
        <v>218844.85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454</v>
      </c>
      <c r="E2033">
        <v>634501.63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459</v>
      </c>
      <c r="E2038">
        <v>0</v>
      </c>
      <c r="F2038">
        <v>718446.68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460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462</v>
      </c>
      <c r="E2041">
        <v>2672517.39</v>
      </c>
      <c r="F2041">
        <v>1066292.58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448</v>
      </c>
      <c r="E2042">
        <v>0</v>
      </c>
      <c r="F2042">
        <v>104353.58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449</v>
      </c>
      <c r="E2043">
        <v>553619.18999999994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450</v>
      </c>
      <c r="E2044">
        <v>673572.97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452</v>
      </c>
      <c r="E2046">
        <v>882040.8</v>
      </c>
      <c r="F2046">
        <v>218844.85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454</v>
      </c>
      <c r="E2048">
        <v>668162.55000000005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459</v>
      </c>
      <c r="E2053">
        <v>0</v>
      </c>
      <c r="F2053">
        <v>708442.39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460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462</v>
      </c>
      <c r="E2056">
        <v>2777395.52</v>
      </c>
      <c r="F2056">
        <v>1031640.83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448</v>
      </c>
      <c r="E2057">
        <v>0</v>
      </c>
      <c r="F2057">
        <v>239480.7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449</v>
      </c>
      <c r="E2058">
        <v>705916.33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450</v>
      </c>
      <c r="E2059">
        <v>673572.97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452</v>
      </c>
      <c r="E2061">
        <v>882040.8</v>
      </c>
      <c r="F2061">
        <v>218844.85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454</v>
      </c>
      <c r="E2063">
        <v>697307.09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459</v>
      </c>
      <c r="E2068">
        <v>0</v>
      </c>
      <c r="F2068">
        <v>702467.74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460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462</v>
      </c>
      <c r="E2071">
        <v>2958837.18</v>
      </c>
      <c r="F2071">
        <v>1160793.28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448</v>
      </c>
      <c r="E2072">
        <v>0</v>
      </c>
      <c r="F2072">
        <v>533728.22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449</v>
      </c>
      <c r="E2073">
        <v>725756.4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450</v>
      </c>
      <c r="E2074">
        <v>673572.97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452</v>
      </c>
      <c r="E2076">
        <v>882040.8</v>
      </c>
      <c r="F2076">
        <v>218844.85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454</v>
      </c>
      <c r="E2078">
        <v>734045.43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459</v>
      </c>
      <c r="E2083">
        <v>0</v>
      </c>
      <c r="F2083">
        <v>717948.62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460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462</v>
      </c>
      <c r="E2086">
        <v>3015415.6</v>
      </c>
      <c r="F2086">
        <v>1470521.69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448</v>
      </c>
      <c r="E2087">
        <v>0</v>
      </c>
      <c r="F2087">
        <v>505568.32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449</v>
      </c>
      <c r="E2088">
        <v>597667.68000000005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450</v>
      </c>
      <c r="E2089">
        <v>673572.97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452</v>
      </c>
      <c r="E2091">
        <v>882040.8</v>
      </c>
      <c r="F2091">
        <v>218844.85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454</v>
      </c>
      <c r="E2093">
        <v>679697.56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459</v>
      </c>
      <c r="E2098">
        <v>0</v>
      </c>
      <c r="F2098">
        <v>738419.83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460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462</v>
      </c>
      <c r="E2101">
        <v>2832979.01</v>
      </c>
      <c r="F2101">
        <v>1462833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448</v>
      </c>
      <c r="E2102">
        <v>0</v>
      </c>
      <c r="F2102">
        <v>405823.29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449</v>
      </c>
      <c r="E2103">
        <v>805964.78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450</v>
      </c>
      <c r="E2104">
        <v>673572.97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452</v>
      </c>
      <c r="E2106">
        <v>882040.8</v>
      </c>
      <c r="F2106">
        <v>218844.85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454</v>
      </c>
      <c r="E2108">
        <v>706043.52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459</v>
      </c>
      <c r="E2113">
        <v>0</v>
      </c>
      <c r="F2113">
        <v>696999.02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460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462</v>
      </c>
      <c r="E2116">
        <v>3067622.07</v>
      </c>
      <c r="F2116">
        <v>1321667.1499999999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448</v>
      </c>
      <c r="E2117">
        <v>0</v>
      </c>
      <c r="F2117">
        <v>247248.51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449</v>
      </c>
      <c r="E2118">
        <v>1003264.77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450</v>
      </c>
      <c r="E2119">
        <v>673572.97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452</v>
      </c>
      <c r="E2121">
        <v>882040.8</v>
      </c>
      <c r="F2121">
        <v>218844.85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454</v>
      </c>
      <c r="E2123">
        <v>735981.83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459</v>
      </c>
      <c r="E2128">
        <v>0</v>
      </c>
      <c r="F2128">
        <v>661470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460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462</v>
      </c>
      <c r="E2131">
        <v>3294860.38</v>
      </c>
      <c r="F2131">
        <v>1127563.3600000001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448</v>
      </c>
      <c r="E2132">
        <v>0</v>
      </c>
      <c r="F2132">
        <v>86420.88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449</v>
      </c>
      <c r="E2133">
        <v>1409318.42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450</v>
      </c>
      <c r="E2134">
        <v>673572.97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452</v>
      </c>
      <c r="E2136">
        <v>882040.8</v>
      </c>
      <c r="F2136">
        <v>218844.85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454</v>
      </c>
      <c r="E2138">
        <v>705650.1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459</v>
      </c>
      <c r="E2143">
        <v>0</v>
      </c>
      <c r="F2143">
        <v>587125.27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460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462</v>
      </c>
      <c r="E2146">
        <v>3670582.3</v>
      </c>
      <c r="F2146">
        <v>892391.01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448</v>
      </c>
      <c r="E2147">
        <v>0</v>
      </c>
      <c r="F2147">
        <v>688499.43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449</v>
      </c>
      <c r="E2148">
        <v>633307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450</v>
      </c>
      <c r="E2149">
        <v>673572.97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452</v>
      </c>
      <c r="E2151">
        <v>882040.8</v>
      </c>
      <c r="F2151">
        <v>218844.85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454</v>
      </c>
      <c r="E2153">
        <v>777063.27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459</v>
      </c>
      <c r="E2158">
        <v>0</v>
      </c>
      <c r="F2158">
        <v>780675.6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460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462</v>
      </c>
      <c r="E2161">
        <v>2965984.04</v>
      </c>
      <c r="F2161">
        <v>1688019.88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448</v>
      </c>
      <c r="E2162">
        <v>0</v>
      </c>
      <c r="F2162">
        <v>948227.48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449</v>
      </c>
      <c r="E2163">
        <v>38492.080000000002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450</v>
      </c>
      <c r="E2164">
        <v>322450.65999999997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452</v>
      </c>
      <c r="E2166">
        <v>882040.8</v>
      </c>
      <c r="F2166">
        <v>218844.85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454</v>
      </c>
      <c r="E2168">
        <v>446403.22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459</v>
      </c>
      <c r="E2173">
        <v>0</v>
      </c>
      <c r="F2173">
        <v>864529.21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460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462</v>
      </c>
      <c r="E2176">
        <v>1689386.76</v>
      </c>
      <c r="F2176">
        <v>2031601.55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448</v>
      </c>
      <c r="E2177">
        <v>0</v>
      </c>
      <c r="F2177">
        <v>722479.31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449</v>
      </c>
      <c r="E2178">
        <v>237044.37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450</v>
      </c>
      <c r="E2179">
        <v>322450.65999999997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452</v>
      </c>
      <c r="E2181">
        <v>882040.8</v>
      </c>
      <c r="F2181">
        <v>218844.85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454</v>
      </c>
      <c r="E2183">
        <v>614642.30000000005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459</v>
      </c>
      <c r="E2188">
        <v>0</v>
      </c>
      <c r="F2188">
        <v>793981.57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460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462</v>
      </c>
      <c r="E2191">
        <v>2056178.12</v>
      </c>
      <c r="F2191">
        <v>1735305.73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448</v>
      </c>
      <c r="E2192">
        <v>0</v>
      </c>
      <c r="F2192">
        <v>514495.55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449</v>
      </c>
      <c r="E2193">
        <v>143319.24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450</v>
      </c>
      <c r="E2194">
        <v>322450.65999999997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452</v>
      </c>
      <c r="E2196">
        <v>882040.8</v>
      </c>
      <c r="F2196">
        <v>218844.85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454</v>
      </c>
      <c r="E2198">
        <v>573411.69999999995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459</v>
      </c>
      <c r="E2203">
        <v>0</v>
      </c>
      <c r="F2203">
        <v>791063.76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460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462</v>
      </c>
      <c r="E2206">
        <v>1921222.4</v>
      </c>
      <c r="F2206">
        <v>1524404.17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448</v>
      </c>
      <c r="E2207">
        <v>0</v>
      </c>
      <c r="F2207">
        <v>438836.7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449</v>
      </c>
      <c r="E2208">
        <v>288240.71999999997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450</v>
      </c>
      <c r="E2209">
        <v>322450.65999999997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452</v>
      </c>
      <c r="E2211">
        <v>882040.8</v>
      </c>
      <c r="F2211">
        <v>218844.85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454</v>
      </c>
      <c r="E2213">
        <v>602853.01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459</v>
      </c>
      <c r="E2218">
        <v>0</v>
      </c>
      <c r="F2218">
        <v>763577.24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460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462</v>
      </c>
      <c r="E2221">
        <v>2095585.18</v>
      </c>
      <c r="F2221">
        <v>1421258.79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448</v>
      </c>
      <c r="E2222">
        <v>0</v>
      </c>
      <c r="F2222">
        <v>470673.93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449</v>
      </c>
      <c r="E2223">
        <v>181321.07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450</v>
      </c>
      <c r="E2224">
        <v>322450.65999999997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452</v>
      </c>
      <c r="E2226">
        <v>882040.8</v>
      </c>
      <c r="F2226">
        <v>218844.85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454</v>
      </c>
      <c r="E2228">
        <v>560015.06999999995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459</v>
      </c>
      <c r="E2233">
        <v>0</v>
      </c>
      <c r="F2233">
        <v>791113.39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460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462</v>
      </c>
      <c r="E2236">
        <v>1945827.59</v>
      </c>
      <c r="F2236">
        <v>1480632.18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448</v>
      </c>
      <c r="E2237">
        <v>0</v>
      </c>
      <c r="F2237">
        <v>142741.15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449</v>
      </c>
      <c r="E2238">
        <v>297308.73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450</v>
      </c>
      <c r="E2239">
        <v>322450.65999999997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452</v>
      </c>
      <c r="E2241">
        <v>882040.8</v>
      </c>
      <c r="F2241">
        <v>218844.85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454</v>
      </c>
      <c r="E2243">
        <v>553580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459</v>
      </c>
      <c r="E2248">
        <v>0</v>
      </c>
      <c r="F2248">
        <v>728482.02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460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462</v>
      </c>
      <c r="E2251">
        <v>2055380.18</v>
      </c>
      <c r="F2251">
        <v>1090068.01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448</v>
      </c>
      <c r="E2252">
        <v>0</v>
      </c>
      <c r="F2252">
        <v>129312.4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449</v>
      </c>
      <c r="E2253">
        <v>323353.40000000002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450</v>
      </c>
      <c r="E2254">
        <v>322450.65999999997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452</v>
      </c>
      <c r="E2256">
        <v>882040.8</v>
      </c>
      <c r="F2256">
        <v>218844.85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454</v>
      </c>
      <c r="E2258">
        <v>538667.36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459</v>
      </c>
      <c r="E2263">
        <v>0</v>
      </c>
      <c r="F2263">
        <v>719066.75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460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462</v>
      </c>
      <c r="E2266">
        <v>2066512.21</v>
      </c>
      <c r="F2266">
        <v>1067224.01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448</v>
      </c>
      <c r="E2267">
        <v>0</v>
      </c>
      <c r="F2267">
        <v>174201.89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449</v>
      </c>
      <c r="E2268">
        <v>401788.01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450</v>
      </c>
      <c r="E2269">
        <v>322450.65999999997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452</v>
      </c>
      <c r="E2271">
        <v>882040.8</v>
      </c>
      <c r="F2271">
        <v>218844.85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454</v>
      </c>
      <c r="E2273">
        <v>577692.22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459</v>
      </c>
      <c r="E2278">
        <v>0</v>
      </c>
      <c r="F2278">
        <v>718073.63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460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462</v>
      </c>
      <c r="E2281">
        <v>2183971.69</v>
      </c>
      <c r="F2281">
        <v>1111120.3799999999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448</v>
      </c>
      <c r="E2282">
        <v>0</v>
      </c>
      <c r="F2282">
        <v>134539.91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449</v>
      </c>
      <c r="E2283">
        <v>457656.1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450</v>
      </c>
      <c r="E2284">
        <v>322450.65999999997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452</v>
      </c>
      <c r="E2286">
        <v>882040.8</v>
      </c>
      <c r="F2286">
        <v>218844.85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454</v>
      </c>
      <c r="E2288">
        <v>594872.04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459</v>
      </c>
      <c r="E2293">
        <v>0</v>
      </c>
      <c r="F2293">
        <v>708037.59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460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462</v>
      </c>
      <c r="E2296">
        <v>2257019.59</v>
      </c>
      <c r="F2296">
        <v>1061422.3600000001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448</v>
      </c>
      <c r="E2297">
        <v>0</v>
      </c>
      <c r="F2297">
        <v>278255.53000000003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449</v>
      </c>
      <c r="E2298">
        <v>620052.30000000005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450</v>
      </c>
      <c r="E2299">
        <v>322450.65999999997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452</v>
      </c>
      <c r="E2301">
        <v>882040.8</v>
      </c>
      <c r="F2301">
        <v>218844.85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454</v>
      </c>
      <c r="E2303">
        <v>618196.18000000005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459</v>
      </c>
      <c r="E2308">
        <v>0</v>
      </c>
      <c r="F2308">
        <v>702032.98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460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462</v>
      </c>
      <c r="E2311">
        <v>2442739.9300000002</v>
      </c>
      <c r="F2311">
        <v>1199133.3600000001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448</v>
      </c>
      <c r="E2312">
        <v>0</v>
      </c>
      <c r="F2312">
        <v>499258.91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449</v>
      </c>
      <c r="E2313">
        <v>556525.39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450</v>
      </c>
      <c r="E2314">
        <v>322450.65999999997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452</v>
      </c>
      <c r="E2316">
        <v>882040.8</v>
      </c>
      <c r="F2316">
        <v>218844.85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454</v>
      </c>
      <c r="E2318">
        <v>497332.87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459</v>
      </c>
      <c r="E2323">
        <v>0</v>
      </c>
      <c r="F2323">
        <v>717410.31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460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462</v>
      </c>
      <c r="E2326">
        <v>2258349.71</v>
      </c>
      <c r="F2326">
        <v>1435514.07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448</v>
      </c>
      <c r="E2327">
        <v>0</v>
      </c>
      <c r="F2327">
        <v>498800.01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449</v>
      </c>
      <c r="E2328">
        <v>460589.98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450</v>
      </c>
      <c r="E2329">
        <v>322450.65999999997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452</v>
      </c>
      <c r="E2331">
        <v>882040.8</v>
      </c>
      <c r="F2331">
        <v>218844.85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454</v>
      </c>
      <c r="E2333">
        <v>481474.3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459</v>
      </c>
      <c r="E2338">
        <v>0</v>
      </c>
      <c r="F2338">
        <v>737818.5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460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462</v>
      </c>
      <c r="E2341">
        <v>2146555.73</v>
      </c>
      <c r="F2341">
        <v>1455463.36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448</v>
      </c>
      <c r="E2342">
        <v>0</v>
      </c>
      <c r="F2342">
        <v>408375.53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449</v>
      </c>
      <c r="E2343">
        <v>618662.15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450</v>
      </c>
      <c r="E2344">
        <v>322450.65999999997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452</v>
      </c>
      <c r="E2346">
        <v>882040.8</v>
      </c>
      <c r="F2346">
        <v>218844.85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454</v>
      </c>
      <c r="E2348">
        <v>492291.78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459</v>
      </c>
      <c r="E2353">
        <v>0</v>
      </c>
      <c r="F2353">
        <v>696497.11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460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462</v>
      </c>
      <c r="E2356">
        <v>2315445.39</v>
      </c>
      <c r="F2356">
        <v>1323717.48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448</v>
      </c>
      <c r="E2357">
        <v>0</v>
      </c>
      <c r="F2357">
        <v>250976.62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449</v>
      </c>
      <c r="E2358">
        <v>792726.26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450</v>
      </c>
      <c r="E2359">
        <v>322450.65999999997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452</v>
      </c>
      <c r="E2361">
        <v>882040.8</v>
      </c>
      <c r="F2361">
        <v>218844.85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454</v>
      </c>
      <c r="E2363">
        <v>525045.47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459</v>
      </c>
      <c r="E2368">
        <v>0</v>
      </c>
      <c r="F2368">
        <v>660938.06999999995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460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462</v>
      </c>
      <c r="E2371">
        <v>2522263.19</v>
      </c>
      <c r="F2371">
        <v>1130759.54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448</v>
      </c>
      <c r="E2372">
        <v>0</v>
      </c>
      <c r="F2372">
        <v>86144.81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449</v>
      </c>
      <c r="E2373">
        <v>1114029.67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450</v>
      </c>
      <c r="E2374">
        <v>322450.65999999997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452</v>
      </c>
      <c r="E2376">
        <v>882040.8</v>
      </c>
      <c r="F2376">
        <v>218844.85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454</v>
      </c>
      <c r="E2378">
        <v>509836.4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459</v>
      </c>
      <c r="E2383">
        <v>0</v>
      </c>
      <c r="F2383">
        <v>586575.43000000005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460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462</v>
      </c>
      <c r="E2386">
        <v>2828357.52</v>
      </c>
      <c r="F2386">
        <v>891565.1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448</v>
      </c>
      <c r="E2387">
        <v>0</v>
      </c>
      <c r="F2387">
        <v>665992.14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449</v>
      </c>
      <c r="E2388">
        <v>502058.96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450</v>
      </c>
      <c r="E2389">
        <v>322450.65999999997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452</v>
      </c>
      <c r="E2391">
        <v>882040.8</v>
      </c>
      <c r="F2391">
        <v>218844.85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454</v>
      </c>
      <c r="E2393">
        <v>543425.67000000004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459</v>
      </c>
      <c r="E2398">
        <v>0</v>
      </c>
      <c r="F2398">
        <v>780107.81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460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462</v>
      </c>
      <c r="E2401">
        <v>2249976.08</v>
      </c>
      <c r="F2401">
        <v>1664944.8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Education - Secondary School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Education - Secondary School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210</v>
      </c>
      <c r="B2" t="s">
        <v>349</v>
      </c>
      <c r="C2" t="s">
        <v>350</v>
      </c>
      <c r="D2">
        <v>15.14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7.35</v>
      </c>
      <c r="C2">
        <v>5.74</v>
      </c>
      <c r="D2">
        <v>3</v>
      </c>
    </row>
    <row r="3" spans="1:4" x14ac:dyDescent="0.25">
      <c r="A3" t="s">
        <v>352</v>
      </c>
      <c r="B3">
        <v>7.35</v>
      </c>
      <c r="C3">
        <v>5.74</v>
      </c>
      <c r="D3">
        <v>3</v>
      </c>
    </row>
    <row r="4" spans="1:4" x14ac:dyDescent="0.25">
      <c r="A4" t="s">
        <v>353</v>
      </c>
      <c r="B4">
        <v>13.88</v>
      </c>
      <c r="C4">
        <v>5.74</v>
      </c>
      <c r="D4">
        <v>3</v>
      </c>
    </row>
    <row r="5" spans="1:4" x14ac:dyDescent="0.25">
      <c r="A5" t="s">
        <v>354</v>
      </c>
      <c r="B5">
        <v>45.54</v>
      </c>
      <c r="C5">
        <v>5.74</v>
      </c>
      <c r="D5">
        <v>3</v>
      </c>
    </row>
    <row r="6" spans="1:4" x14ac:dyDescent="0.25">
      <c r="A6" t="s">
        <v>355</v>
      </c>
      <c r="B6">
        <v>45.54</v>
      </c>
      <c r="C6">
        <v>5.74</v>
      </c>
      <c r="D6">
        <v>3</v>
      </c>
    </row>
    <row r="7" spans="1:4" x14ac:dyDescent="0.25">
      <c r="A7" t="s">
        <v>356</v>
      </c>
      <c r="B7">
        <v>54.99</v>
      </c>
      <c r="C7">
        <v>5.74</v>
      </c>
      <c r="D7">
        <v>3</v>
      </c>
    </row>
    <row r="8" spans="1:4" x14ac:dyDescent="0.25">
      <c r="A8" t="s">
        <v>357</v>
      </c>
      <c r="B8">
        <v>109.94</v>
      </c>
      <c r="C8">
        <v>5.74</v>
      </c>
      <c r="D8">
        <v>3</v>
      </c>
    </row>
    <row r="9" spans="1:4" x14ac:dyDescent="0.25">
      <c r="A9" t="s">
        <v>358</v>
      </c>
      <c r="B9">
        <v>109.94</v>
      </c>
      <c r="C9">
        <v>5.74</v>
      </c>
      <c r="D9">
        <v>3</v>
      </c>
    </row>
    <row r="10" spans="1:4" x14ac:dyDescent="0.25">
      <c r="A10" t="s">
        <v>359</v>
      </c>
      <c r="B10">
        <v>54.99</v>
      </c>
      <c r="C10">
        <v>5.74</v>
      </c>
      <c r="D10">
        <v>3</v>
      </c>
    </row>
    <row r="11" spans="1:4" x14ac:dyDescent="0.25">
      <c r="A11" t="s">
        <v>360</v>
      </c>
      <c r="B11">
        <v>16.11</v>
      </c>
      <c r="C11">
        <v>5.74</v>
      </c>
      <c r="D11">
        <v>3</v>
      </c>
    </row>
    <row r="12" spans="1:4" x14ac:dyDescent="0.25">
      <c r="A12" t="s">
        <v>361</v>
      </c>
      <c r="B12">
        <v>23.2</v>
      </c>
      <c r="C12">
        <v>5.74</v>
      </c>
      <c r="D12">
        <v>3</v>
      </c>
    </row>
    <row r="13" spans="1:4" x14ac:dyDescent="0.25">
      <c r="A13" t="s">
        <v>362</v>
      </c>
      <c r="B13">
        <v>48.43</v>
      </c>
      <c r="C13">
        <v>5.74</v>
      </c>
      <c r="D13">
        <v>3</v>
      </c>
    </row>
    <row r="14" spans="1:4" x14ac:dyDescent="0.25">
      <c r="A14" t="s">
        <v>363</v>
      </c>
      <c r="B14">
        <v>49.51</v>
      </c>
      <c r="C14">
        <v>5.74</v>
      </c>
      <c r="D14">
        <v>3</v>
      </c>
    </row>
    <row r="15" spans="1:4" x14ac:dyDescent="0.25">
      <c r="A15" t="s">
        <v>364</v>
      </c>
      <c r="B15">
        <v>49.51</v>
      </c>
      <c r="C15">
        <v>5.74</v>
      </c>
      <c r="D15">
        <v>3</v>
      </c>
    </row>
    <row r="16" spans="1:4" x14ac:dyDescent="0.25">
      <c r="A16" t="s">
        <v>365</v>
      </c>
      <c r="B16">
        <v>49.51</v>
      </c>
      <c r="C16">
        <v>5.74</v>
      </c>
      <c r="D16">
        <v>3</v>
      </c>
    </row>
    <row r="17" spans="1:4" x14ac:dyDescent="0.25">
      <c r="A17" t="s">
        <v>366</v>
      </c>
      <c r="B17">
        <v>49.51</v>
      </c>
      <c r="C17">
        <v>5.74</v>
      </c>
      <c r="D17">
        <v>3</v>
      </c>
    </row>
    <row r="18" spans="1:4" x14ac:dyDescent="0.25">
      <c r="A18" t="s">
        <v>367</v>
      </c>
      <c r="B18">
        <v>25.3</v>
      </c>
      <c r="C18">
        <v>5.74</v>
      </c>
      <c r="D18">
        <v>3</v>
      </c>
    </row>
    <row r="19" spans="1:4" x14ac:dyDescent="0.25">
      <c r="A19" t="s">
        <v>368</v>
      </c>
      <c r="B19">
        <v>25.23</v>
      </c>
      <c r="C19">
        <v>5.74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392</v>
      </c>
      <c r="F1" s="45" t="s">
        <v>393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394</v>
      </c>
    </row>
    <row r="2" spans="1:19" x14ac:dyDescent="0.25">
      <c r="A2" t="s">
        <v>39</v>
      </c>
      <c r="B2" t="s">
        <v>395</v>
      </c>
      <c r="C2" t="s">
        <v>395</v>
      </c>
      <c r="D2" t="s">
        <v>396</v>
      </c>
      <c r="E2">
        <v>3751.24</v>
      </c>
      <c r="F2">
        <v>3751.24</v>
      </c>
      <c r="G2">
        <v>44.59</v>
      </c>
      <c r="H2">
        <v>84.09</v>
      </c>
      <c r="I2">
        <v>48768.49</v>
      </c>
      <c r="J2">
        <v>1</v>
      </c>
      <c r="K2">
        <v>25</v>
      </c>
      <c r="L2">
        <v>4.4800000000000004</v>
      </c>
      <c r="M2">
        <v>3.4117000000000002</v>
      </c>
      <c r="N2" t="s">
        <v>397</v>
      </c>
      <c r="O2" t="s">
        <v>398</v>
      </c>
      <c r="P2" t="s">
        <v>399</v>
      </c>
      <c r="Q2" t="s">
        <v>62</v>
      </c>
      <c r="R2" t="s">
        <v>400</v>
      </c>
      <c r="S2">
        <v>13.00063179108775</v>
      </c>
    </row>
    <row r="3" spans="1:19" x14ac:dyDescent="0.25">
      <c r="A3" t="s">
        <v>39</v>
      </c>
      <c r="B3" t="s">
        <v>401</v>
      </c>
      <c r="C3" t="s">
        <v>401</v>
      </c>
      <c r="D3" t="s">
        <v>396</v>
      </c>
      <c r="E3">
        <v>2092.38</v>
      </c>
      <c r="F3">
        <v>2092.38</v>
      </c>
      <c r="G3">
        <v>69.459999999999994</v>
      </c>
      <c r="H3">
        <v>30.12</v>
      </c>
      <c r="I3">
        <v>18832.36</v>
      </c>
      <c r="J3">
        <v>1</v>
      </c>
      <c r="K3">
        <v>25</v>
      </c>
      <c r="L3">
        <v>4.4800000000000004</v>
      </c>
      <c r="M3">
        <v>3.4117000000000002</v>
      </c>
      <c r="N3" t="s">
        <v>397</v>
      </c>
      <c r="O3" t="s">
        <v>398</v>
      </c>
      <c r="P3" t="s">
        <v>399</v>
      </c>
      <c r="Q3" t="s">
        <v>61</v>
      </c>
      <c r="R3" t="s">
        <v>400</v>
      </c>
      <c r="S3">
        <v>9.0004492491803596</v>
      </c>
    </row>
    <row r="4" spans="1:19" x14ac:dyDescent="0.25">
      <c r="A4" t="s">
        <v>39</v>
      </c>
      <c r="B4" t="s">
        <v>402</v>
      </c>
      <c r="C4" t="s">
        <v>402</v>
      </c>
      <c r="D4" t="s">
        <v>396</v>
      </c>
      <c r="E4">
        <v>2092.38</v>
      </c>
      <c r="F4">
        <v>2092.38</v>
      </c>
      <c r="G4">
        <v>69.459999999999994</v>
      </c>
      <c r="H4">
        <v>30.12</v>
      </c>
      <c r="I4">
        <v>18832.36</v>
      </c>
      <c r="J4">
        <v>1</v>
      </c>
      <c r="K4">
        <v>25</v>
      </c>
      <c r="L4">
        <v>4.4800000000000004</v>
      </c>
      <c r="M4">
        <v>3.4117000000000002</v>
      </c>
      <c r="N4" t="s">
        <v>397</v>
      </c>
      <c r="O4" t="s">
        <v>398</v>
      </c>
      <c r="P4" t="s">
        <v>399</v>
      </c>
      <c r="Q4" t="s">
        <v>61</v>
      </c>
      <c r="R4" t="s">
        <v>400</v>
      </c>
      <c r="S4">
        <v>9.0004492491803596</v>
      </c>
    </row>
    <row r="5" spans="1:19" x14ac:dyDescent="0.25">
      <c r="A5" t="s">
        <v>39</v>
      </c>
      <c r="B5" t="s">
        <v>403</v>
      </c>
      <c r="C5" t="s">
        <v>403</v>
      </c>
      <c r="D5" t="s">
        <v>396</v>
      </c>
      <c r="E5">
        <v>1656.55</v>
      </c>
      <c r="F5">
        <v>1656.55</v>
      </c>
      <c r="G5">
        <v>69.459999999999994</v>
      </c>
      <c r="H5">
        <v>23.85</v>
      </c>
      <c r="I5">
        <v>14909.67</v>
      </c>
      <c r="J5">
        <v>1</v>
      </c>
      <c r="K5">
        <v>25</v>
      </c>
      <c r="L5">
        <v>4.4800000000000004</v>
      </c>
      <c r="M5">
        <v>3.4117000000000002</v>
      </c>
      <c r="N5" t="s">
        <v>397</v>
      </c>
      <c r="O5" t="s">
        <v>398</v>
      </c>
      <c r="P5" t="s">
        <v>399</v>
      </c>
      <c r="Q5" t="s">
        <v>61</v>
      </c>
      <c r="R5" t="s">
        <v>400</v>
      </c>
      <c r="S5">
        <v>9.0004346382542035</v>
      </c>
    </row>
    <row r="6" spans="1:19" x14ac:dyDescent="0.25">
      <c r="A6" t="s">
        <v>39</v>
      </c>
      <c r="B6" t="s">
        <v>404</v>
      </c>
      <c r="C6" t="s">
        <v>404</v>
      </c>
      <c r="D6" t="s">
        <v>396</v>
      </c>
      <c r="E6">
        <v>1798.23</v>
      </c>
      <c r="F6">
        <v>1798.23</v>
      </c>
      <c r="G6">
        <v>75.39</v>
      </c>
      <c r="H6">
        <v>34.32</v>
      </c>
      <c r="I6">
        <v>16184.9</v>
      </c>
      <c r="J6">
        <v>1</v>
      </c>
      <c r="K6">
        <v>25</v>
      </c>
      <c r="L6">
        <v>4.4800000000000004</v>
      </c>
      <c r="M6">
        <v>3.4117000000000002</v>
      </c>
      <c r="N6" t="s">
        <v>397</v>
      </c>
      <c r="O6" t="s">
        <v>398</v>
      </c>
      <c r="P6" t="s">
        <v>399</v>
      </c>
      <c r="Q6" t="s">
        <v>61</v>
      </c>
      <c r="R6" t="s">
        <v>405</v>
      </c>
      <c r="S6">
        <v>9.000461564983345</v>
      </c>
    </row>
    <row r="7" spans="1:19" x14ac:dyDescent="0.25">
      <c r="A7" t="s">
        <v>39</v>
      </c>
      <c r="B7" t="s">
        <v>406</v>
      </c>
      <c r="C7" t="s">
        <v>406</v>
      </c>
      <c r="D7" t="s">
        <v>396</v>
      </c>
      <c r="E7">
        <v>1619.41</v>
      </c>
      <c r="F7">
        <v>1619.41</v>
      </c>
      <c r="G7">
        <v>42.52</v>
      </c>
      <c r="H7">
        <v>84.09</v>
      </c>
      <c r="I7">
        <v>14575.41</v>
      </c>
      <c r="J7">
        <v>1</v>
      </c>
      <c r="K7">
        <v>25</v>
      </c>
      <c r="L7">
        <v>4.4800000000000004</v>
      </c>
      <c r="M7">
        <v>3.4117000000000002</v>
      </c>
      <c r="N7" t="s">
        <v>397</v>
      </c>
      <c r="O7" t="s">
        <v>398</v>
      </c>
      <c r="P7" t="s">
        <v>399</v>
      </c>
      <c r="Q7" t="s">
        <v>61</v>
      </c>
      <c r="R7" t="s">
        <v>405</v>
      </c>
      <c r="S7">
        <v>9.0004446063689851</v>
      </c>
    </row>
    <row r="8" spans="1:19" x14ac:dyDescent="0.25">
      <c r="A8" t="s">
        <v>39</v>
      </c>
      <c r="B8" t="s">
        <v>407</v>
      </c>
      <c r="C8" t="s">
        <v>407</v>
      </c>
      <c r="D8" t="s">
        <v>396</v>
      </c>
      <c r="E8">
        <v>4148.6099999999997</v>
      </c>
      <c r="F8">
        <v>4148.6099999999997</v>
      </c>
      <c r="G8">
        <v>167.68</v>
      </c>
      <c r="H8">
        <v>42.52</v>
      </c>
      <c r="I8">
        <v>37339.35</v>
      </c>
      <c r="J8">
        <v>1</v>
      </c>
      <c r="K8">
        <v>25</v>
      </c>
      <c r="L8">
        <v>4.4800000000000004</v>
      </c>
      <c r="M8">
        <v>3.4117000000000002</v>
      </c>
      <c r="N8" t="s">
        <v>397</v>
      </c>
      <c r="O8" t="s">
        <v>398</v>
      </c>
      <c r="P8" t="s">
        <v>399</v>
      </c>
      <c r="Q8" t="s">
        <v>61</v>
      </c>
      <c r="R8" t="s">
        <v>405</v>
      </c>
      <c r="S8">
        <v>9.0004483429389612</v>
      </c>
    </row>
    <row r="9" spans="1:19" x14ac:dyDescent="0.25">
      <c r="A9" t="s">
        <v>39</v>
      </c>
      <c r="B9" t="s">
        <v>408</v>
      </c>
      <c r="C9" t="s">
        <v>408</v>
      </c>
      <c r="D9" t="s">
        <v>396</v>
      </c>
      <c r="E9">
        <v>4148.6099999999997</v>
      </c>
      <c r="F9">
        <v>4148.6099999999997</v>
      </c>
      <c r="G9">
        <v>107.71</v>
      </c>
      <c r="H9">
        <v>42.52</v>
      </c>
      <c r="I9">
        <v>37339.35</v>
      </c>
      <c r="J9">
        <v>1</v>
      </c>
      <c r="K9">
        <v>25</v>
      </c>
      <c r="L9">
        <v>4.4800000000000004</v>
      </c>
      <c r="M9">
        <v>3.4117000000000002</v>
      </c>
      <c r="N9" t="s">
        <v>397</v>
      </c>
      <c r="O9" t="s">
        <v>398</v>
      </c>
      <c r="P9" t="s">
        <v>399</v>
      </c>
      <c r="Q9" t="s">
        <v>61</v>
      </c>
      <c r="R9" t="s">
        <v>405</v>
      </c>
      <c r="S9">
        <v>9.0004483429389612</v>
      </c>
    </row>
    <row r="10" spans="1:19" x14ac:dyDescent="0.25">
      <c r="A10" t="s">
        <v>39</v>
      </c>
      <c r="B10" t="s">
        <v>409</v>
      </c>
      <c r="C10" t="s">
        <v>409</v>
      </c>
      <c r="D10" t="s">
        <v>396</v>
      </c>
      <c r="E10">
        <v>1619.41</v>
      </c>
      <c r="F10">
        <v>1619.41</v>
      </c>
      <c r="G10">
        <v>30.12</v>
      </c>
      <c r="H10">
        <v>42.52</v>
      </c>
      <c r="I10">
        <v>14575.41</v>
      </c>
      <c r="J10">
        <v>1</v>
      </c>
      <c r="K10">
        <v>25</v>
      </c>
      <c r="L10">
        <v>4.4800000000000004</v>
      </c>
      <c r="M10">
        <v>3.4117000000000002</v>
      </c>
      <c r="N10" t="s">
        <v>397</v>
      </c>
      <c r="O10" t="s">
        <v>398</v>
      </c>
      <c r="P10" t="s">
        <v>399</v>
      </c>
      <c r="Q10" t="s">
        <v>61</v>
      </c>
      <c r="R10" t="s">
        <v>405</v>
      </c>
      <c r="S10">
        <v>9.0004446063689851</v>
      </c>
    </row>
    <row r="11" spans="1:19" x14ac:dyDescent="0.25">
      <c r="A11" t="s">
        <v>39</v>
      </c>
      <c r="B11" t="s">
        <v>410</v>
      </c>
      <c r="C11" t="s">
        <v>410</v>
      </c>
      <c r="D11" t="s">
        <v>396</v>
      </c>
      <c r="E11">
        <v>770.67</v>
      </c>
      <c r="F11">
        <v>770.67</v>
      </c>
      <c r="G11">
        <v>32.32</v>
      </c>
      <c r="H11">
        <v>23.85</v>
      </c>
      <c r="I11">
        <v>6936.36</v>
      </c>
      <c r="J11">
        <v>1</v>
      </c>
      <c r="K11">
        <v>1.5</v>
      </c>
      <c r="L11">
        <v>3.7719</v>
      </c>
      <c r="M11">
        <v>68.2333</v>
      </c>
      <c r="N11" t="s">
        <v>397</v>
      </c>
      <c r="O11" t="s">
        <v>411</v>
      </c>
      <c r="P11" t="s">
        <v>412</v>
      </c>
      <c r="Q11" t="s">
        <v>63</v>
      </c>
      <c r="R11" t="s">
        <v>413</v>
      </c>
      <c r="S11">
        <v>9.0004281988399697</v>
      </c>
    </row>
    <row r="12" spans="1:19" x14ac:dyDescent="0.25">
      <c r="A12" t="s">
        <v>39</v>
      </c>
      <c r="B12" t="s">
        <v>414</v>
      </c>
      <c r="C12" t="s">
        <v>414</v>
      </c>
      <c r="D12" t="s">
        <v>396</v>
      </c>
      <c r="E12">
        <v>5634</v>
      </c>
      <c r="F12">
        <v>5634</v>
      </c>
      <c r="G12">
        <v>75.069999999999993</v>
      </c>
      <c r="H12">
        <v>75.069999999999993</v>
      </c>
      <c r="I12">
        <v>73245.58</v>
      </c>
      <c r="J12">
        <v>1</v>
      </c>
      <c r="K12">
        <v>33.33</v>
      </c>
      <c r="L12">
        <v>4.1409000000000002</v>
      </c>
      <c r="M12">
        <v>2.5588000000000002</v>
      </c>
      <c r="N12" t="s">
        <v>397</v>
      </c>
      <c r="O12" t="s">
        <v>415</v>
      </c>
      <c r="P12" t="s">
        <v>416</v>
      </c>
      <c r="Q12" t="s">
        <v>62</v>
      </c>
      <c r="R12" t="s">
        <v>400</v>
      </c>
      <c r="S12">
        <v>13.000635427760029</v>
      </c>
    </row>
    <row r="13" spans="1:19" x14ac:dyDescent="0.25">
      <c r="A13" t="s">
        <v>39</v>
      </c>
      <c r="B13" t="s">
        <v>417</v>
      </c>
      <c r="C13" t="s">
        <v>417</v>
      </c>
      <c r="D13" t="s">
        <v>418</v>
      </c>
      <c r="E13">
        <v>0</v>
      </c>
      <c r="F13">
        <v>2092.38</v>
      </c>
      <c r="G13">
        <v>69.459999999999994</v>
      </c>
      <c r="H13">
        <v>42.52</v>
      </c>
      <c r="I13">
        <v>8369.94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419</v>
      </c>
      <c r="Q13" t="s">
        <v>91</v>
      </c>
      <c r="R13" t="s">
        <v>419</v>
      </c>
      <c r="S13">
        <v>4.0002007283571821</v>
      </c>
    </row>
    <row r="14" spans="1:19" x14ac:dyDescent="0.25">
      <c r="A14" t="s">
        <v>39</v>
      </c>
      <c r="B14" t="s">
        <v>420</v>
      </c>
      <c r="C14" t="s">
        <v>420</v>
      </c>
      <c r="D14" t="s">
        <v>418</v>
      </c>
      <c r="E14">
        <v>0</v>
      </c>
      <c r="F14">
        <v>2092.38</v>
      </c>
      <c r="G14">
        <v>69.459999999999994</v>
      </c>
      <c r="H14">
        <v>42.52</v>
      </c>
      <c r="I14">
        <v>8369.94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419</v>
      </c>
      <c r="Q14" t="s">
        <v>91</v>
      </c>
      <c r="R14" t="s">
        <v>419</v>
      </c>
      <c r="S14">
        <v>4.0002007283571821</v>
      </c>
    </row>
    <row r="15" spans="1:19" x14ac:dyDescent="0.25">
      <c r="A15" t="s">
        <v>39</v>
      </c>
      <c r="B15" t="s">
        <v>421</v>
      </c>
      <c r="C15" t="s">
        <v>421</v>
      </c>
      <c r="D15" t="s">
        <v>418</v>
      </c>
      <c r="E15">
        <v>0</v>
      </c>
      <c r="F15">
        <v>1656.55</v>
      </c>
      <c r="G15">
        <v>69.459999999999994</v>
      </c>
      <c r="H15">
        <v>23.85</v>
      </c>
      <c r="I15">
        <v>6626.52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419</v>
      </c>
      <c r="Q15" t="s">
        <v>91</v>
      </c>
      <c r="R15" t="s">
        <v>419</v>
      </c>
      <c r="S15">
        <v>4.0001931725574238</v>
      </c>
    </row>
    <row r="16" spans="1:19" x14ac:dyDescent="0.25">
      <c r="A16" t="s">
        <v>39</v>
      </c>
      <c r="B16" t="s">
        <v>422</v>
      </c>
      <c r="C16" t="s">
        <v>422</v>
      </c>
      <c r="D16" t="s">
        <v>418</v>
      </c>
      <c r="E16">
        <v>0</v>
      </c>
      <c r="F16">
        <v>770.67</v>
      </c>
      <c r="G16">
        <v>32.32</v>
      </c>
      <c r="H16">
        <v>23.85</v>
      </c>
      <c r="I16">
        <v>3082.83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419</v>
      </c>
      <c r="Q16" t="s">
        <v>91</v>
      </c>
      <c r="R16" t="s">
        <v>419</v>
      </c>
      <c r="S16">
        <v>4.0001946358363503</v>
      </c>
    </row>
    <row r="17" spans="1:19" x14ac:dyDescent="0.25">
      <c r="A17" t="s">
        <v>39</v>
      </c>
      <c r="B17" t="s">
        <v>423</v>
      </c>
      <c r="C17" t="s">
        <v>423</v>
      </c>
      <c r="D17" t="s">
        <v>418</v>
      </c>
      <c r="E17">
        <v>0</v>
      </c>
      <c r="F17">
        <v>1798.23</v>
      </c>
      <c r="G17">
        <v>75.39</v>
      </c>
      <c r="H17">
        <v>23.85</v>
      </c>
      <c r="I17">
        <v>7193.29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419</v>
      </c>
      <c r="Q17" t="s">
        <v>91</v>
      </c>
      <c r="R17" t="s">
        <v>419</v>
      </c>
      <c r="S17">
        <v>4.0002057578841406</v>
      </c>
    </row>
    <row r="18" spans="1:19" x14ac:dyDescent="0.25">
      <c r="A18" t="s">
        <v>39</v>
      </c>
      <c r="B18" t="s">
        <v>424</v>
      </c>
      <c r="C18" t="s">
        <v>424</v>
      </c>
      <c r="D18" t="s">
        <v>418</v>
      </c>
      <c r="E18">
        <v>0</v>
      </c>
      <c r="F18">
        <v>1619.41</v>
      </c>
      <c r="G18">
        <v>42.52</v>
      </c>
      <c r="H18">
        <v>84.09</v>
      </c>
      <c r="I18">
        <v>6477.96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419</v>
      </c>
      <c r="Q18" t="s">
        <v>91</v>
      </c>
      <c r="R18" t="s">
        <v>419</v>
      </c>
      <c r="S18">
        <v>4.0001976028306601</v>
      </c>
    </row>
    <row r="19" spans="1:19" x14ac:dyDescent="0.25">
      <c r="A19" t="s">
        <v>39</v>
      </c>
      <c r="B19" t="s">
        <v>425</v>
      </c>
      <c r="C19" t="s">
        <v>425</v>
      </c>
      <c r="D19" t="s">
        <v>418</v>
      </c>
      <c r="E19">
        <v>0</v>
      </c>
      <c r="F19">
        <v>4148.6099999999997</v>
      </c>
      <c r="G19">
        <v>167.68</v>
      </c>
      <c r="H19">
        <v>42.52</v>
      </c>
      <c r="I19">
        <v>16595.27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419</v>
      </c>
      <c r="Q19" t="s">
        <v>91</v>
      </c>
      <c r="R19" t="s">
        <v>419</v>
      </c>
      <c r="S19">
        <v>4.0002000670103968</v>
      </c>
    </row>
    <row r="20" spans="1:19" x14ac:dyDescent="0.25">
      <c r="A20" t="s">
        <v>39</v>
      </c>
      <c r="B20" t="s">
        <v>426</v>
      </c>
      <c r="C20" t="s">
        <v>426</v>
      </c>
      <c r="D20" t="s">
        <v>418</v>
      </c>
      <c r="E20">
        <v>0</v>
      </c>
      <c r="F20">
        <v>4148.6099999999997</v>
      </c>
      <c r="G20">
        <v>167.68</v>
      </c>
      <c r="H20">
        <v>42.52</v>
      </c>
      <c r="I20">
        <v>16595.27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419</v>
      </c>
      <c r="Q20" t="s">
        <v>91</v>
      </c>
      <c r="R20" t="s">
        <v>419</v>
      </c>
      <c r="S20">
        <v>4.0002000670103968</v>
      </c>
    </row>
    <row r="21" spans="1:19" x14ac:dyDescent="0.25">
      <c r="A21" t="s">
        <v>39</v>
      </c>
      <c r="B21" t="s">
        <v>427</v>
      </c>
      <c r="C21" t="s">
        <v>427</v>
      </c>
      <c r="D21" t="s">
        <v>418</v>
      </c>
      <c r="E21">
        <v>0</v>
      </c>
      <c r="F21">
        <v>1619.41</v>
      </c>
      <c r="G21">
        <v>23.85</v>
      </c>
      <c r="H21">
        <v>42.52</v>
      </c>
      <c r="I21">
        <v>6477.96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419</v>
      </c>
      <c r="Q21" t="s">
        <v>91</v>
      </c>
      <c r="R21" t="s">
        <v>419</v>
      </c>
      <c r="S21">
        <v>4.0001976028306601</v>
      </c>
    </row>
    <row r="22" spans="1:19" x14ac:dyDescent="0.25">
      <c r="A22" t="s">
        <v>39</v>
      </c>
      <c r="B22" t="s">
        <v>428</v>
      </c>
      <c r="C22" t="s">
        <v>428</v>
      </c>
      <c r="D22" t="s">
        <v>396</v>
      </c>
      <c r="E22">
        <v>22502.2</v>
      </c>
      <c r="F22">
        <v>22502.2</v>
      </c>
      <c r="G22">
        <v>150</v>
      </c>
      <c r="H22">
        <v>150</v>
      </c>
      <c r="I22">
        <v>585085.65</v>
      </c>
      <c r="J22">
        <v>1</v>
      </c>
      <c r="K22">
        <v>33.33</v>
      </c>
      <c r="L22">
        <v>3.3597000000000001</v>
      </c>
      <c r="M22">
        <v>1.7058</v>
      </c>
      <c r="N22" t="s">
        <v>397</v>
      </c>
      <c r="O22" t="s">
        <v>415</v>
      </c>
      <c r="P22" t="s">
        <v>429</v>
      </c>
      <c r="Q22" t="s">
        <v>62</v>
      </c>
      <c r="R22" t="s">
        <v>400</v>
      </c>
      <c r="S22">
        <v>26.00126432082196</v>
      </c>
    </row>
    <row r="23" spans="1:19" x14ac:dyDescent="0.25">
      <c r="A23" t="s">
        <v>39</v>
      </c>
      <c r="B23" t="s">
        <v>430</v>
      </c>
      <c r="C23" t="s">
        <v>430</v>
      </c>
      <c r="D23" t="s">
        <v>396</v>
      </c>
      <c r="E23">
        <v>2629.64</v>
      </c>
      <c r="F23">
        <v>2629.64</v>
      </c>
      <c r="G23">
        <v>51.18</v>
      </c>
      <c r="H23">
        <v>51.38</v>
      </c>
      <c r="I23">
        <v>34187</v>
      </c>
      <c r="J23">
        <v>1</v>
      </c>
      <c r="K23">
        <v>2.5</v>
      </c>
      <c r="L23">
        <v>5.6273</v>
      </c>
      <c r="M23">
        <v>26.471599999999999</v>
      </c>
      <c r="N23" t="s">
        <v>397</v>
      </c>
      <c r="O23" t="s">
        <v>411</v>
      </c>
      <c r="P23" t="s">
        <v>431</v>
      </c>
      <c r="Q23" t="s">
        <v>63</v>
      </c>
      <c r="R23" t="s">
        <v>431</v>
      </c>
      <c r="S23">
        <v>13.00063887071995</v>
      </c>
    </row>
    <row r="24" spans="1:19" x14ac:dyDescent="0.25">
      <c r="A24" t="s">
        <v>40</v>
      </c>
      <c r="B24" t="s">
        <v>395</v>
      </c>
      <c r="C24" t="s">
        <v>395</v>
      </c>
      <c r="D24" t="s">
        <v>396</v>
      </c>
      <c r="E24">
        <v>3751.24</v>
      </c>
      <c r="F24">
        <v>3751.24</v>
      </c>
      <c r="G24">
        <v>44.59</v>
      </c>
      <c r="H24">
        <v>84.09</v>
      </c>
      <c r="I24">
        <v>48768.49</v>
      </c>
      <c r="J24">
        <v>1</v>
      </c>
      <c r="K24">
        <v>25</v>
      </c>
      <c r="L24">
        <v>2.0470000000000002</v>
      </c>
      <c r="M24">
        <v>3.4117000000000002</v>
      </c>
      <c r="N24" t="s">
        <v>397</v>
      </c>
      <c r="O24" t="s">
        <v>398</v>
      </c>
      <c r="P24" t="s">
        <v>399</v>
      </c>
      <c r="Q24" t="s">
        <v>62</v>
      </c>
      <c r="R24" t="s">
        <v>400</v>
      </c>
      <c r="S24">
        <v>13.00063179108775</v>
      </c>
    </row>
    <row r="25" spans="1:19" x14ac:dyDescent="0.25">
      <c r="A25" t="s">
        <v>40</v>
      </c>
      <c r="B25" t="s">
        <v>401</v>
      </c>
      <c r="C25" t="s">
        <v>401</v>
      </c>
      <c r="D25" t="s">
        <v>396</v>
      </c>
      <c r="E25">
        <v>2092.38</v>
      </c>
      <c r="F25">
        <v>2092.38</v>
      </c>
      <c r="G25">
        <v>69.459999999999994</v>
      </c>
      <c r="H25">
        <v>30.12</v>
      </c>
      <c r="I25">
        <v>18832.36</v>
      </c>
      <c r="J25">
        <v>1</v>
      </c>
      <c r="K25">
        <v>25</v>
      </c>
      <c r="L25">
        <v>2.0470000000000002</v>
      </c>
      <c r="M25">
        <v>3.4117000000000002</v>
      </c>
      <c r="N25" t="s">
        <v>397</v>
      </c>
      <c r="O25" t="s">
        <v>398</v>
      </c>
      <c r="P25" t="s">
        <v>399</v>
      </c>
      <c r="Q25" t="s">
        <v>61</v>
      </c>
      <c r="R25" t="s">
        <v>400</v>
      </c>
      <c r="S25">
        <v>9.0004492491803596</v>
      </c>
    </row>
    <row r="26" spans="1:19" x14ac:dyDescent="0.25">
      <c r="A26" t="s">
        <v>40</v>
      </c>
      <c r="B26" t="s">
        <v>402</v>
      </c>
      <c r="C26" t="s">
        <v>402</v>
      </c>
      <c r="D26" t="s">
        <v>396</v>
      </c>
      <c r="E26">
        <v>2092.38</v>
      </c>
      <c r="F26">
        <v>2092.38</v>
      </c>
      <c r="G26">
        <v>69.459999999999994</v>
      </c>
      <c r="H26">
        <v>30.12</v>
      </c>
      <c r="I26">
        <v>18832.36</v>
      </c>
      <c r="J26">
        <v>1</v>
      </c>
      <c r="K26">
        <v>25</v>
      </c>
      <c r="L26">
        <v>2.0470000000000002</v>
      </c>
      <c r="M26">
        <v>3.4117000000000002</v>
      </c>
      <c r="N26" t="s">
        <v>397</v>
      </c>
      <c r="O26" t="s">
        <v>398</v>
      </c>
      <c r="P26" t="s">
        <v>399</v>
      </c>
      <c r="Q26" t="s">
        <v>61</v>
      </c>
      <c r="R26" t="s">
        <v>400</v>
      </c>
      <c r="S26">
        <v>9.0004492491803596</v>
      </c>
    </row>
    <row r="27" spans="1:19" x14ac:dyDescent="0.25">
      <c r="A27" t="s">
        <v>40</v>
      </c>
      <c r="B27" t="s">
        <v>403</v>
      </c>
      <c r="C27" t="s">
        <v>403</v>
      </c>
      <c r="D27" t="s">
        <v>396</v>
      </c>
      <c r="E27">
        <v>1656.55</v>
      </c>
      <c r="F27">
        <v>1656.55</v>
      </c>
      <c r="G27">
        <v>69.459999999999994</v>
      </c>
      <c r="H27">
        <v>23.85</v>
      </c>
      <c r="I27">
        <v>14909.67</v>
      </c>
      <c r="J27">
        <v>1</v>
      </c>
      <c r="K27">
        <v>25</v>
      </c>
      <c r="L27">
        <v>2.0470000000000002</v>
      </c>
      <c r="M27">
        <v>3.4117000000000002</v>
      </c>
      <c r="N27" t="s">
        <v>397</v>
      </c>
      <c r="O27" t="s">
        <v>398</v>
      </c>
      <c r="P27" t="s">
        <v>399</v>
      </c>
      <c r="Q27" t="s">
        <v>61</v>
      </c>
      <c r="R27" t="s">
        <v>400</v>
      </c>
      <c r="S27">
        <v>9.0004346382542035</v>
      </c>
    </row>
    <row r="28" spans="1:19" x14ac:dyDescent="0.25">
      <c r="A28" t="s">
        <v>40</v>
      </c>
      <c r="B28" t="s">
        <v>404</v>
      </c>
      <c r="C28" t="s">
        <v>404</v>
      </c>
      <c r="D28" t="s">
        <v>396</v>
      </c>
      <c r="E28">
        <v>1798.23</v>
      </c>
      <c r="F28">
        <v>1798.23</v>
      </c>
      <c r="G28">
        <v>75.39</v>
      </c>
      <c r="H28">
        <v>34.32</v>
      </c>
      <c r="I28">
        <v>16184.9</v>
      </c>
      <c r="J28">
        <v>1</v>
      </c>
      <c r="K28">
        <v>25</v>
      </c>
      <c r="L28">
        <v>2.0470000000000002</v>
      </c>
      <c r="M28">
        <v>3.4117000000000002</v>
      </c>
      <c r="N28" t="s">
        <v>397</v>
      </c>
      <c r="O28" t="s">
        <v>398</v>
      </c>
      <c r="P28" t="s">
        <v>399</v>
      </c>
      <c r="Q28" t="s">
        <v>61</v>
      </c>
      <c r="R28" t="s">
        <v>405</v>
      </c>
      <c r="S28">
        <v>9.000461564983345</v>
      </c>
    </row>
    <row r="29" spans="1:19" x14ac:dyDescent="0.25">
      <c r="A29" t="s">
        <v>40</v>
      </c>
      <c r="B29" t="s">
        <v>406</v>
      </c>
      <c r="C29" t="s">
        <v>406</v>
      </c>
      <c r="D29" t="s">
        <v>396</v>
      </c>
      <c r="E29">
        <v>1619.41</v>
      </c>
      <c r="F29">
        <v>1619.41</v>
      </c>
      <c r="G29">
        <v>42.52</v>
      </c>
      <c r="H29">
        <v>84.09</v>
      </c>
      <c r="I29">
        <v>14575.41</v>
      </c>
      <c r="J29">
        <v>1</v>
      </c>
      <c r="K29">
        <v>25</v>
      </c>
      <c r="L29">
        <v>2.0470000000000002</v>
      </c>
      <c r="M29">
        <v>3.4117000000000002</v>
      </c>
      <c r="N29" t="s">
        <v>397</v>
      </c>
      <c r="O29" t="s">
        <v>398</v>
      </c>
      <c r="P29" t="s">
        <v>399</v>
      </c>
      <c r="Q29" t="s">
        <v>61</v>
      </c>
      <c r="R29" t="s">
        <v>405</v>
      </c>
      <c r="S29">
        <v>9.0004446063689851</v>
      </c>
    </row>
    <row r="30" spans="1:19" x14ac:dyDescent="0.25">
      <c r="A30" t="s">
        <v>40</v>
      </c>
      <c r="B30" t="s">
        <v>407</v>
      </c>
      <c r="C30" t="s">
        <v>407</v>
      </c>
      <c r="D30" t="s">
        <v>396</v>
      </c>
      <c r="E30">
        <v>4148.6099999999997</v>
      </c>
      <c r="F30">
        <v>4148.6099999999997</v>
      </c>
      <c r="G30">
        <v>167.68</v>
      </c>
      <c r="H30">
        <v>42.52</v>
      </c>
      <c r="I30">
        <v>37339.35</v>
      </c>
      <c r="J30">
        <v>1</v>
      </c>
      <c r="K30">
        <v>25</v>
      </c>
      <c r="L30">
        <v>2.0470000000000002</v>
      </c>
      <c r="M30">
        <v>3.4117000000000002</v>
      </c>
      <c r="N30" t="s">
        <v>397</v>
      </c>
      <c r="O30" t="s">
        <v>398</v>
      </c>
      <c r="P30" t="s">
        <v>399</v>
      </c>
      <c r="Q30" t="s">
        <v>61</v>
      </c>
      <c r="R30" t="s">
        <v>405</v>
      </c>
      <c r="S30">
        <v>9.0004483429389612</v>
      </c>
    </row>
    <row r="31" spans="1:19" x14ac:dyDescent="0.25">
      <c r="A31" t="s">
        <v>40</v>
      </c>
      <c r="B31" t="s">
        <v>408</v>
      </c>
      <c r="C31" t="s">
        <v>408</v>
      </c>
      <c r="D31" t="s">
        <v>396</v>
      </c>
      <c r="E31">
        <v>4148.6099999999997</v>
      </c>
      <c r="F31">
        <v>4148.6099999999997</v>
      </c>
      <c r="G31">
        <v>107.71</v>
      </c>
      <c r="H31">
        <v>42.52</v>
      </c>
      <c r="I31">
        <v>37339.35</v>
      </c>
      <c r="J31">
        <v>1</v>
      </c>
      <c r="K31">
        <v>25</v>
      </c>
      <c r="L31">
        <v>2.0470000000000002</v>
      </c>
      <c r="M31">
        <v>3.4117000000000002</v>
      </c>
      <c r="N31" t="s">
        <v>397</v>
      </c>
      <c r="O31" t="s">
        <v>398</v>
      </c>
      <c r="P31" t="s">
        <v>399</v>
      </c>
      <c r="Q31" t="s">
        <v>61</v>
      </c>
      <c r="R31" t="s">
        <v>405</v>
      </c>
      <c r="S31">
        <v>9.0004483429389612</v>
      </c>
    </row>
    <row r="32" spans="1:19" x14ac:dyDescent="0.25">
      <c r="A32" t="s">
        <v>40</v>
      </c>
      <c r="B32" t="s">
        <v>409</v>
      </c>
      <c r="C32" t="s">
        <v>409</v>
      </c>
      <c r="D32" t="s">
        <v>396</v>
      </c>
      <c r="E32">
        <v>1619.41</v>
      </c>
      <c r="F32">
        <v>1619.41</v>
      </c>
      <c r="G32">
        <v>30.12</v>
      </c>
      <c r="H32">
        <v>42.52</v>
      </c>
      <c r="I32">
        <v>14575.41</v>
      </c>
      <c r="J32">
        <v>1</v>
      </c>
      <c r="K32">
        <v>25</v>
      </c>
      <c r="L32">
        <v>2.0470000000000002</v>
      </c>
      <c r="M32">
        <v>3.4117000000000002</v>
      </c>
      <c r="N32" t="s">
        <v>397</v>
      </c>
      <c r="O32" t="s">
        <v>398</v>
      </c>
      <c r="P32" t="s">
        <v>399</v>
      </c>
      <c r="Q32" t="s">
        <v>61</v>
      </c>
      <c r="R32" t="s">
        <v>405</v>
      </c>
      <c r="S32">
        <v>9.0004446063689851</v>
      </c>
    </row>
    <row r="33" spans="1:19" x14ac:dyDescent="0.25">
      <c r="A33" t="s">
        <v>40</v>
      </c>
      <c r="B33" t="s">
        <v>410</v>
      </c>
      <c r="C33" t="s">
        <v>410</v>
      </c>
      <c r="D33" t="s">
        <v>396</v>
      </c>
      <c r="E33">
        <v>770.67</v>
      </c>
      <c r="F33">
        <v>770.67</v>
      </c>
      <c r="G33">
        <v>32.32</v>
      </c>
      <c r="H33">
        <v>23.85</v>
      </c>
      <c r="I33">
        <v>6936.36</v>
      </c>
      <c r="J33">
        <v>1</v>
      </c>
      <c r="K33">
        <v>1.5</v>
      </c>
      <c r="L33">
        <v>1.7058</v>
      </c>
      <c r="M33">
        <v>68.2333</v>
      </c>
      <c r="N33" t="s">
        <v>397</v>
      </c>
      <c r="O33" t="s">
        <v>411</v>
      </c>
      <c r="P33" t="s">
        <v>412</v>
      </c>
      <c r="Q33" t="s">
        <v>63</v>
      </c>
      <c r="R33" t="s">
        <v>413</v>
      </c>
      <c r="S33">
        <v>9.0004281988399697</v>
      </c>
    </row>
    <row r="34" spans="1:19" x14ac:dyDescent="0.25">
      <c r="A34" t="s">
        <v>40</v>
      </c>
      <c r="B34" t="s">
        <v>414</v>
      </c>
      <c r="C34" t="s">
        <v>414</v>
      </c>
      <c r="D34" t="s">
        <v>396</v>
      </c>
      <c r="E34">
        <v>5634</v>
      </c>
      <c r="F34">
        <v>5634</v>
      </c>
      <c r="G34">
        <v>75.069999999999993</v>
      </c>
      <c r="H34">
        <v>75.069999999999993</v>
      </c>
      <c r="I34">
        <v>73245.58</v>
      </c>
      <c r="J34">
        <v>1</v>
      </c>
      <c r="K34">
        <v>33.33</v>
      </c>
      <c r="L34">
        <v>1.5353000000000001</v>
      </c>
      <c r="M34">
        <v>2.5588000000000002</v>
      </c>
      <c r="N34" t="s">
        <v>397</v>
      </c>
      <c r="O34" t="s">
        <v>415</v>
      </c>
      <c r="P34" t="s">
        <v>416</v>
      </c>
      <c r="Q34" t="s">
        <v>62</v>
      </c>
      <c r="R34" t="s">
        <v>400</v>
      </c>
      <c r="S34">
        <v>13.000635427760029</v>
      </c>
    </row>
    <row r="35" spans="1:19" x14ac:dyDescent="0.25">
      <c r="A35" t="s">
        <v>40</v>
      </c>
      <c r="B35" t="s">
        <v>417</v>
      </c>
      <c r="C35" t="s">
        <v>417</v>
      </c>
      <c r="D35" t="s">
        <v>418</v>
      </c>
      <c r="E35">
        <v>0</v>
      </c>
      <c r="F35">
        <v>2092.38</v>
      </c>
      <c r="G35">
        <v>69.459999999999994</v>
      </c>
      <c r="H35">
        <v>42.52</v>
      </c>
      <c r="I35">
        <v>8369.94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419</v>
      </c>
      <c r="Q35" t="s">
        <v>91</v>
      </c>
      <c r="R35" t="s">
        <v>419</v>
      </c>
      <c r="S35">
        <v>4.0002007283571821</v>
      </c>
    </row>
    <row r="36" spans="1:19" x14ac:dyDescent="0.25">
      <c r="A36" t="s">
        <v>40</v>
      </c>
      <c r="B36" t="s">
        <v>420</v>
      </c>
      <c r="C36" t="s">
        <v>420</v>
      </c>
      <c r="D36" t="s">
        <v>418</v>
      </c>
      <c r="E36">
        <v>0</v>
      </c>
      <c r="F36">
        <v>2092.38</v>
      </c>
      <c r="G36">
        <v>69.459999999999994</v>
      </c>
      <c r="H36">
        <v>42.52</v>
      </c>
      <c r="I36">
        <v>8369.94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419</v>
      </c>
      <c r="Q36" t="s">
        <v>91</v>
      </c>
      <c r="R36" t="s">
        <v>419</v>
      </c>
      <c r="S36">
        <v>4.0002007283571821</v>
      </c>
    </row>
    <row r="37" spans="1:19" x14ac:dyDescent="0.25">
      <c r="A37" t="s">
        <v>40</v>
      </c>
      <c r="B37" t="s">
        <v>421</v>
      </c>
      <c r="C37" t="s">
        <v>421</v>
      </c>
      <c r="D37" t="s">
        <v>418</v>
      </c>
      <c r="E37">
        <v>0</v>
      </c>
      <c r="F37">
        <v>1656.55</v>
      </c>
      <c r="G37">
        <v>69.459999999999994</v>
      </c>
      <c r="H37">
        <v>23.85</v>
      </c>
      <c r="I37">
        <v>6626.52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419</v>
      </c>
      <c r="Q37" t="s">
        <v>91</v>
      </c>
      <c r="R37" t="s">
        <v>419</v>
      </c>
      <c r="S37">
        <v>4.0001931725574238</v>
      </c>
    </row>
    <row r="38" spans="1:19" x14ac:dyDescent="0.25">
      <c r="A38" t="s">
        <v>40</v>
      </c>
      <c r="B38" t="s">
        <v>422</v>
      </c>
      <c r="C38" t="s">
        <v>422</v>
      </c>
      <c r="D38" t="s">
        <v>418</v>
      </c>
      <c r="E38">
        <v>0</v>
      </c>
      <c r="F38">
        <v>770.67</v>
      </c>
      <c r="G38">
        <v>32.32</v>
      </c>
      <c r="H38">
        <v>23.85</v>
      </c>
      <c r="I38">
        <v>3082.83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419</v>
      </c>
      <c r="Q38" t="s">
        <v>91</v>
      </c>
      <c r="R38" t="s">
        <v>419</v>
      </c>
      <c r="S38">
        <v>4.0001946358363503</v>
      </c>
    </row>
    <row r="39" spans="1:19" x14ac:dyDescent="0.25">
      <c r="A39" t="s">
        <v>40</v>
      </c>
      <c r="B39" t="s">
        <v>423</v>
      </c>
      <c r="C39" t="s">
        <v>423</v>
      </c>
      <c r="D39" t="s">
        <v>418</v>
      </c>
      <c r="E39">
        <v>0</v>
      </c>
      <c r="F39">
        <v>1798.23</v>
      </c>
      <c r="G39">
        <v>75.39</v>
      </c>
      <c r="H39">
        <v>23.85</v>
      </c>
      <c r="I39">
        <v>7193.29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419</v>
      </c>
      <c r="Q39" t="s">
        <v>91</v>
      </c>
      <c r="R39" t="s">
        <v>419</v>
      </c>
      <c r="S39">
        <v>4.0002057578841406</v>
      </c>
    </row>
    <row r="40" spans="1:19" x14ac:dyDescent="0.25">
      <c r="A40" t="s">
        <v>40</v>
      </c>
      <c r="B40" t="s">
        <v>424</v>
      </c>
      <c r="C40" t="s">
        <v>424</v>
      </c>
      <c r="D40" t="s">
        <v>418</v>
      </c>
      <c r="E40">
        <v>0</v>
      </c>
      <c r="F40">
        <v>1619.41</v>
      </c>
      <c r="G40">
        <v>42.52</v>
      </c>
      <c r="H40">
        <v>84.09</v>
      </c>
      <c r="I40">
        <v>6477.96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419</v>
      </c>
      <c r="Q40" t="s">
        <v>91</v>
      </c>
      <c r="R40" t="s">
        <v>419</v>
      </c>
      <c r="S40">
        <v>4.0001976028306601</v>
      </c>
    </row>
    <row r="41" spans="1:19" x14ac:dyDescent="0.25">
      <c r="A41" t="s">
        <v>40</v>
      </c>
      <c r="B41" t="s">
        <v>425</v>
      </c>
      <c r="C41" t="s">
        <v>425</v>
      </c>
      <c r="D41" t="s">
        <v>418</v>
      </c>
      <c r="E41">
        <v>0</v>
      </c>
      <c r="F41">
        <v>4148.6099999999997</v>
      </c>
      <c r="G41">
        <v>167.68</v>
      </c>
      <c r="H41">
        <v>42.52</v>
      </c>
      <c r="I41">
        <v>16595.27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419</v>
      </c>
      <c r="Q41" t="s">
        <v>91</v>
      </c>
      <c r="R41" t="s">
        <v>419</v>
      </c>
      <c r="S41">
        <v>4.0002000670103968</v>
      </c>
    </row>
    <row r="42" spans="1:19" x14ac:dyDescent="0.25">
      <c r="A42" t="s">
        <v>40</v>
      </c>
      <c r="B42" t="s">
        <v>426</v>
      </c>
      <c r="C42" t="s">
        <v>426</v>
      </c>
      <c r="D42" t="s">
        <v>418</v>
      </c>
      <c r="E42">
        <v>0</v>
      </c>
      <c r="F42">
        <v>4148.6099999999997</v>
      </c>
      <c r="G42">
        <v>167.68</v>
      </c>
      <c r="H42">
        <v>42.52</v>
      </c>
      <c r="I42">
        <v>16595.27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419</v>
      </c>
      <c r="Q42" t="s">
        <v>91</v>
      </c>
      <c r="R42" t="s">
        <v>419</v>
      </c>
      <c r="S42">
        <v>4.0002000670103968</v>
      </c>
    </row>
    <row r="43" spans="1:19" x14ac:dyDescent="0.25">
      <c r="A43" t="s">
        <v>40</v>
      </c>
      <c r="B43" t="s">
        <v>427</v>
      </c>
      <c r="C43" t="s">
        <v>427</v>
      </c>
      <c r="D43" t="s">
        <v>418</v>
      </c>
      <c r="E43">
        <v>0</v>
      </c>
      <c r="F43">
        <v>1619.41</v>
      </c>
      <c r="G43">
        <v>23.85</v>
      </c>
      <c r="H43">
        <v>42.52</v>
      </c>
      <c r="I43">
        <v>6477.96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419</v>
      </c>
      <c r="Q43" t="s">
        <v>91</v>
      </c>
      <c r="R43" t="s">
        <v>419</v>
      </c>
      <c r="S43">
        <v>4.0001976028306601</v>
      </c>
    </row>
    <row r="44" spans="1:19" x14ac:dyDescent="0.25">
      <c r="A44" t="s">
        <v>40</v>
      </c>
      <c r="B44" t="s">
        <v>428</v>
      </c>
      <c r="C44" t="s">
        <v>428</v>
      </c>
      <c r="D44" t="s">
        <v>396</v>
      </c>
      <c r="E44">
        <v>22502.2</v>
      </c>
      <c r="F44">
        <v>22502.2</v>
      </c>
      <c r="G44">
        <v>150</v>
      </c>
      <c r="H44">
        <v>150</v>
      </c>
      <c r="I44">
        <v>585085.65</v>
      </c>
      <c r="J44">
        <v>1</v>
      </c>
      <c r="K44">
        <v>33.33</v>
      </c>
      <c r="L44">
        <v>1.7058</v>
      </c>
      <c r="M44">
        <v>1.7058</v>
      </c>
      <c r="N44" t="s">
        <v>397</v>
      </c>
      <c r="O44" t="s">
        <v>415</v>
      </c>
      <c r="P44" t="s">
        <v>429</v>
      </c>
      <c r="Q44" t="s">
        <v>62</v>
      </c>
      <c r="R44" t="s">
        <v>400</v>
      </c>
      <c r="S44">
        <v>26.00126432082196</v>
      </c>
    </row>
    <row r="45" spans="1:19" x14ac:dyDescent="0.25">
      <c r="A45" t="s">
        <v>40</v>
      </c>
      <c r="B45" t="s">
        <v>430</v>
      </c>
      <c r="C45" t="s">
        <v>430</v>
      </c>
      <c r="D45" t="s">
        <v>396</v>
      </c>
      <c r="E45">
        <v>2629.64</v>
      </c>
      <c r="F45">
        <v>2629.64</v>
      </c>
      <c r="G45">
        <v>51.18</v>
      </c>
      <c r="H45">
        <v>51.38</v>
      </c>
      <c r="I45">
        <v>34187</v>
      </c>
      <c r="J45">
        <v>1</v>
      </c>
      <c r="K45">
        <v>2.5</v>
      </c>
      <c r="L45">
        <v>3.2410999999999999</v>
      </c>
      <c r="M45">
        <v>26.471599999999999</v>
      </c>
      <c r="N45" t="s">
        <v>397</v>
      </c>
      <c r="O45" t="s">
        <v>411</v>
      </c>
      <c r="P45" t="s">
        <v>431</v>
      </c>
      <c r="Q45" t="s">
        <v>63</v>
      </c>
      <c r="R45" t="s">
        <v>431</v>
      </c>
      <c r="S45">
        <v>13.00063887071995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2026-02-27T17:17:03Z</dcterms:modified>
</cp:coreProperties>
</file>