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86CDAF5-B9F6-450D-8395-E46851006F36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2" i="6" l="1" a="1"/>
  <c r="E12" i="6" s="1"/>
  <c r="F12" i="6" s="1"/>
  <c r="B11" i="6"/>
  <c r="B12" i="6"/>
  <c r="H6" i="2"/>
  <c r="G4" i="2" s="1"/>
  <c r="E11" i="6" a="1"/>
  <c r="E11" i="6" s="1"/>
  <c r="F11" i="6" s="1"/>
  <c r="B10" i="6"/>
  <c r="F10" i="6"/>
  <c r="D10" i="6"/>
  <c r="B6" i="2"/>
  <c r="A6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4" i="7"/>
  <c r="C4" i="7"/>
  <c r="D4" i="7"/>
  <c r="E4" i="7"/>
  <c r="E3" i="7"/>
  <c r="D3" i="7"/>
  <c r="C3" i="7"/>
  <c r="A3" i="7"/>
  <c r="G5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20" l="1" a="1"/>
  <c r="A6" i="20" s="1"/>
  <c r="A4" i="20" a="1"/>
  <c r="A4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N3" i="20" l="1" a="1"/>
  <c r="N3" i="20" s="1"/>
  <c r="O3" i="20" a="1"/>
  <c r="O3" i="20" s="1"/>
  <c r="P3" i="20" a="1"/>
  <c r="P3" i="20" s="1"/>
  <c r="D3" i="20" a="1"/>
  <c r="D3" i="20" s="1"/>
  <c r="C3" i="20" a="1"/>
  <c r="C3" i="20" s="1"/>
  <c r="H3" i="20" a="1"/>
  <c r="H3" i="20" s="1"/>
  <c r="I3" i="20" a="1"/>
  <c r="I3" i="20" s="1"/>
  <c r="K3" i="20" a="1"/>
  <c r="K3" i="20" s="1"/>
  <c r="J3" i="20" a="1"/>
  <c r="J3" i="20" s="1"/>
  <c r="L3" i="20" a="1"/>
  <c r="L3" i="20" s="1"/>
  <c r="R3" i="20" a="1"/>
  <c r="R3" i="20" s="1"/>
  <c r="M3" i="20" a="1"/>
  <c r="M3" i="20" s="1"/>
  <c r="Q3" i="20" a="1"/>
  <c r="Q3" i="20" s="1"/>
  <c r="F3" i="20" a="1"/>
  <c r="F3" i="20" s="1"/>
  <c r="E3" i="20" a="1"/>
  <c r="E3" i="20" s="1"/>
  <c r="G3" i="20" a="1"/>
  <c r="G3" i="20" s="1"/>
  <c r="I5" i="20" a="1"/>
  <c r="I5" i="20" s="1"/>
  <c r="L5" i="20" a="1"/>
  <c r="L5" i="20" s="1"/>
  <c r="J5" i="20" a="1"/>
  <c r="J5" i="20" s="1"/>
  <c r="K5" i="20" a="1"/>
  <c r="K5" i="20" s="1"/>
  <c r="M5" i="20" a="1"/>
  <c r="M5" i="20" s="1"/>
  <c r="R5" i="20" a="1"/>
  <c r="R5" i="20" s="1"/>
  <c r="O5" i="20" a="1"/>
  <c r="O5" i="20" s="1"/>
  <c r="F5" i="20" a="1"/>
  <c r="F5" i="20" s="1"/>
  <c r="D5" i="20" a="1"/>
  <c r="D5" i="20" s="1"/>
  <c r="C5" i="20" a="1"/>
  <c r="C5" i="20" s="1"/>
  <c r="E5" i="20" a="1"/>
  <c r="E5" i="20" s="1"/>
  <c r="G5" i="20" a="1"/>
  <c r="G5" i="20" s="1"/>
  <c r="N5" i="20" a="1"/>
  <c r="N5" i="20" s="1"/>
  <c r="P5" i="20" a="1"/>
  <c r="P5" i="20" s="1"/>
  <c r="Q5" i="20" a="1"/>
  <c r="Q5" i="20" s="1"/>
  <c r="H5" i="20" a="1"/>
  <c r="H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J4" i="20" a="1"/>
  <c r="J4" i="20" s="1"/>
  <c r="K4" i="20" a="1"/>
  <c r="K4" i="20" s="1"/>
  <c r="L4" i="20" a="1"/>
  <c r="L4" i="20" s="1"/>
  <c r="N4" i="20" a="1"/>
  <c r="N4" i="20" s="1"/>
  <c r="H4" i="20" a="1"/>
  <c r="H4" i="20" s="1"/>
  <c r="I4" i="20" a="1"/>
  <c r="I4" i="20" s="1"/>
  <c r="M4" i="20" a="1"/>
  <c r="M4" i="20" s="1"/>
  <c r="O4" i="20" a="1"/>
  <c r="O4" i="20" s="1"/>
  <c r="P4" i="20" a="1"/>
  <c r="P4" i="20" s="1"/>
  <c r="R4" i="20" a="1"/>
  <c r="R4" i="20" s="1"/>
  <c r="Q4" i="20" a="1"/>
  <c r="Q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I6" i="20" a="1"/>
  <c r="I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A2" i="1"/>
  <c r="B15" i="1"/>
  <c r="B9" i="1"/>
  <c r="B14" i="1"/>
  <c r="B10" i="1"/>
  <c r="B7" i="1"/>
  <c r="C6" i="2"/>
  <c r="B3" i="5"/>
  <c r="C3" i="5"/>
  <c r="D3" i="5"/>
  <c r="A1" i="10" l="1"/>
  <c r="A6" i="9"/>
  <c r="A1" i="2"/>
  <c r="A36" i="4"/>
  <c r="A1" i="43"/>
  <c r="E14" i="3"/>
  <c r="E3" i="5"/>
  <c r="A13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<sst xmlns="http://schemas.openxmlformats.org/spreadsheetml/2006/main" count="12414" uniqueCount="462">
  <si>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</si>
  <si>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</si>
  <si>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</si>
  <si>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</si>
  <si>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</si>
  <si>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</si>
  <si>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</si>
  <si>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</si>
  <si>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</si>
  <si>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</si>
  <si>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</si>
  <si>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</si>
  <si>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</si>
  <si>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</si>
  <si>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</si>
  <si>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</si>
  <si>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</si>
  <si>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</si>
  <si>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</si>
  <si>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</si>
  <si>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</si>
  <si>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</si>
  <si>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</si>
  <si>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</si>
  <si>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</si>
  <si>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</si>
  <si>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</si>
  <si>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</si>
  <si>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</si>
  <si>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</si>
  <si>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</si>
  <si>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</si>
  <si>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</si>
  <si>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</si>
  <si>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</si>
  <si>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</si>
  <si>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</si>
  <si>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</si>
  <si>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</si>
  <si>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</si>
  <si>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</si>
  <si>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</si>
  <si>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</si>
  <si>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</si>
  <si>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</si>
  <si>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</si>
  <si>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</si>
  <si>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</si>
  <si>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</si>
  <si>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</si>
  <si>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</si>
  <si>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</si>
  <si>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</si>
  <si>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</si>
  <si>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</si>
  <si>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</si>
  <si>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</si>
  <si>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</si>
  <si>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</si>
  <si>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</si>
  <si>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</si>
  <si>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</si>
  <si>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</si>
  <si>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</si>
  <si>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</si>
  <si>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</si>
  <si>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</si>
  <si>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</si>
  <si>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</si>
  <si>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</si>
  <si>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</si>
  <si>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</si>
  <si>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</si>
  <si>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</si>
  <si>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</si>
  <si>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</si>
  <si>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</si>
  <si>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</si>
  <si>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</si>
  <si>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</si>
  <si>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</si>
  <si>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</si>
  <si>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</si>
  <si>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</si>
  <si>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</si>
  <si>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</si>
  <si>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</si>
  <si>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</si>
  <si>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</si>
  <si>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</si>
  <si>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</si>
  <si>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</si>
  <si>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</si>
  <si>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</si>
  <si>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</si>
  <si>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</si>
  <si>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</si>
  <si>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</si>
  <si>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</si>
  <si>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</si>
  <si>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</si>
  <si>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</si>
  <si>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</si>
  <si>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</si>
  <si>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</si>
  <si>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</si>
  <si>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</si>
  <si>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</si>
  <si>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</si>
  <si>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</si>
  <si>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</si>
  <si>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</si>
  <si>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</si>
  <si>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</si>
  <si>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</si>
  <si>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</si>
  <si>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</si>
  <si>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</si>
  <si>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</si>
  <si>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</si>
  <si>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</si>
  <si>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</si>
  <si>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</si>
  <si>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</si>
  <si>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</si>
  <si>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</si>
  <si>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</si>
  <si>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</si>
  <si>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</si>
  <si>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</si>
  <si>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</si>
  <si>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</si>
  <si>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</si>
  <si>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</si>
  <si>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</si>
  <si>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</si>
  <si>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</si>
  <si>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</si>
  <si>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</si>
  <si>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</si>
  <si>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</si>
  <si>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</si>
  <si>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</si>
  <si>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</si>
  <si>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</si>
  <si>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</si>
  <si>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</si>
  <si>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</si>
  <si>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</si>
  <si>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</si>
  <si>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</si>
  <si>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</si>
  <si>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</si>
  <si>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</si>
  <si>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</si>
  <si>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</si>
  <si>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</si>
  <si>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</si>
  <si>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</si>
  <si>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</si>
  <si>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</si>
  <si>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</si>
  <si>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</si>
  <si>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</si>
  <si>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</si>
  <si>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</si>
  <si>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</si>
  <si>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</si>
  <si>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</si>
  <si>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</si>
  <si>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</si>
  <si>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</si>
  <si>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</si>
  <si>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</si>
  <si>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</si>
  <si>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</si>
  <si>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</si>
  <si>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</si>
  <si>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</si>
  <si>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</si>
  <si>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</si>
  <si>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</si>
  <si>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</si>
  <si>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</si>
  <si>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</si>
  <si>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</si>
  <si>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</si>
  <si>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</si>
  <si>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</si>
  <si>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</si>
  <si>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</si>
  <si>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</si>
  <si>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</si>
  <si>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</si>
  <si>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</si>
  <si>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</si>
  <si>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</si>
  <si>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</si>
  <si>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</si>
  <si>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</si>
  <si>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</si>
  <si>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</si>
  <si>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</si>
  <si>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</si>
  <si>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</si>
  <si>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</si>
  <si>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</si>
  <si>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</si>
  <si>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</si>
  <si>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</si>
  <si>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</si>
  <si>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</si>
  <si>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</si>
  <si>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</si>
  <si>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</si>
  <si>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</si>
  <si>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</si>
  <si>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</si>
  <si>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</si>
  <si>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</si>
  <si>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</si>
  <si>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</si>
  <si>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</si>
  <si>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</si>
  <si>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</si>
  <si>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</si>
  <si>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</si>
  <si>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</si>
  <si>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</si>
  <si>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</si>
  <si>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</si>
  <si>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</si>
  <si>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</si>
  <si>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</si>
  <si>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</si>
  <si>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</si>
  <si>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</si>
  <si>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</si>
  <si>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</si>
  <si>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</si>
  <si>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</si>
  <si>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</si>
  <si>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</si>
  <si>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</si>
  <si>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</si>
  <si>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</si>
  <si>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</si>
  <si>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</si>
  <si>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</si>
  <si>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</si>
  <si>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</si>
  <si>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</si>
  <si>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</si>
  <si>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</si>
  <si>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</si>
  <si>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</si>
  <si>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</si>
  <si>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</si>
  <si>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</si>
  <si>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</si>
  <si>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</si>
  <si>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</si>
  <si>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</si>
  <si>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</si>
  <si>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</si>
  <si>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</si>
  <si>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</si>
  <si>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</si>
  <si>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</si>
  <si>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</si>
  <si>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</si>
  <si>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</si>
  <si>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</si>
  <si>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</si>
  <si>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</si>
  <si>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</si>
  <si>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</si>
  <si>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</si>
  <si>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</si>
  <si>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</si>
  <si>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</si>
  <si>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</si>
  <si>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</si>
  <si>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</si>
  <si>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</si>
  <si>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</si>
  <si>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</si>
  <si>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</si>
  <si>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</si>
  <si>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</si>
  <si>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</si>
  <si>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</si>
  <si>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</si>
  <si>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</si>
  <si>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</si>
  <si>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</si>
  <si>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</si>
  <si>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</si>
  <si>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</si>
  <si>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</si>
  <si>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</si>
  <si>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</si>
  <si>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</si>
  <si>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</si>
  <si>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</si>
  <si>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</si>
  <si>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</si>
  <si>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</si>
  <si>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</si>
  <si>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</si>
  <si>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</si>
  <si>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</si>
  <si>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</si>
  <si>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</si>
  <si>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</si>
  <si>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</si>
  <si>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</si>
  <si>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</si>
  <si>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</si>
  <si>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</si>
  <si>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</si>
  <si>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</si>
  <si>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</si>
  <si>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</si>
  <si>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</si>
  <si>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</si>
  <si>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</si>
  <si>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</si>
  <si>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</si>
  <si>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</si>
  <si>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</si>
  <si>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</si>
  <si>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</si>
  <si>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</si>
  <si>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</si>
  <si>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</si>
  <si>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</si>
  <si>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</si>
  <si>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</si>
  <si>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</si>
  <si>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</si>
  <si>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</si>
  <si>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</si>
  <si>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</si>
  <si>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</si>
  <si>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</si>
  <si>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</si>
  <si>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</si>
  <si>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</si>
  <si>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</si>
  <si>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</si>
  <si>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</si>
  <si>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</si>
  <si>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(G.1.E2.W1)</t>
  </si>
  <si>
    <t>EL1 EAST WIN (G.1.E2.W2)</t>
  </si>
  <si>
    <t>EL1 WEST WIN (G.1.E4.W1)</t>
  </si>
  <si>
    <t>EL1 WEST WIN (G.1.E4.W2)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</si>
  <si>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</si>
  <si>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</si>
  <si>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</si>
  <si>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</si>
  <si>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</si>
  <si>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</si>
  <si>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</si>
  <si>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</si>
  <si>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</si>
  <si>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</si>
  <si>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</si>
  <si>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</si>
  <si>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</si>
  <si>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</si>
  <si>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</si>
  <si>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</si>
  <si>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</si>
  <si>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</si>
  <si>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</si>
  <si>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</si>
  <si>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</si>
  <si>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</si>
  <si>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</si>
  <si>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</si>
  <si>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</si>
  <si>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</si>
  <si>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EL1 SPC (G.1)</t>
  </si>
  <si>
    <t>Yes</t>
  </si>
  <si>
    <t>0.0</t>
  </si>
  <si>
    <t>0.38</t>
  </si>
  <si>
    <t>Classroom_class</t>
  </si>
  <si>
    <t>School</t>
  </si>
  <si>
    <t>CRAWLSPACE EL1 CRS (G.1)</t>
  </si>
  <si>
    <t>No</t>
  </si>
  <si>
    <t>Plenum</t>
  </si>
  <si>
    <t>PLENUM EL1 PLNM (G.2)</t>
  </si>
  <si>
    <t>Roof Membrane+Roof Continuous Insulation+Metal Decking</t>
  </si>
  <si>
    <t>Stucco+Wall Continuous Insulation+Gypsum 5/8in</t>
  </si>
  <si>
    <t>Theoretical Glazing</t>
  </si>
  <si>
    <t>Classroom EL1 Spc (G.1)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</si>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</sst>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4-4A76-92E5-F936CCD85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050959"/>
        <c:axId val="1662049039"/>
      </c:lineChart>
      <c:catAx>
        <c:axId val="166205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2049039"/>
        <c:crosses val="autoZero"/>
        <c:auto val="1"/>
        <c:lblAlgn val="ctr"/>
        <c:lblOffset val="100"/>
        <c:noMultiLvlLbl val="0"/>
      </c:catAx>
      <c:valAx>
        <c:axId val="1662049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2050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5A-4F9C-912D-98544527204E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5A-4F9C-912D-98544527204E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5A-4F9C-912D-98544527204E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5A-4F9C-912D-98544527204E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5A-4F9C-912D-98544527204E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5A-4F9C-912D-98544527204E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5A-4F9C-912D-98544527204E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5A-4F9C-912D-98544527204E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5A-4F9C-912D-98544527204E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5A-4F9C-912D-98544527204E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5A-4F9C-912D-98544527204E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85A-4F9C-912D-98544527204E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85A-4F9C-912D-98544527204E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85A-4F9C-912D-98544527204E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85A-4F9C-912D-98544527204E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85A-4F9C-912D-98544527204E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85A-4F9C-912D-985445272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052399"/>
        <c:axId val="1662050479"/>
      </c:lineChart>
      <c:catAx>
        <c:axId val="1662052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2050479"/>
        <c:crosses val="autoZero"/>
        <c:auto val="1"/>
        <c:lblAlgn val="ctr"/>
        <c:lblOffset val="100"/>
        <c:noMultiLvlLbl val="0"/>
      </c:catAx>
      <c:valAx>
        <c:axId val="1662050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2052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B9-400F-B397-8C539583D6D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B9-400F-B397-8C539583D6D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B9-400F-B397-8C539583D6D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B9-400F-B397-8C539583D6D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B9-400F-B397-8C539583D6D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B9-400F-B397-8C539583D6D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3B9-400F-B397-8C539583D6D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3B9-400F-B397-8C539583D6D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3B9-400F-B397-8C539583D6D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3B9-400F-B397-8C539583D6D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3B9-400F-B397-8C539583D6D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3B9-400F-B397-8C539583D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9724671"/>
        <c:axId val="1819723711"/>
      </c:lineChart>
      <c:catAx>
        <c:axId val="1819724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723711"/>
        <c:crosses val="autoZero"/>
        <c:auto val="1"/>
        <c:lblAlgn val="ctr"/>
        <c:lblOffset val="100"/>
        <c:noMultiLvlLbl val="0"/>
      </c:catAx>
      <c:valAx>
        <c:axId val="1819723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724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13-412E-9FF2-AC4F27B7F1C0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13-412E-9FF2-AC4F27B7F1C0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13-412E-9FF2-AC4F27B7F1C0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13-412E-9FF2-AC4F27B7F1C0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A13-412E-9FF2-AC4F27B7F1C0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13-412E-9FF2-AC4F27B7F1C0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13-412E-9FF2-AC4F27B7F1C0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13-412E-9FF2-AC4F27B7F1C0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A13-412E-9FF2-AC4F27B7F1C0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13-412E-9FF2-AC4F27B7F1C0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A13-412E-9FF2-AC4F27B7F1C0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A13-412E-9FF2-AC4F27B7F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927728"/>
        <c:axId val="599924848"/>
      </c:lineChart>
      <c:catAx>
        <c:axId val="59992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924848"/>
        <c:crosses val="autoZero"/>
        <c:auto val="1"/>
        <c:lblAlgn val="ctr"/>
        <c:lblOffset val="100"/>
        <c:noMultiLvlLbl val="0"/>
      </c:catAx>
      <c:valAx>
        <c:axId val="599924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92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C-4275-BBEB-3618DE843B84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7C-4275-BBEB-3618DE843B84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7C-4275-BBEB-3618DE843B84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7C-4275-BBEB-3618DE843B84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7C-4275-BBEB-3618DE843B84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7C-4275-BBEB-3618DE843B84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07C-4275-BBEB-3618DE843B84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07C-4275-BBEB-3618DE843B84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07C-4275-BBEB-3618DE843B84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07C-4275-BBEB-3618DE843B84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07C-4275-BBEB-3618DE843B84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07C-4275-BBEB-3618DE843B84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07C-4275-BBEB-3618DE843B84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07C-4275-BBEB-3618DE843B84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07C-4275-BBEB-3618DE843B84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07C-4275-BBEB-3618DE843B84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07C-4275-BBEB-3618DE843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259552"/>
        <c:axId val="525260032"/>
      </c:lineChart>
      <c:catAx>
        <c:axId val="525259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5260032"/>
        <c:crosses val="autoZero"/>
        <c:auto val="1"/>
        <c:lblAlgn val="ctr"/>
        <c:lblOffset val="100"/>
        <c:noMultiLvlLbl val="0"/>
      </c:catAx>
      <c:valAx>
        <c:axId val="525260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5259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E2-4D7E-9B05-EE4D04E66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895391"/>
        <c:axId val="1906897791"/>
      </c:lineChart>
      <c:catAx>
        <c:axId val="1906895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897791"/>
        <c:crosses val="autoZero"/>
        <c:auto val="1"/>
        <c:lblAlgn val="ctr"/>
        <c:lblOffset val="100"/>
        <c:noMultiLvlLbl val="0"/>
      </c:catAx>
      <c:valAx>
        <c:axId val="1906897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895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3-4505-B6FD-39D82047EF2D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13-4505-B6FD-39D82047EF2D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13-4505-B6FD-39D82047EF2D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13-4505-B6FD-39D82047EF2D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13-4505-B6FD-39D82047EF2D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613-4505-B6FD-39D82047EF2D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613-4505-B6FD-39D82047EF2D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613-4505-B6FD-39D82047EF2D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613-4505-B6FD-39D82047EF2D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613-4505-B6FD-39D82047EF2D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613-4505-B6FD-39D82047EF2D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613-4505-B6FD-39D82047E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38608"/>
        <c:axId val="515137648"/>
      </c:lineChart>
      <c:catAx>
        <c:axId val="515138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37648"/>
        <c:crosses val="autoZero"/>
        <c:auto val="1"/>
        <c:lblAlgn val="ctr"/>
        <c:lblOffset val="100"/>
        <c:noMultiLvlLbl val="0"/>
      </c:catAx>
      <c:valAx>
        <c:axId val="515137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38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95-4F1C-8EFC-5899E9BD337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95-4F1C-8EFC-5899E9BD337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95-4F1C-8EFC-5899E9BD337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495-4F1C-8EFC-5899E9BD337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495-4F1C-8EFC-5899E9BD337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495-4F1C-8EFC-5899E9BD337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495-4F1C-8EFC-5899E9BD337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495-4F1C-8EFC-5899E9BD3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857215"/>
        <c:axId val="1845856735"/>
      </c:lineChart>
      <c:catAx>
        <c:axId val="184585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56735"/>
        <c:crosses val="autoZero"/>
        <c:auto val="1"/>
        <c:lblAlgn val="ctr"/>
        <c:lblOffset val="100"/>
        <c:noMultiLvlLbl val="0"/>
      </c:catAx>
      <c:valAx>
        <c:axId val="1845856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57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E3-4095-A1C4-01EDDEB20212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E3-4095-A1C4-01EDDEB20212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E3-4095-A1C4-01EDDEB20212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E3-4095-A1C4-01EDDEB20212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E3-4095-A1C4-01EDDEB20212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E3-4095-A1C4-01EDDEB20212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E3-4095-A1C4-01EDDEB20212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E3-4095-A1C4-01EDDEB20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635631"/>
        <c:axId val="1908637071"/>
      </c:lineChart>
      <c:catAx>
        <c:axId val="1908635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7071"/>
        <c:crosses val="autoZero"/>
        <c:auto val="1"/>
        <c:lblAlgn val="ctr"/>
        <c:lblOffset val="100"/>
        <c:noMultiLvlLbl val="0"/>
      </c:catAx>
      <c:valAx>
        <c:axId val="1908637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635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18.908986882210364</c:v>
                </c:pt>
                <c:pt idx="1">
                  <c:v>27.425355511864268</c:v>
                </c:pt>
                <c:pt idx="2">
                  <c:v>21.792133487293118</c:v>
                </c:pt>
                <c:pt idx="3">
                  <c:v>27.43951357030657</c:v>
                </c:pt>
                <c:pt idx="4">
                  <c:v>22.276961166765492</c:v>
                </c:pt>
                <c:pt idx="5">
                  <c:v>27.126340646423035</c:v>
                </c:pt>
                <c:pt idx="6">
                  <c:v>30.190650063976534</c:v>
                </c:pt>
                <c:pt idx="7">
                  <c:v>31.808330472594118</c:v>
                </c:pt>
                <c:pt idx="8">
                  <c:v>34.948142600047859</c:v>
                </c:pt>
                <c:pt idx="9">
                  <c:v>37.230835647931421</c:v>
                </c:pt>
                <c:pt idx="10">
                  <c:v>39.364260524919644</c:v>
                </c:pt>
                <c:pt idx="11">
                  <c:v>36.435050817131149</c:v>
                </c:pt>
                <c:pt idx="12">
                  <c:v>41.761861665054255</c:v>
                </c:pt>
                <c:pt idx="13">
                  <c:v>47.792944896961373</c:v>
                </c:pt>
                <c:pt idx="14">
                  <c:v>58.669725056954725</c:v>
                </c:pt>
                <c:pt idx="15">
                  <c:v>39.287811170406435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D-43FC-BEE5-3E6531D78A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15.026547659915323</c:v>
                </c:pt>
                <c:pt idx="1">
                  <c:v>20.828210009466449</c:v>
                </c:pt>
                <c:pt idx="2">
                  <c:v>16.447388405163895</c:v>
                </c:pt>
                <c:pt idx="3">
                  <c:v>20.29128566821667</c:v>
                </c:pt>
                <c:pt idx="4">
                  <c:v>16.99384160867168</c:v>
                </c:pt>
                <c:pt idx="5">
                  <c:v>20.588199190670871</c:v>
                </c:pt>
                <c:pt idx="6">
                  <c:v>23.071643312631984</c:v>
                </c:pt>
                <c:pt idx="7">
                  <c:v>24.193594024695983</c:v>
                </c:pt>
                <c:pt idx="8">
                  <c:v>25.399494429360548</c:v>
                </c:pt>
                <c:pt idx="9">
                  <c:v>27.836719408295103</c:v>
                </c:pt>
                <c:pt idx="10">
                  <c:v>28.033871152305757</c:v>
                </c:pt>
                <c:pt idx="11">
                  <c:v>26.936345951793943</c:v>
                </c:pt>
                <c:pt idx="12">
                  <c:v>30.101540638100889</c:v>
                </c:pt>
                <c:pt idx="13">
                  <c:v>34.462295457146134</c:v>
                </c:pt>
                <c:pt idx="14">
                  <c:v>43.253835991220136</c:v>
                </c:pt>
                <c:pt idx="15">
                  <c:v>28.896087549022671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6D-43FC-BEE5-3E6531D78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6669183"/>
        <c:axId val="488238720"/>
      </c:barChart>
      <c:catAx>
        <c:axId val="1916669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38720"/>
        <c:crosses val="autoZero"/>
        <c:auto val="1"/>
        <c:lblAlgn val="ctr"/>
        <c:lblOffset val="100"/>
        <c:noMultiLvlLbl val="0"/>
      </c:catAx>
      <c:valAx>
        <c:axId val="488238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6669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32.298838019744302</c:v>
                </c:pt>
                <c:pt idx="1">
                  <c:v>28.358861529819308</c:v>
                </c:pt>
                <c:pt idx="2">
                  <c:v>20.708006948995624</c:v>
                </c:pt>
                <c:pt idx="3">
                  <c:v>19.574530058567134</c:v>
                </c:pt>
                <c:pt idx="4">
                  <c:v>19.968146969176836</c:v>
                </c:pt>
                <c:pt idx="5">
                  <c:v>14.097202717182121</c:v>
                </c:pt>
                <c:pt idx="6">
                  <c:v>14.168544351860522</c:v>
                </c:pt>
                <c:pt idx="7">
                  <c:v>15.201645705250238</c:v>
                </c:pt>
                <c:pt idx="8">
                  <c:v>16.06694129763131</c:v>
                </c:pt>
                <c:pt idx="9">
                  <c:v>17.086633586118651</c:v>
                </c:pt>
                <c:pt idx="10">
                  <c:v>24.345795753622735</c:v>
                </c:pt>
                <c:pt idx="11">
                  <c:v>25.697396207179938</c:v>
                </c:pt>
                <c:pt idx="12">
                  <c:v>20.583465967606031</c:v>
                </c:pt>
                <c:pt idx="13">
                  <c:v>17.711668695190838</c:v>
                </c:pt>
                <c:pt idx="14">
                  <c:v>14.991022480208885</c:v>
                </c:pt>
                <c:pt idx="15">
                  <c:v>34.825546921324467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11-47FB-9A7A-536034D1FCE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31.612863964048312</c:v>
                </c:pt>
                <c:pt idx="1">
                  <c:v>26.348240385315567</c:v>
                </c:pt>
                <c:pt idx="2">
                  <c:v>21.109280238013504</c:v>
                </c:pt>
                <c:pt idx="3">
                  <c:v>19.56276461837739</c:v>
                </c:pt>
                <c:pt idx="4">
                  <c:v>20.629976385898118</c:v>
                </c:pt>
                <c:pt idx="5">
                  <c:v>14.670598882751305</c:v>
                </c:pt>
                <c:pt idx="6">
                  <c:v>15.186187310801111</c:v>
                </c:pt>
                <c:pt idx="7">
                  <c:v>15.665283109155405</c:v>
                </c:pt>
                <c:pt idx="8">
                  <c:v>16.054738944543271</c:v>
                </c:pt>
                <c:pt idx="9">
                  <c:v>16.846633170011131</c:v>
                </c:pt>
                <c:pt idx="10">
                  <c:v>22.124697021710411</c:v>
                </c:pt>
                <c:pt idx="11">
                  <c:v>23.440189745030118</c:v>
                </c:pt>
                <c:pt idx="12">
                  <c:v>19.499661912638228</c:v>
                </c:pt>
                <c:pt idx="13">
                  <c:v>17.361992738923739</c:v>
                </c:pt>
                <c:pt idx="14">
                  <c:v>14.915738226757796</c:v>
                </c:pt>
                <c:pt idx="15">
                  <c:v>29.592287447076327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11-47FB-9A7A-536034D1F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8239200"/>
        <c:axId val="488244000"/>
      </c:barChart>
      <c:catAx>
        <c:axId val="488239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44000"/>
        <c:crosses val="autoZero"/>
        <c:auto val="1"/>
        <c:lblAlgn val="ctr"/>
        <c:lblOffset val="100"/>
        <c:noMultiLvlLbl val="0"/>
      </c:catAx>
      <c:valAx>
        <c:axId val="488244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39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25.989836573770663</c:v>
                </c:pt>
                <c:pt idx="1">
                  <c:v>31.775208313828294</c:v>
                </c:pt>
                <c:pt idx="2">
                  <c:v>28.824745914344266</c:v>
                </c:pt>
                <c:pt idx="3">
                  <c:v>32.430525647827402</c:v>
                </c:pt>
                <c:pt idx="4">
                  <c:v>29.14122689302916</c:v>
                </c:pt>
                <c:pt idx="5">
                  <c:v>31.100750033808737</c:v>
                </c:pt>
                <c:pt idx="6">
                  <c:v>31.689261305121246</c:v>
                </c:pt>
                <c:pt idx="7">
                  <c:v>34.068678546536425</c:v>
                </c:pt>
                <c:pt idx="8">
                  <c:v>36.289329962862404</c:v>
                </c:pt>
                <c:pt idx="9">
                  <c:v>38.351964547639113</c:v>
                </c:pt>
                <c:pt idx="10">
                  <c:v>43.609035774844223</c:v>
                </c:pt>
                <c:pt idx="11">
                  <c:v>39.037168804419068</c:v>
                </c:pt>
                <c:pt idx="12">
                  <c:v>45.192803420403834</c:v>
                </c:pt>
                <c:pt idx="13">
                  <c:v>50.623308262855126</c:v>
                </c:pt>
                <c:pt idx="14">
                  <c:v>55.987027847995918</c:v>
                </c:pt>
                <c:pt idx="15">
                  <c:v>43.589301875604654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7C-4807-AA6F-9030808653B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18.288872244588003</c:v>
                </c:pt>
                <c:pt idx="1">
                  <c:v>21.842867396935372</c:v>
                </c:pt>
                <c:pt idx="2">
                  <c:v>20.720802255302772</c:v>
                </c:pt>
                <c:pt idx="3">
                  <c:v>22.294364863880826</c:v>
                </c:pt>
                <c:pt idx="4">
                  <c:v>20.856234851085521</c:v>
                </c:pt>
                <c:pt idx="5">
                  <c:v>22.620801215033968</c:v>
                </c:pt>
                <c:pt idx="6">
                  <c:v>23.063508410573295</c:v>
                </c:pt>
                <c:pt idx="7">
                  <c:v>24.560944147967835</c:v>
                </c:pt>
                <c:pt idx="8">
                  <c:v>24.320964537236424</c:v>
                </c:pt>
                <c:pt idx="9">
                  <c:v>27.183784289860501</c:v>
                </c:pt>
                <c:pt idx="10">
                  <c:v>28.68478814925777</c:v>
                </c:pt>
                <c:pt idx="11">
                  <c:v>26.493940434208202</c:v>
                </c:pt>
                <c:pt idx="12">
                  <c:v>30.481321973597979</c:v>
                </c:pt>
                <c:pt idx="13">
                  <c:v>34.573801870403308</c:v>
                </c:pt>
                <c:pt idx="14">
                  <c:v>38.021179872879152</c:v>
                </c:pt>
                <c:pt idx="15">
                  <c:v>29.560174349051799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7C-4807-AA6F-903080865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8243520"/>
        <c:axId val="488231520"/>
      </c:barChart>
      <c:catAx>
        <c:axId val="488243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31520"/>
        <c:crosses val="autoZero"/>
        <c:auto val="1"/>
        <c:lblAlgn val="ctr"/>
        <c:lblOffset val="100"/>
        <c:noMultiLvlLbl val="0"/>
      </c:catAx>
      <c:valAx>
        <c:axId val="488231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43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28.729862996598321</c:v>
                </c:pt>
                <c:pt idx="1">
                  <c:v>20.003609732754946</c:v>
                </c:pt>
                <c:pt idx="2">
                  <c:v>17.246325250444716</c:v>
                </c:pt>
                <c:pt idx="3">
                  <c:v>16.034484910900979</c:v>
                </c:pt>
                <c:pt idx="4">
                  <c:v>16.627157257435321</c:v>
                </c:pt>
                <c:pt idx="5">
                  <c:v>12.417293428621957</c:v>
                </c:pt>
                <c:pt idx="6">
                  <c:v>12.250153439648807</c:v>
                </c:pt>
                <c:pt idx="7">
                  <c:v>12.631890480500161</c:v>
                </c:pt>
                <c:pt idx="8">
                  <c:v>12.103433927326822</c:v>
                </c:pt>
                <c:pt idx="9">
                  <c:v>13.674884790229797</c:v>
                </c:pt>
                <c:pt idx="10">
                  <c:v>18.477400160201395</c:v>
                </c:pt>
                <c:pt idx="11">
                  <c:v>17.867906667082778</c:v>
                </c:pt>
                <c:pt idx="12">
                  <c:v>15.685225062156061</c:v>
                </c:pt>
                <c:pt idx="13">
                  <c:v>13.258902100302718</c:v>
                </c:pt>
                <c:pt idx="14">
                  <c:v>10.348510855204985</c:v>
                </c:pt>
                <c:pt idx="15">
                  <c:v>22.269783312007824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1-47ED-9463-C92EC69A92C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31.223449739412665</c:v>
                </c:pt>
                <c:pt idx="1">
                  <c:v>20.559435758199921</c:v>
                </c:pt>
                <c:pt idx="2">
                  <c:v>18.837614039467798</c:v>
                </c:pt>
                <c:pt idx="3">
                  <c:v>16.769954956360724</c:v>
                </c:pt>
                <c:pt idx="4">
                  <c:v>18.239906791915033</c:v>
                </c:pt>
                <c:pt idx="5">
                  <c:v>13.003765773075763</c:v>
                </c:pt>
                <c:pt idx="6">
                  <c:v>12.759219382288384</c:v>
                </c:pt>
                <c:pt idx="7">
                  <c:v>13.226924237222899</c:v>
                </c:pt>
                <c:pt idx="8">
                  <c:v>12.473644789813688</c:v>
                </c:pt>
                <c:pt idx="9">
                  <c:v>14.137128233935648</c:v>
                </c:pt>
                <c:pt idx="10">
                  <c:v>18.592984427175981</c:v>
                </c:pt>
                <c:pt idx="11">
                  <c:v>18.232260816194906</c:v>
                </c:pt>
                <c:pt idx="12">
                  <c:v>16.191648722029775</c:v>
                </c:pt>
                <c:pt idx="13">
                  <c:v>13.773907977821469</c:v>
                </c:pt>
                <c:pt idx="14">
                  <c:v>10.562868645257934</c:v>
                </c:pt>
                <c:pt idx="15">
                  <c:v>22.269335996421479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B1-47ED-9463-C92EC69A9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8239680"/>
        <c:axId val="488240640"/>
      </c:barChart>
      <c:catAx>
        <c:axId val="488239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40640"/>
        <c:crosses val="autoZero"/>
        <c:auto val="1"/>
        <c:lblAlgn val="ctr"/>
        <c:lblOffset val="100"/>
        <c:noMultiLvlLbl val="0"/>
      </c:catAx>
      <c:valAx>
        <c:axId val="488240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39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29.729155613810612</c:v>
                </c:pt>
                <c:pt idx="1">
                  <c:v>33.778443549813275</c:v>
                </c:pt>
                <c:pt idx="2">
                  <c:v>30.03103121846685</c:v>
                </c:pt>
                <c:pt idx="3">
                  <c:v>33.432481353181664</c:v>
                </c:pt>
                <c:pt idx="4">
                  <c:v>30.23213598393825</c:v>
                </c:pt>
                <c:pt idx="5">
                  <c:v>31.17841650282433</c:v>
                </c:pt>
                <c:pt idx="6">
                  <c:v>31.793641877061035</c:v>
                </c:pt>
                <c:pt idx="7">
                  <c:v>34.317739703939502</c:v>
                </c:pt>
                <c:pt idx="8">
                  <c:v>36.439399140737969</c:v>
                </c:pt>
                <c:pt idx="9">
                  <c:v>39.059524181048381</c:v>
                </c:pt>
                <c:pt idx="10">
                  <c:v>45.537683737477764</c:v>
                </c:pt>
                <c:pt idx="11">
                  <c:v>40.712792185500739</c:v>
                </c:pt>
                <c:pt idx="12">
                  <c:v>46.436143099376878</c:v>
                </c:pt>
                <c:pt idx="13">
                  <c:v>51.36313703460975</c:v>
                </c:pt>
                <c:pt idx="14">
                  <c:v>56.204308793392215</c:v>
                </c:pt>
                <c:pt idx="15">
                  <c:v>46.916684871370762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1B-4700-8E10-8D5B904688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22.53432366923613</c:v>
                </c:pt>
                <c:pt idx="1">
                  <c:v>23.898147281257476</c:v>
                </c:pt>
                <c:pt idx="2">
                  <c:v>22.28730143869176</c:v>
                </c:pt>
                <c:pt idx="3">
                  <c:v>23.46873472105192</c:v>
                </c:pt>
                <c:pt idx="4">
                  <c:v>22.302302114866482</c:v>
                </c:pt>
                <c:pt idx="5">
                  <c:v>22.837260348073944</c:v>
                </c:pt>
                <c:pt idx="6">
                  <c:v>23.298858825120412</c:v>
                </c:pt>
                <c:pt idx="7">
                  <c:v>24.962758376764558</c:v>
                </c:pt>
                <c:pt idx="8">
                  <c:v>24.563981732879778</c:v>
                </c:pt>
                <c:pt idx="9">
                  <c:v>27.986590935097631</c:v>
                </c:pt>
                <c:pt idx="10">
                  <c:v>30.53048507734399</c:v>
                </c:pt>
                <c:pt idx="11">
                  <c:v>28.17972724151921</c:v>
                </c:pt>
                <c:pt idx="12">
                  <c:v>31.795992884561372</c:v>
                </c:pt>
                <c:pt idx="13">
                  <c:v>35.427019941952999</c:v>
                </c:pt>
                <c:pt idx="14">
                  <c:v>38.285210498392786</c:v>
                </c:pt>
                <c:pt idx="15">
                  <c:v>32.600370335694741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1B-4700-8E10-8D5B90468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8231040"/>
        <c:axId val="488238240"/>
      </c:barChart>
      <c:catAx>
        <c:axId val="488231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38240"/>
        <c:crosses val="autoZero"/>
        <c:auto val="1"/>
        <c:lblAlgn val="ctr"/>
        <c:lblOffset val="100"/>
        <c:noMultiLvlLbl val="0"/>
      </c:catAx>
      <c:valAx>
        <c:axId val="488238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8231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13.072891635198536</c:v>
                </c:pt>
                <c:pt idx="1">
                  <c:v>12.167826566384754</c:v>
                </c:pt>
                <c:pt idx="2">
                  <c:v>12.138553402199129</c:v>
                </c:pt>
                <c:pt idx="3">
                  <c:v>11.781522745477432</c:v>
                </c:pt>
                <c:pt idx="4">
                  <c:v>12.139073536601858</c:v>
                </c:pt>
                <c:pt idx="5">
                  <c:v>11.347044076189286</c:v>
                </c:pt>
                <c:pt idx="6">
                  <c:v>11.222024571149186</c:v>
                </c:pt>
                <c:pt idx="7">
                  <c:v>11.206701411644769</c:v>
                </c:pt>
                <c:pt idx="8">
                  <c:v>11.080267141029243</c:v>
                </c:pt>
                <c:pt idx="9">
                  <c:v>10.978456033038936</c:v>
                </c:pt>
                <c:pt idx="10">
                  <c:v>11.157111797688522</c:v>
                </c:pt>
                <c:pt idx="11">
                  <c:v>11.433219944033539</c:v>
                </c:pt>
                <c:pt idx="12">
                  <c:v>10.890095600703223</c:v>
                </c:pt>
                <c:pt idx="13">
                  <c:v>10.425823632826722</c:v>
                </c:pt>
                <c:pt idx="14">
                  <c:v>9.4889679493181038</c:v>
                </c:pt>
                <c:pt idx="15">
                  <c:v>11.952511729030782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40-4FD6-B1EB-DF90C5E1A4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13.070623849202635</c:v>
                </c:pt>
                <c:pt idx="1">
                  <c:v>12.165891666406601</c:v>
                </c:pt>
                <c:pt idx="2">
                  <c:v>12.136649710285138</c:v>
                </c:pt>
                <c:pt idx="3">
                  <c:v>11.77991032882897</c:v>
                </c:pt>
                <c:pt idx="4">
                  <c:v>12.137076220495377</c:v>
                </c:pt>
                <c:pt idx="5">
                  <c:v>11.345265216531953</c:v>
                </c:pt>
                <c:pt idx="6">
                  <c:v>11.219777590529393</c:v>
                </c:pt>
                <c:pt idx="7">
                  <c:v>11.204704095538286</c:v>
                </c:pt>
                <c:pt idx="8">
                  <c:v>11.078550697500235</c:v>
                </c:pt>
                <c:pt idx="9">
                  <c:v>10.976313079299691</c:v>
                </c:pt>
                <c:pt idx="10">
                  <c:v>11.154989649325387</c:v>
                </c:pt>
                <c:pt idx="11">
                  <c:v>11.431461889752313</c:v>
                </c:pt>
                <c:pt idx="12">
                  <c:v>10.887723787826776</c:v>
                </c:pt>
                <c:pt idx="13">
                  <c:v>10.423597457583041</c:v>
                </c:pt>
                <c:pt idx="14">
                  <c:v>9.4864088880566744</c:v>
                </c:pt>
                <c:pt idx="15">
                  <c:v>11.950420788731808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40-4FD6-B1EB-DF90C5E1A4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7795215"/>
        <c:axId val="1917799535"/>
      </c:barChart>
      <c:catAx>
        <c:axId val="1917795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99535"/>
        <c:crosses val="autoZero"/>
        <c:auto val="1"/>
        <c:lblAlgn val="ctr"/>
        <c:lblOffset val="100"/>
        <c:noMultiLvlLbl val="0"/>
      </c:catAx>
      <c:valAx>
        <c:axId val="1917799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95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26.890418084032916</c:v>
                </c:pt>
                <c:pt idx="1">
                  <c:v>32.283878954321793</c:v>
                </c:pt>
                <c:pt idx="2">
                  <c:v>28.989805365706502</c:v>
                </c:pt>
                <c:pt idx="3">
                  <c:v>32.514652186124891</c:v>
                </c:pt>
                <c:pt idx="4">
                  <c:v>29.181225228599072</c:v>
                </c:pt>
                <c:pt idx="5">
                  <c:v>31.097618824704305</c:v>
                </c:pt>
                <c:pt idx="6">
                  <c:v>31.685370699788827</c:v>
                </c:pt>
                <c:pt idx="7">
                  <c:v>34.060543644477733</c:v>
                </c:pt>
                <c:pt idx="8">
                  <c:v>36.284763182806437</c:v>
                </c:pt>
                <c:pt idx="9">
                  <c:v>38.355158172871874</c:v>
                </c:pt>
                <c:pt idx="10">
                  <c:v>44.254949078841967</c:v>
                </c:pt>
                <c:pt idx="11">
                  <c:v>39.523473665595191</c:v>
                </c:pt>
                <c:pt idx="12">
                  <c:v>45.583205900404664</c:v>
                </c:pt>
                <c:pt idx="13">
                  <c:v>50.694171373883016</c:v>
                </c:pt>
                <c:pt idx="14">
                  <c:v>55.975740931456691</c:v>
                </c:pt>
                <c:pt idx="15">
                  <c:v>44.468776331804136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5D-477F-BBAE-F4A1277CDA7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18.900238221556453</c:v>
                </c:pt>
                <c:pt idx="1">
                  <c:v>22.071705728760314</c:v>
                </c:pt>
                <c:pt idx="2">
                  <c:v>20.857535187092346</c:v>
                </c:pt>
                <c:pt idx="3">
                  <c:v>22.298130636956593</c:v>
                </c:pt>
                <c:pt idx="4">
                  <c:v>20.865753310655474</c:v>
                </c:pt>
                <c:pt idx="5">
                  <c:v>22.611105909767087</c:v>
                </c:pt>
                <c:pt idx="6">
                  <c:v>23.053365789720065</c:v>
                </c:pt>
                <c:pt idx="7">
                  <c:v>24.54265622236786</c:v>
                </c:pt>
                <c:pt idx="8">
                  <c:v>24.30078332241051</c:v>
                </c:pt>
                <c:pt idx="9">
                  <c:v>27.153793340199108</c:v>
                </c:pt>
                <c:pt idx="10">
                  <c:v>29.028149673875731</c:v>
                </c:pt>
                <c:pt idx="11">
                  <c:v>26.755526428029004</c:v>
                </c:pt>
                <c:pt idx="12">
                  <c:v>30.698852583507581</c:v>
                </c:pt>
                <c:pt idx="13">
                  <c:v>34.582904222451077</c:v>
                </c:pt>
                <c:pt idx="14">
                  <c:v>37.988806707653261</c:v>
                </c:pt>
                <c:pt idx="15">
                  <c:v>30.236286656472032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5D-477F-BBAE-F4A1277CD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7788975"/>
        <c:axId val="1917784655"/>
      </c:barChart>
      <c:catAx>
        <c:axId val="1917788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84655"/>
        <c:crosses val="autoZero"/>
        <c:auto val="1"/>
        <c:lblAlgn val="ctr"/>
        <c:lblOffset val="100"/>
        <c:noMultiLvlLbl val="0"/>
      </c:catAx>
      <c:valAx>
        <c:axId val="1917784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88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13.073297340032665</c:v>
                </c:pt>
                <c:pt idx="1">
                  <c:v>12.167888982513082</c:v>
                </c:pt>
                <c:pt idx="2">
                  <c:v>12.1386054156394</c:v>
                </c:pt>
                <c:pt idx="3">
                  <c:v>11.781522745477432</c:v>
                </c:pt>
                <c:pt idx="4">
                  <c:v>12.139135952730186</c:v>
                </c:pt>
                <c:pt idx="5">
                  <c:v>11.347106492317616</c:v>
                </c:pt>
                <c:pt idx="6">
                  <c:v>11.222086987277514</c:v>
                </c:pt>
                <c:pt idx="7">
                  <c:v>11.20681584121337</c:v>
                </c:pt>
                <c:pt idx="8">
                  <c:v>11.080287946405353</c:v>
                </c:pt>
                <c:pt idx="9">
                  <c:v>10.978528851855319</c:v>
                </c:pt>
                <c:pt idx="10">
                  <c:v>11.157215824569068</c:v>
                </c:pt>
                <c:pt idx="11">
                  <c:v>11.43333437360214</c:v>
                </c:pt>
                <c:pt idx="12">
                  <c:v>10.890106003391276</c:v>
                </c:pt>
                <c:pt idx="13">
                  <c:v>10.425553162937303</c:v>
                </c:pt>
                <c:pt idx="14">
                  <c:v>9.4889783520061588</c:v>
                </c:pt>
                <c:pt idx="15">
                  <c:v>11.952646963975491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C2-40C4-BA0F-D4C35EE7326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13.071383245430619</c:v>
                </c:pt>
                <c:pt idx="1">
                  <c:v>12.166099720167692</c:v>
                </c:pt>
                <c:pt idx="2">
                  <c:v>12.136930582862613</c:v>
                </c:pt>
                <c:pt idx="3">
                  <c:v>11.780253617534772</c:v>
                </c:pt>
                <c:pt idx="4">
                  <c:v>12.13735709307285</c:v>
                </c:pt>
                <c:pt idx="5">
                  <c:v>11.345036357394752</c:v>
                </c:pt>
                <c:pt idx="6">
                  <c:v>11.219829603969666</c:v>
                </c:pt>
                <c:pt idx="7">
                  <c:v>11.204818525106887</c:v>
                </c:pt>
                <c:pt idx="8">
                  <c:v>11.07867552975689</c:v>
                </c:pt>
                <c:pt idx="9">
                  <c:v>10.976427508868293</c:v>
                </c:pt>
                <c:pt idx="10">
                  <c:v>11.15527052190286</c:v>
                </c:pt>
                <c:pt idx="11">
                  <c:v>11.431493097816476</c:v>
                </c:pt>
                <c:pt idx="12">
                  <c:v>10.887911036211758</c:v>
                </c:pt>
                <c:pt idx="13">
                  <c:v>10.42371188715164</c:v>
                </c:pt>
                <c:pt idx="14">
                  <c:v>9.4866897606341478</c:v>
                </c:pt>
                <c:pt idx="15">
                  <c:v>11.95078488281372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C2-40C4-BA0F-D4C35EE73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7785135"/>
        <c:axId val="1917786575"/>
      </c:barChart>
      <c:catAx>
        <c:axId val="1917785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86575"/>
        <c:crosses val="autoZero"/>
        <c:auto val="1"/>
        <c:lblAlgn val="ctr"/>
        <c:lblOffset val="100"/>
        <c:noMultiLvlLbl val="0"/>
      </c:catAx>
      <c:valAx>
        <c:axId val="1917786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85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19.187508452184044</c:v>
                </c:pt>
                <c:pt idx="1">
                  <c:v>23.735823736853604</c:v>
                </c:pt>
                <c:pt idx="2">
                  <c:v>21.528279707476411</c:v>
                </c:pt>
                <c:pt idx="3">
                  <c:v>24.689802244900086</c:v>
                </c:pt>
                <c:pt idx="4">
                  <c:v>22.089952043608069</c:v>
                </c:pt>
                <c:pt idx="5">
                  <c:v>24.331179976906032</c:v>
                </c:pt>
                <c:pt idx="6">
                  <c:v>24.81146168169855</c:v>
                </c:pt>
                <c:pt idx="7">
                  <c:v>26.457499817952961</c:v>
                </c:pt>
                <c:pt idx="8">
                  <c:v>28.212599735771725</c:v>
                </c:pt>
                <c:pt idx="9">
                  <c:v>30.206087653049551</c:v>
                </c:pt>
                <c:pt idx="10">
                  <c:v>33.415660206597387</c:v>
                </c:pt>
                <c:pt idx="11">
                  <c:v>29.965619115979571</c:v>
                </c:pt>
                <c:pt idx="12">
                  <c:v>35.035660414651147</c:v>
                </c:pt>
                <c:pt idx="13">
                  <c:v>39.537330046083909</c:v>
                </c:pt>
                <c:pt idx="14">
                  <c:v>45.66627136452059</c:v>
                </c:pt>
                <c:pt idx="15">
                  <c:v>32.621030074171166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47-497B-BE7B-6DA0A47E7C1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13.711980775832476</c:v>
                </c:pt>
                <c:pt idx="1">
                  <c:v>16.64803545236089</c:v>
                </c:pt>
                <c:pt idx="2">
                  <c:v>15.469171633950214</c:v>
                </c:pt>
                <c:pt idx="3">
                  <c:v>17.295405132686287</c:v>
                </c:pt>
                <c:pt idx="4">
                  <c:v>15.85423753497904</c:v>
                </c:pt>
                <c:pt idx="5">
                  <c:v>17.62275692038823</c:v>
                </c:pt>
                <c:pt idx="6">
                  <c:v>17.968729519707892</c:v>
                </c:pt>
                <c:pt idx="7">
                  <c:v>19.164071195997046</c:v>
                </c:pt>
                <c:pt idx="8">
                  <c:v>19.41666926733868</c:v>
                </c:pt>
                <c:pt idx="9">
                  <c:v>21.864796263354453</c:v>
                </c:pt>
                <c:pt idx="10">
                  <c:v>22.969957036898336</c:v>
                </c:pt>
                <c:pt idx="11">
                  <c:v>20.99297818556315</c:v>
                </c:pt>
                <c:pt idx="12">
                  <c:v>24.572428715580106</c:v>
                </c:pt>
                <c:pt idx="13">
                  <c:v>28.068148009445643</c:v>
                </c:pt>
                <c:pt idx="14">
                  <c:v>32.606965639921356</c:v>
                </c:pt>
                <c:pt idx="15">
                  <c:v>22.957629851553641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47-497B-BE7B-6DA0A47E7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7791375"/>
        <c:axId val="1917799055"/>
      </c:barChart>
      <c:catAx>
        <c:axId val="1917791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99055"/>
        <c:crosses val="autoZero"/>
        <c:auto val="1"/>
        <c:lblAlgn val="ctr"/>
        <c:lblOffset val="100"/>
        <c:noMultiLvlLbl val="0"/>
      </c:catAx>
      <c:valAx>
        <c:axId val="1917799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91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34.366809183493018</c:v>
                </c:pt>
                <c:pt idx="1">
                  <c:v>23.96016810743896</c:v>
                </c:pt>
                <c:pt idx="2">
                  <c:v>20.248613841816727</c:v>
                </c:pt>
                <c:pt idx="3">
                  <c:v>18.59999583892478</c:v>
                </c:pt>
                <c:pt idx="4">
                  <c:v>19.24008363761196</c:v>
                </c:pt>
                <c:pt idx="5">
                  <c:v>13.423795108656076</c:v>
                </c:pt>
                <c:pt idx="6">
                  <c:v>13.120182255094717</c:v>
                </c:pt>
                <c:pt idx="7">
                  <c:v>13.808933828501285</c:v>
                </c:pt>
                <c:pt idx="8">
                  <c:v>13.137835616723363</c:v>
                </c:pt>
                <c:pt idx="9">
                  <c:v>15.258933308366883</c:v>
                </c:pt>
                <c:pt idx="10">
                  <c:v>22.4883958014751</c:v>
                </c:pt>
                <c:pt idx="11">
                  <c:v>21.385034692964663</c:v>
                </c:pt>
                <c:pt idx="12">
                  <c:v>18.821593899863725</c:v>
                </c:pt>
                <c:pt idx="13">
                  <c:v>15.51117768831466</c:v>
                </c:pt>
                <c:pt idx="14">
                  <c:v>11.072069822842222</c:v>
                </c:pt>
                <c:pt idx="15">
                  <c:v>27.562182067846333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E-4B59-AFFA-DD390648AC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35.707923727491185</c:v>
                </c:pt>
                <c:pt idx="1">
                  <c:v>23.416658864650628</c:v>
                </c:pt>
                <c:pt idx="2">
                  <c:v>21.556533408232688</c:v>
                </c:pt>
                <c:pt idx="3">
                  <c:v>18.830488198150405</c:v>
                </c:pt>
                <c:pt idx="4">
                  <c:v>20.613685776404623</c:v>
                </c:pt>
                <c:pt idx="5">
                  <c:v>14.032872494252516</c:v>
                </c:pt>
                <c:pt idx="6">
                  <c:v>13.760717369368246</c:v>
                </c:pt>
                <c:pt idx="7">
                  <c:v>14.381612208594701</c:v>
                </c:pt>
                <c:pt idx="8">
                  <c:v>13.377232676923716</c:v>
                </c:pt>
                <c:pt idx="9">
                  <c:v>15.454753508306547</c:v>
                </c:pt>
                <c:pt idx="10">
                  <c:v>21.238908133861791</c:v>
                </c:pt>
                <c:pt idx="11">
                  <c:v>20.656055924850982</c:v>
                </c:pt>
                <c:pt idx="12">
                  <c:v>18.374434353837032</c:v>
                </c:pt>
                <c:pt idx="13">
                  <c:v>15.556710253929616</c:v>
                </c:pt>
                <c:pt idx="14">
                  <c:v>11.180403416242758</c:v>
                </c:pt>
                <c:pt idx="15">
                  <c:v>25.835928804002954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9E-4B59-AFFA-DD390648A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7798095"/>
        <c:axId val="1917792815"/>
      </c:barChart>
      <c:catAx>
        <c:axId val="1917798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92815"/>
        <c:crosses val="autoZero"/>
        <c:auto val="1"/>
        <c:lblAlgn val="ctr"/>
        <c:lblOffset val="100"/>
        <c:noMultiLvlLbl val="0"/>
      </c:catAx>
      <c:valAx>
        <c:axId val="1917792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7798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BC3CC6-5EDF-BCF5-7570-A5B54589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F32F5D-751B-2043-3B9C-DC45FC10A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3B5134-7DE6-4A1C-6289-F8A8589287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85AF7C-05DD-0109-8A55-A49BE07E15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79FCF7-D7C6-9FD6-3B35-3EA4823FA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5D4A0-6732-9125-504B-F547FFE8F8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492D75-5850-1FF0-C3C7-F2668A387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0711E-5D3C-21F4-5E1A-002A4E818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F8F2047-18ED-B332-5DBE-A6BFBBB55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E373B9-EC6C-5AB3-CCE0-E71477594A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4FBC04-B018-D7DA-95EC-DB2E3E6D67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BA79CF-CEE7-ADEC-DF2C-0E9CC951FB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4B426F-2AE8-0D72-3090-8771300E7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D05232-3F36-6ED9-740A-0FAD347EC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7B372EB-3E24-2652-DFEC-D0C88C7AB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7C721-ABE8-5048-7635-72349342A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B51D53E-E822-7761-5813-EF5C7C4B9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F979026-C55A-1564-C33E-C9BA0D8C0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C3E2803-3397-C367-6461-12E9CE67C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0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Relocatable Classroom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Relocatable Classroom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961.29</v>
      </c>
    </row>
    <row r="9" spans="1:3" x14ac:dyDescent="0.25">
      <c r="A9" s="6" t="s">
        <v>5</v>
      </c>
      <c r="B9" s="2">
        <f>_xlfn.XLOOKUP(
  B4,
  'Geometry Summary'!$B:$B,
  'Geometry Summary'!$E:$E,
  ""
)</f>
        <v>1.7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3.33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9.0004473155863494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12.00059295321911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Relocatable Classroom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EL1 SPC (G.1)</v>
      </c>
      <c r="B3" s="3" t="str">
        <f>IF(TRIM(Raw_zonesummary!$A2)="Existing",Raw_zonesummary!C2,"")</f>
        <v>CLASSROOM EL1 SPC (G.1)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IFERROR(H3*J3/H6,"")</f>
        <v>1</v>
      </c>
      <c r="H3" s="53">
        <f>IF(TRIM(Raw_zonesummary!$A2)="Existing",Raw_zonesummary!E2,"")</f>
        <v>961.29</v>
      </c>
      <c r="I3" s="53">
        <f>IF(TRIM(Raw_zonesummary!$A2)="Existing",Raw_zonesummary!I2,"")</f>
        <v>8652.0400000000009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CRAWLSPACE EL1 CRS (G.1)</v>
      </c>
      <c r="B4" s="3" t="str">
        <f>IF(TRIM(Raw_zonesummary!$A3)="Existing",Raw_zonesummary!C3,"")</f>
        <v>CRAWLSPACE EL1 CRS (G.1)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IFERROR(H4*J4/H6,"")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2884.01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PLENUM EL1 PLNM (G.2)</v>
      </c>
      <c r="B5" s="3" t="str">
        <f>IF(TRIM(Raw_zonesummary!$A4)="Existing",Raw_zonesummary!C4,"")</f>
        <v>PLENUM EL1 PLNM (G.2)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IFERROR(H5*J5/H6,"")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2884.01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(1 Conditioned zones, 2 Unconditioned Zones)</v>
      </c>
      <c r="D6" s="12"/>
      <c r="E6" s="12"/>
      <c r="F6" s="3"/>
      <c r="G6" s="13"/>
      <c r="H6" s="53">
        <f>SUMPRODUCT($H$3:INDEX(H:H,ROW()-1), $J$3:INDEX(J:J,ROW()-1))</f>
        <v>961.29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Relocatable Classroom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Relocatable Classroom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Relocatable Classroom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Relocatable Classroom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Relocatable Classroom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Relocatable Classroom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Relocatable Classroom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Relocatable Classroom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Relocatable Classroom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Relocatable Classroom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Relocatable Classroom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Relocatable Classroom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0.11799999999999999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0.109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0.11899999999999999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0.107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0.11600000000000001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0.11799999999999999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0.112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0.11700000000000001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0.11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9.0999999999999998E-2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0.10299999999999999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0.10299999999999999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0.10199999999999999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9.7000000000000003E-2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8.5999999999999993E-2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9.8000000000000004E-2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8.4000000000000005E-2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5.5E-2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0.112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5.5E-2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0.10299999999999999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0.112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0.112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0.10299999999999999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5.5E-2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5.5E-2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4.3999999999999997E-2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5.5E-2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5.5E-2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5.5E-2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3.9E-2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5.5E-2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Relocatable Classroom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9" t="str" cm="1">
        <f t="array" ref="A3">IFERROR(INDEX($Z:$Z, 2+INT((ROW()-3)/4)), "")</f>
        <v>School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School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School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School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Relocatable Classroom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Relocatable Classroom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412</v>
      </c>
      <c r="E2" t="s">
        <v>413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412</v>
      </c>
      <c r="E3" t="s">
        <v>413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414</v>
      </c>
      <c r="E4" t="s">
        <v>415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414</v>
      </c>
      <c r="E5" t="s">
        <v>415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414</v>
      </c>
      <c r="E6" t="s">
        <v>416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414</v>
      </c>
      <c r="E7" t="s">
        <v>416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417</v>
      </c>
      <c r="E10" t="s">
        <v>415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417</v>
      </c>
      <c r="E11" t="s">
        <v>415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Relocatable Classroom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961.29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365.29019999999997</v>
      </c>
      <c r="F3" s="26"/>
    </row>
    <row r="6" spans="1:26" ht="15.75" customHeight="1" x14ac:dyDescent="0.25">
      <c r="A6" s="86" t="str">
        <f>"OA Controller - "&amp;Prototype!A2</f>
        <v>OA Controller - Education - Relocatable Classroom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Education - Relocatable Classroom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961.29</v>
      </c>
      <c r="C2">
        <v>0</v>
      </c>
      <c r="D2">
        <v>0.38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Relocatable Classroom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11031.12</v>
      </c>
      <c r="E4" s="70">
        <f>Raw_waterheater!D2</f>
        <v>2.31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11031.12</v>
      </c>
      <c r="E5" s="70">
        <f>Raw_waterheater!D3</f>
        <v>2.31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Relocatable Classroom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EL1 SPC (G.1)</v>
      </c>
      <c r="B10" s="62">
        <f>IFERROR(Zones!H3,0)</f>
        <v>961.29</v>
      </c>
      <c r="C10" s="59">
        <f>IFERROR(Zones!K3,0)</f>
        <v>25</v>
      </c>
      <c r="D10" s="57">
        <f>IFERROR(E10/C10,0)</f>
        <v>0.34606439999999999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8.6516099999999998</v>
      </c>
      <c r="F10" s="73">
        <f>E10/60</f>
        <v>0.1441935</v>
      </c>
      <c r="G10" s="74"/>
    </row>
    <row r="11" spans="1:8" x14ac:dyDescent="0.25">
      <c r="A11" s="58" t="str">
        <f>IFERROR(Zones!B4,0)</f>
        <v>CRAWLSPACE EL1 CRS (G.1)</v>
      </c>
      <c r="B11" s="62">
        <f>IFERROR(Zones!H4,0)</f>
        <v>0</v>
      </c>
      <c r="C11" s="59">
        <f>IFERROR(Zones!K4,0)</f>
        <v>0</v>
      </c>
      <c r="D11" s="57">
        <f t="shared" ref="D11:D12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2" si="1">E11/60</f>
        <v>0</v>
      </c>
      <c r="G11" s="74"/>
    </row>
    <row r="12" spans="1:8" x14ac:dyDescent="0.25">
      <c r="A12" s="58" t="str">
        <f>IFERROR(Zones!B5,0)</f>
        <v>PLENUM EL1 PLNM (G.2)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11031.12</v>
      </c>
      <c r="D2">
        <v>2.31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11031.12</v>
      </c>
      <c r="D3">
        <v>2.31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8.6516099999999998</v>
      </c>
      <c r="C2" t="s">
        <v>383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Relocatable Classroom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961.29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Classroom_class</v>
      </c>
      <c r="D4" s="63">
        <f>Raw_interiorlights!C3</f>
        <v>961.29</v>
      </c>
      <c r="E4" s="43">
        <f>Raw_interiorlights!D3</f>
        <v>0.59991648029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Relocatable Classroom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961.29</v>
      </c>
      <c r="D2">
        <v>1.3129583936</v>
      </c>
    </row>
    <row r="3" spans="1:4" x14ac:dyDescent="0.25">
      <c r="A3" t="s">
        <v>40</v>
      </c>
      <c r="B3" t="s">
        <v>387</v>
      </c>
      <c r="C3">
        <v>961.29</v>
      </c>
      <c r="D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Education - Relocatable Classroom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961.29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Education - Relocatable Classroom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Education - Relocatable Classroom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961.29</v>
      </c>
      <c r="D2">
        <v>0.999870569519</v>
      </c>
    </row>
    <row r="3" spans="1:4" x14ac:dyDescent="0.25">
      <c r="A3" t="s">
        <v>40</v>
      </c>
      <c r="B3" t="s">
        <v>387</v>
      </c>
      <c r="C3">
        <v>961.29</v>
      </c>
      <c r="D3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448</v>
      </c>
      <c r="D2" t="s">
        <v>449</v>
      </c>
    </row>
    <row r="3" spans="1:4" x14ac:dyDescent="0.25">
      <c r="A3" t="s">
        <v>40</v>
      </c>
      <c r="B3" t="s">
        <v>448</v>
      </c>
      <c r="D3" t="s">
        <v>449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Relocatable Classroom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1/11)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4/3)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4/12)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5/22)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5/31)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8/7)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8/16)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12/11)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AllOtherDays (Through 12/31)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84.92</v>
      </c>
      <c r="M13" s="2">
        <f>Raw_schedule!L11</f>
        <v>84.92</v>
      </c>
      <c r="N13" s="2">
        <f>Raw_schedule!M11</f>
        <v>84.92</v>
      </c>
      <c r="O13" s="2">
        <f>Raw_schedule!N11</f>
        <v>84.92</v>
      </c>
      <c r="P13" s="2">
        <f>Raw_schedule!O11</f>
        <v>84.92</v>
      </c>
      <c r="Q13" s="2">
        <f>Raw_schedule!P11</f>
        <v>84.92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4/3)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5/22)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8/7)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Saturdays (Through 12/11)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84.92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84.92</v>
      </c>
      <c r="S17" s="2">
        <f>Raw_schedule!R15</f>
        <v>84.92</v>
      </c>
      <c r="T17" s="2">
        <f>Raw_schedule!S15</f>
        <v>84.92</v>
      </c>
      <c r="U17" s="2">
        <f>Raw_schedule!T15</f>
        <v>84.92</v>
      </c>
      <c r="V17" s="2">
        <f>Raw_schedule!U15</f>
        <v>84.92</v>
      </c>
      <c r="W17" s="2">
        <f>Raw_schedule!V15</f>
        <v>84.92</v>
      </c>
      <c r="X17" s="2">
        <f>Raw_schedule!W15</f>
        <v>84.92</v>
      </c>
      <c r="Y17" s="2">
        <f>Raw_schedule!X15</f>
        <v>84.92</v>
      </c>
      <c r="Z17" s="2">
        <f>Raw_schedule!Y15</f>
        <v>84.92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4/3)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5/22)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8/7)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Cooling Setpoint Schedule</v>
      </c>
      <c r="B21" s="39" t="str">
        <f>Raw_schedule!A19</f>
        <v>School</v>
      </c>
      <c r="C21" s="2" t="str">
        <f>Raw_schedule!C19</f>
        <v>Weekdays (Through 12/11)</v>
      </c>
      <c r="D21" s="2"/>
      <c r="E21" s="2">
        <f>Raw_schedule!D19</f>
        <v>84.92</v>
      </c>
      <c r="F21" s="2">
        <f>Raw_schedule!E19</f>
        <v>84.92</v>
      </c>
      <c r="G21" s="2">
        <f>Raw_schedule!F19</f>
        <v>84.92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75.02</v>
      </c>
      <c r="L21" s="2">
        <f>Raw_schedule!K19</f>
        <v>75.02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84.92</v>
      </c>
      <c r="AB21" s="2">
        <f>Raw_schedule!AA19</f>
        <v>84.92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1/11)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4/3)</v>
      </c>
      <c r="D23" s="2"/>
      <c r="E23" s="2">
        <f>Raw_schedule!D21</f>
        <v>0.03</v>
      </c>
      <c r="F23" s="2">
        <f>Raw_schedule!E21</f>
        <v>0.03</v>
      </c>
      <c r="G23" s="2">
        <f>Raw_schedule!F21</f>
        <v>0.03</v>
      </c>
      <c r="H23" s="2">
        <f>Raw_schedule!G21</f>
        <v>0.03</v>
      </c>
      <c r="I23" s="2">
        <f>Raw_schedule!H21</f>
        <v>0.03</v>
      </c>
      <c r="J23" s="2">
        <f>Raw_schedule!I21</f>
        <v>0.03</v>
      </c>
      <c r="K23" s="2">
        <f>Raw_schedule!J21</f>
        <v>0.03</v>
      </c>
      <c r="L23" s="2">
        <f>Raw_schedule!K21</f>
        <v>0.03</v>
      </c>
      <c r="M23" s="2">
        <f>Raw_schedule!L21</f>
        <v>0.03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0.03</v>
      </c>
      <c r="S23" s="2">
        <f>Raw_schedule!R21</f>
        <v>0.03</v>
      </c>
      <c r="T23" s="2">
        <f>Raw_schedule!S21</f>
        <v>0.03</v>
      </c>
      <c r="U23" s="2">
        <f>Raw_schedule!T21</f>
        <v>0.03</v>
      </c>
      <c r="V23" s="2">
        <f>Raw_schedule!U21</f>
        <v>0.03</v>
      </c>
      <c r="W23" s="2">
        <f>Raw_schedule!V21</f>
        <v>0.03</v>
      </c>
      <c r="X23" s="2">
        <f>Raw_schedule!W21</f>
        <v>0.03</v>
      </c>
      <c r="Y23" s="2">
        <f>Raw_schedule!X21</f>
        <v>0.03</v>
      </c>
      <c r="Z23" s="2">
        <f>Raw_schedule!Y21</f>
        <v>0.03</v>
      </c>
      <c r="AA23" s="2">
        <f>Raw_schedule!Z21</f>
        <v>0.03</v>
      </c>
      <c r="AB23" s="2">
        <f>Raw_schedule!AA21</f>
        <v>0.03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4/12)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5/22)</v>
      </c>
      <c r="D25" s="2"/>
      <c r="E25" s="2">
        <f>Raw_schedule!D23</f>
        <v>0.03</v>
      </c>
      <c r="F25" s="2">
        <f>Raw_schedule!E23</f>
        <v>0.03</v>
      </c>
      <c r="G25" s="2">
        <f>Raw_schedule!F23</f>
        <v>0.03</v>
      </c>
      <c r="H25" s="2">
        <f>Raw_schedule!G23</f>
        <v>0.03</v>
      </c>
      <c r="I25" s="2">
        <f>Raw_schedule!H23</f>
        <v>0.03</v>
      </c>
      <c r="J25" s="2">
        <f>Raw_schedule!I23</f>
        <v>0.03</v>
      </c>
      <c r="K25" s="2">
        <f>Raw_schedule!J23</f>
        <v>0.03</v>
      </c>
      <c r="L25" s="2">
        <f>Raw_schedule!K23</f>
        <v>0.03</v>
      </c>
      <c r="M25" s="2">
        <f>Raw_schedule!L23</f>
        <v>0.03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0.03</v>
      </c>
      <c r="S25" s="2">
        <f>Raw_schedule!R23</f>
        <v>0.03</v>
      </c>
      <c r="T25" s="2">
        <f>Raw_schedule!S23</f>
        <v>0.03</v>
      </c>
      <c r="U25" s="2">
        <f>Raw_schedule!T23</f>
        <v>0.03</v>
      </c>
      <c r="V25" s="2">
        <f>Raw_schedule!U23</f>
        <v>0.03</v>
      </c>
      <c r="W25" s="2">
        <f>Raw_schedule!V23</f>
        <v>0.03</v>
      </c>
      <c r="X25" s="2">
        <f>Raw_schedule!W23</f>
        <v>0.03</v>
      </c>
      <c r="Y25" s="2">
        <f>Raw_schedule!X23</f>
        <v>0.03</v>
      </c>
      <c r="Z25" s="2">
        <f>Raw_schedule!Y23</f>
        <v>0.03</v>
      </c>
      <c r="AA25" s="2">
        <f>Raw_schedule!Z23</f>
        <v>0.03</v>
      </c>
      <c r="AB25" s="2">
        <f>Raw_schedule!AA23</f>
        <v>0.03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5/31)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8/7)</v>
      </c>
      <c r="D27" s="2"/>
      <c r="E27" s="2">
        <f>Raw_schedule!D25</f>
        <v>0.03</v>
      </c>
      <c r="F27" s="2">
        <f>Raw_schedule!E25</f>
        <v>0.03</v>
      </c>
      <c r="G27" s="2">
        <f>Raw_schedule!F25</f>
        <v>0.03</v>
      </c>
      <c r="H27" s="2">
        <f>Raw_schedule!G25</f>
        <v>0.03</v>
      </c>
      <c r="I27" s="2">
        <f>Raw_schedule!H25</f>
        <v>0.03</v>
      </c>
      <c r="J27" s="2">
        <f>Raw_schedule!I25</f>
        <v>0.03</v>
      </c>
      <c r="K27" s="2">
        <f>Raw_schedule!J25</f>
        <v>0.03</v>
      </c>
      <c r="L27" s="2">
        <f>Raw_schedule!K25</f>
        <v>0.03</v>
      </c>
      <c r="M27" s="2">
        <f>Raw_schedule!L25</f>
        <v>0.03</v>
      </c>
      <c r="N27" s="2">
        <f>Raw_schedule!M25</f>
        <v>0.05</v>
      </c>
      <c r="O27" s="2">
        <f>Raw_schedule!N25</f>
        <v>0.05</v>
      </c>
      <c r="P27" s="2">
        <f>Raw_schedule!O25</f>
        <v>0.05</v>
      </c>
      <c r="Q27" s="2">
        <f>Raw_schedule!P25</f>
        <v>0.05</v>
      </c>
      <c r="R27" s="2">
        <f>Raw_schedule!Q25</f>
        <v>0.03</v>
      </c>
      <c r="S27" s="2">
        <f>Raw_schedule!R25</f>
        <v>0.03</v>
      </c>
      <c r="T27" s="2">
        <f>Raw_schedule!S25</f>
        <v>0.03</v>
      </c>
      <c r="U27" s="2">
        <f>Raw_schedule!T25</f>
        <v>0.03</v>
      </c>
      <c r="V27" s="2">
        <f>Raw_schedule!U25</f>
        <v>0.03</v>
      </c>
      <c r="W27" s="2">
        <f>Raw_schedule!V25</f>
        <v>0.03</v>
      </c>
      <c r="X27" s="2">
        <f>Raw_schedule!W25</f>
        <v>0.03</v>
      </c>
      <c r="Y27" s="2">
        <f>Raw_schedule!X25</f>
        <v>0.03</v>
      </c>
      <c r="Z27" s="2">
        <f>Raw_schedule!Y25</f>
        <v>0.03</v>
      </c>
      <c r="AA27" s="2">
        <f>Raw_schedule!Z25</f>
        <v>0.03</v>
      </c>
      <c r="AB27" s="2">
        <f>Raw_schedule!AA25</f>
        <v>0.03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8/16)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12/11)</v>
      </c>
      <c r="D29" s="2"/>
      <c r="E29" s="2">
        <f>Raw_schedule!D27</f>
        <v>0.03</v>
      </c>
      <c r="F29" s="2">
        <f>Raw_schedule!E27</f>
        <v>0.03</v>
      </c>
      <c r="G29" s="2">
        <f>Raw_schedule!F27</f>
        <v>0.03</v>
      </c>
      <c r="H29" s="2">
        <f>Raw_schedule!G27</f>
        <v>0.03</v>
      </c>
      <c r="I29" s="2">
        <f>Raw_schedule!H27</f>
        <v>0.03</v>
      </c>
      <c r="J29" s="2">
        <f>Raw_schedule!I27</f>
        <v>0.03</v>
      </c>
      <c r="K29" s="2">
        <f>Raw_schedule!J27</f>
        <v>0.03</v>
      </c>
      <c r="L29" s="2">
        <f>Raw_schedule!K27</f>
        <v>0.03</v>
      </c>
      <c r="M29" s="2">
        <f>Raw_schedule!L27</f>
        <v>0.03</v>
      </c>
      <c r="N29" s="2">
        <f>Raw_schedule!M27</f>
        <v>0.05</v>
      </c>
      <c r="O29" s="2">
        <f>Raw_schedule!N27</f>
        <v>0.05</v>
      </c>
      <c r="P29" s="2">
        <f>Raw_schedule!O27</f>
        <v>0.05</v>
      </c>
      <c r="Q29" s="2">
        <f>Raw_schedule!P27</f>
        <v>0.05</v>
      </c>
      <c r="R29" s="2">
        <f>Raw_schedule!Q27</f>
        <v>0.03</v>
      </c>
      <c r="S29" s="2">
        <f>Raw_schedule!R27</f>
        <v>0.03</v>
      </c>
      <c r="T29" s="2">
        <f>Raw_schedule!S27</f>
        <v>0.03</v>
      </c>
      <c r="U29" s="2">
        <f>Raw_schedule!T27</f>
        <v>0.03</v>
      </c>
      <c r="V29" s="2">
        <f>Raw_schedule!U27</f>
        <v>0.03</v>
      </c>
      <c r="W29" s="2">
        <f>Raw_schedule!V27</f>
        <v>0.03</v>
      </c>
      <c r="X29" s="2">
        <f>Raw_schedule!W27</f>
        <v>0.03</v>
      </c>
      <c r="Y29" s="2">
        <f>Raw_schedule!X27</f>
        <v>0.03</v>
      </c>
      <c r="Z29" s="2">
        <f>Raw_schedule!Y27</f>
        <v>0.03</v>
      </c>
      <c r="AA29" s="2">
        <f>Raw_schedule!Z27</f>
        <v>0.03</v>
      </c>
      <c r="AB29" s="2">
        <f>Raw_schedule!AA27</f>
        <v>0.03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AllOtherDays (Through 12/31)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4/3)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5/22)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8/7)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Saturdays (Through 12/11)</v>
      </c>
      <c r="D34" s="2"/>
      <c r="E34" s="2">
        <f>Raw_schedule!D32</f>
        <v>0.03</v>
      </c>
      <c r="F34" s="2">
        <f>Raw_schedule!E32</f>
        <v>0.03</v>
      </c>
      <c r="G34" s="2">
        <f>Raw_schedule!F32</f>
        <v>0.03</v>
      </c>
      <c r="H34" s="2">
        <f>Raw_schedule!G32</f>
        <v>0.03</v>
      </c>
      <c r="I34" s="2">
        <f>Raw_schedule!H32</f>
        <v>0.03</v>
      </c>
      <c r="J34" s="2">
        <f>Raw_schedule!I32</f>
        <v>0.03</v>
      </c>
      <c r="K34" s="2">
        <f>Raw_schedule!J32</f>
        <v>0.03</v>
      </c>
      <c r="L34" s="2">
        <f>Raw_schedule!K32</f>
        <v>0.03</v>
      </c>
      <c r="M34" s="2">
        <f>Raw_schedule!L32</f>
        <v>0.03</v>
      </c>
      <c r="N34" s="2">
        <f>Raw_schedule!M32</f>
        <v>0.05</v>
      </c>
      <c r="O34" s="2">
        <f>Raw_schedule!N32</f>
        <v>0.05</v>
      </c>
      <c r="P34" s="2">
        <f>Raw_schedule!O32</f>
        <v>0.05</v>
      </c>
      <c r="Q34" s="2">
        <f>Raw_schedule!P32</f>
        <v>0.05</v>
      </c>
      <c r="R34" s="2">
        <f>Raw_schedule!Q32</f>
        <v>0.03</v>
      </c>
      <c r="S34" s="2">
        <f>Raw_schedule!R32</f>
        <v>0.03</v>
      </c>
      <c r="T34" s="2">
        <f>Raw_schedule!S32</f>
        <v>0.03</v>
      </c>
      <c r="U34" s="2">
        <f>Raw_schedule!T32</f>
        <v>0.03</v>
      </c>
      <c r="V34" s="2">
        <f>Raw_schedule!U32</f>
        <v>0.03</v>
      </c>
      <c r="W34" s="2">
        <f>Raw_schedule!V32</f>
        <v>0.03</v>
      </c>
      <c r="X34" s="2">
        <f>Raw_schedule!W32</f>
        <v>0.03</v>
      </c>
      <c r="Y34" s="2">
        <f>Raw_schedule!X32</f>
        <v>0.03</v>
      </c>
      <c r="Z34" s="2">
        <f>Raw_schedule!Y32</f>
        <v>0.03</v>
      </c>
      <c r="AA34" s="2">
        <f>Raw_schedule!Z32</f>
        <v>0.03</v>
      </c>
      <c r="AB34" s="2">
        <f>Raw_schedule!AA32</f>
        <v>0.03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4/3)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5/22)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8/7)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DHW Sch</v>
      </c>
      <c r="B38" s="39" t="str">
        <f>Raw_schedule!A36</f>
        <v>School</v>
      </c>
      <c r="C38" s="2" t="str">
        <f>Raw_schedule!C36</f>
        <v>Weekdays (Through 12/11)</v>
      </c>
      <c r="D38" s="2"/>
      <c r="E38" s="2">
        <f>Raw_schedule!D36</f>
        <v>0.05</v>
      </c>
      <c r="F38" s="2">
        <f>Raw_schedule!E36</f>
        <v>0.05</v>
      </c>
      <c r="G38" s="2">
        <f>Raw_schedule!F36</f>
        <v>0.05</v>
      </c>
      <c r="H38" s="2">
        <f>Raw_schedule!G36</f>
        <v>0.05</v>
      </c>
      <c r="I38" s="2">
        <f>Raw_schedule!H36</f>
        <v>0.05</v>
      </c>
      <c r="J38" s="2">
        <f>Raw_schedule!I36</f>
        <v>0.05</v>
      </c>
      <c r="K38" s="2">
        <f>Raw_schedule!J36</f>
        <v>0.05</v>
      </c>
      <c r="L38" s="2">
        <f>Raw_schedule!K36</f>
        <v>0.1</v>
      </c>
      <c r="M38" s="2">
        <f>Raw_schedule!L36</f>
        <v>0.34</v>
      </c>
      <c r="N38" s="2">
        <f>Raw_schedule!M36</f>
        <v>0.6</v>
      </c>
      <c r="O38" s="2">
        <f>Raw_schedule!N36</f>
        <v>0.63</v>
      </c>
      <c r="P38" s="2">
        <f>Raw_schedule!O36</f>
        <v>0.72</v>
      </c>
      <c r="Q38" s="2">
        <f>Raw_schedule!P36</f>
        <v>0.79</v>
      </c>
      <c r="R38" s="2">
        <f>Raw_schedule!Q36</f>
        <v>0.83</v>
      </c>
      <c r="S38" s="2">
        <f>Raw_schedule!R36</f>
        <v>0.61</v>
      </c>
      <c r="T38" s="2">
        <f>Raw_schedule!S36</f>
        <v>0.65</v>
      </c>
      <c r="U38" s="2">
        <f>Raw_schedule!T36</f>
        <v>0.1</v>
      </c>
      <c r="V38" s="2">
        <f>Raw_schedule!U36</f>
        <v>0.1</v>
      </c>
      <c r="W38" s="2">
        <f>Raw_schedule!V36</f>
        <v>0.19</v>
      </c>
      <c r="X38" s="2">
        <f>Raw_schedule!W36</f>
        <v>0.25</v>
      </c>
      <c r="Y38" s="2">
        <f>Raw_schedule!X36</f>
        <v>0.22</v>
      </c>
      <c r="Z38" s="2">
        <f>Raw_schedule!Y36</f>
        <v>0.22</v>
      </c>
      <c r="AA38" s="2">
        <f>Raw_schedule!Z36</f>
        <v>0.12</v>
      </c>
      <c r="AB38" s="2">
        <f>Raw_schedule!AA36</f>
        <v>0.09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1/11)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4/3)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0.05</v>
      </c>
      <c r="N40" s="2">
        <f>Raw_schedule!M38</f>
        <v>0.05</v>
      </c>
      <c r="O40" s="2">
        <f>Raw_schedule!N38</f>
        <v>0.05</v>
      </c>
      <c r="P40" s="2">
        <f>Raw_schedule!O38</f>
        <v>0.05</v>
      </c>
      <c r="Q40" s="2">
        <f>Raw_schedule!P38</f>
        <v>0.05</v>
      </c>
      <c r="R40" s="2">
        <f>Raw_schedule!Q38</f>
        <v>0.05</v>
      </c>
      <c r="S40" s="2">
        <f>Raw_schedule!R38</f>
        <v>0.05</v>
      </c>
      <c r="T40" s="2">
        <f>Raw_schedule!S38</f>
        <v>0.05</v>
      </c>
      <c r="U40" s="2">
        <f>Raw_schedule!T38</f>
        <v>0.05</v>
      </c>
      <c r="V40" s="2">
        <f>Raw_schedule!U38</f>
        <v>0.05</v>
      </c>
      <c r="W40" s="2">
        <f>Raw_schedule!V38</f>
        <v>0.05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4/12)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5/22)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0.05</v>
      </c>
      <c r="P42" s="2">
        <f>Raw_schedule!O40</f>
        <v>0.05</v>
      </c>
      <c r="Q42" s="2">
        <f>Raw_schedule!P40</f>
        <v>0.05</v>
      </c>
      <c r="R42" s="2">
        <f>Raw_schedule!Q40</f>
        <v>0.05</v>
      </c>
      <c r="S42" s="2">
        <f>Raw_schedule!R40</f>
        <v>0.05</v>
      </c>
      <c r="T42" s="2">
        <f>Raw_schedule!S40</f>
        <v>0.05</v>
      </c>
      <c r="U42" s="2">
        <f>Raw_schedule!T40</f>
        <v>0.05</v>
      </c>
      <c r="V42" s="2">
        <f>Raw_schedule!U40</f>
        <v>0.05</v>
      </c>
      <c r="W42" s="2">
        <f>Raw_schedule!V40</f>
        <v>0.05</v>
      </c>
      <c r="X42" s="2">
        <f>Raw_schedule!W40</f>
        <v>0.05</v>
      </c>
      <c r="Y42" s="2">
        <f>Raw_schedule!X40</f>
        <v>0.05</v>
      </c>
      <c r="Z42" s="2">
        <f>Raw_schedule!Y40</f>
        <v>0.05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5/31)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8/7)</v>
      </c>
      <c r="D44" s="2"/>
      <c r="E44" s="2">
        <f>Raw_schedule!D42</f>
        <v>0.05</v>
      </c>
      <c r="F44" s="2">
        <f>Raw_schedule!E42</f>
        <v>0.05</v>
      </c>
      <c r="G44" s="2">
        <f>Raw_schedule!F42</f>
        <v>0.05</v>
      </c>
      <c r="H44" s="2">
        <f>Raw_schedule!G42</f>
        <v>0.05</v>
      </c>
      <c r="I44" s="2">
        <f>Raw_schedule!H42</f>
        <v>0.05</v>
      </c>
      <c r="J44" s="2">
        <f>Raw_schedule!I42</f>
        <v>0.05</v>
      </c>
      <c r="K44" s="2">
        <f>Raw_schedule!J42</f>
        <v>0.05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0.05</v>
      </c>
      <c r="P44" s="2">
        <f>Raw_schedule!O42</f>
        <v>0.05</v>
      </c>
      <c r="Q44" s="2">
        <f>Raw_schedule!P42</f>
        <v>0.05</v>
      </c>
      <c r="R44" s="2">
        <f>Raw_schedule!Q42</f>
        <v>0.05</v>
      </c>
      <c r="S44" s="2">
        <f>Raw_schedule!R42</f>
        <v>0.05</v>
      </c>
      <c r="T44" s="2">
        <f>Raw_schedule!S42</f>
        <v>0.05</v>
      </c>
      <c r="U44" s="2">
        <f>Raw_schedule!T42</f>
        <v>0.05</v>
      </c>
      <c r="V44" s="2">
        <f>Raw_schedule!U42</f>
        <v>0.05</v>
      </c>
      <c r="W44" s="2">
        <f>Raw_schedule!V42</f>
        <v>0.05</v>
      </c>
      <c r="X44" s="2">
        <f>Raw_schedule!W42</f>
        <v>0.05</v>
      </c>
      <c r="Y44" s="2">
        <f>Raw_schedule!X42</f>
        <v>0.05</v>
      </c>
      <c r="Z44" s="2">
        <f>Raw_schedule!Y42</f>
        <v>0.05</v>
      </c>
      <c r="AA44" s="2">
        <f>Raw_schedule!Z42</f>
        <v>0.05</v>
      </c>
      <c r="AB44" s="2">
        <f>Raw_schedule!AA42</f>
        <v>0.05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8/16)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12/11)</v>
      </c>
      <c r="D46" s="2"/>
      <c r="E46" s="2">
        <f>Raw_schedule!D44</f>
        <v>0.05</v>
      </c>
      <c r="F46" s="2">
        <f>Raw_schedule!E44</f>
        <v>0.05</v>
      </c>
      <c r="G46" s="2">
        <f>Raw_schedule!F44</f>
        <v>0.05</v>
      </c>
      <c r="H46" s="2">
        <f>Raw_schedule!G44</f>
        <v>0.05</v>
      </c>
      <c r="I46" s="2">
        <f>Raw_schedule!H44</f>
        <v>0.05</v>
      </c>
      <c r="J46" s="2">
        <f>Raw_schedule!I44</f>
        <v>0.05</v>
      </c>
      <c r="K46" s="2">
        <f>Raw_schedule!J44</f>
        <v>0.05</v>
      </c>
      <c r="L46" s="2">
        <f>Raw_schedule!K44</f>
        <v>0.05</v>
      </c>
      <c r="M46" s="2">
        <f>Raw_schedule!L44</f>
        <v>0.05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0.05</v>
      </c>
      <c r="S46" s="2">
        <f>Raw_schedule!R44</f>
        <v>0.05</v>
      </c>
      <c r="T46" s="2">
        <f>Raw_schedule!S44</f>
        <v>0.05</v>
      </c>
      <c r="U46" s="2">
        <f>Raw_schedule!T44</f>
        <v>0.05</v>
      </c>
      <c r="V46" s="2">
        <f>Raw_schedule!U44</f>
        <v>0.05</v>
      </c>
      <c r="W46" s="2">
        <f>Raw_schedule!V44</f>
        <v>0.05</v>
      </c>
      <c r="X46" s="2">
        <f>Raw_schedule!W44</f>
        <v>0.05</v>
      </c>
      <c r="Y46" s="2">
        <f>Raw_schedule!X44</f>
        <v>0.05</v>
      </c>
      <c r="Z46" s="2">
        <f>Raw_schedule!Y44</f>
        <v>0.05</v>
      </c>
      <c r="AA46" s="2">
        <f>Raw_schedule!Z44</f>
        <v>0.05</v>
      </c>
      <c r="AB46" s="2">
        <f>Raw_schedule!AA44</f>
        <v>0.05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AllOtherDays (Through 12/31)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4/3)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5/22)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8/7)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Saturdays (Through 12/11)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0.05</v>
      </c>
      <c r="M51" s="2">
        <f>Raw_schedule!L49</f>
        <v>0.15</v>
      </c>
      <c r="N51" s="2">
        <f>Raw_schedule!M49</f>
        <v>0.15</v>
      </c>
      <c r="O51" s="2">
        <f>Raw_schedule!N49</f>
        <v>0.15</v>
      </c>
      <c r="P51" s="2">
        <f>Raw_schedule!O49</f>
        <v>0.15</v>
      </c>
      <c r="Q51" s="2">
        <f>Raw_schedule!P49</f>
        <v>0.15</v>
      </c>
      <c r="R51" s="2">
        <f>Raw_schedule!Q49</f>
        <v>0.05</v>
      </c>
      <c r="S51" s="2">
        <f>Raw_schedule!R49</f>
        <v>0.05</v>
      </c>
      <c r="T51" s="2">
        <f>Raw_schedule!S49</f>
        <v>0.05</v>
      </c>
      <c r="U51" s="2">
        <f>Raw_schedule!T49</f>
        <v>0.05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4/3)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5/22)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8/7)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Elec Equip Sch</v>
      </c>
      <c r="B55" s="39" t="str">
        <f>Raw_schedule!A53</f>
        <v>School</v>
      </c>
      <c r="C55" s="2" t="str">
        <f>Raw_schedule!C53</f>
        <v>Weekdays (Through 12/11)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0.05</v>
      </c>
      <c r="K55" s="2">
        <f>Raw_schedule!J53</f>
        <v>0.05</v>
      </c>
      <c r="L55" s="2">
        <f>Raw_schedule!K53</f>
        <v>0.3</v>
      </c>
      <c r="M55" s="2">
        <f>Raw_schedule!L53</f>
        <v>0.85</v>
      </c>
      <c r="N55" s="2">
        <f>Raw_schedule!M53</f>
        <v>0.95</v>
      </c>
      <c r="O55" s="2">
        <f>Raw_schedule!N53</f>
        <v>0.95</v>
      </c>
      <c r="P55" s="2">
        <f>Raw_schedule!O53</f>
        <v>0.95</v>
      </c>
      <c r="Q55" s="2">
        <f>Raw_schedule!P53</f>
        <v>0.8</v>
      </c>
      <c r="R55" s="2">
        <f>Raw_schedule!Q53</f>
        <v>0.8</v>
      </c>
      <c r="S55" s="2">
        <f>Raw_schedule!R53</f>
        <v>0.8</v>
      </c>
      <c r="T55" s="2">
        <f>Raw_schedule!S53</f>
        <v>0.7</v>
      </c>
      <c r="U55" s="2">
        <f>Raw_schedule!T53</f>
        <v>0.5</v>
      </c>
      <c r="V55" s="2">
        <f>Raw_schedule!U53</f>
        <v>0.5</v>
      </c>
      <c r="W55" s="2">
        <f>Raw_schedule!V53</f>
        <v>0.35</v>
      </c>
      <c r="X55" s="2">
        <f>Raw_schedule!W53</f>
        <v>0.35</v>
      </c>
      <c r="Y55" s="2">
        <f>Raw_schedule!X53</f>
        <v>0.35</v>
      </c>
      <c r="Z55" s="2">
        <f>Raw_schedule!Y53</f>
        <v>0.3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1/11)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4/3)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4/12)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5/22)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5/31)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8/7)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8/16)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12/11)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AllOtherDays (Through 12/31)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60.08</v>
      </c>
      <c r="M64" s="2">
        <f>Raw_schedule!L62</f>
        <v>60.08</v>
      </c>
      <c r="N64" s="2">
        <f>Raw_schedule!M62</f>
        <v>60.08</v>
      </c>
      <c r="O64" s="2">
        <f>Raw_schedule!N62</f>
        <v>60.08</v>
      </c>
      <c r="P64" s="2">
        <f>Raw_schedule!O62</f>
        <v>60.08</v>
      </c>
      <c r="Q64" s="2">
        <f>Raw_schedule!P62</f>
        <v>60.08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4/3)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5/22)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8/7)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Saturdays (Through 12/11)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60.08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60.08</v>
      </c>
      <c r="S68" s="2">
        <f>Raw_schedule!R66</f>
        <v>60.08</v>
      </c>
      <c r="T68" s="2">
        <f>Raw_schedule!S66</f>
        <v>60.08</v>
      </c>
      <c r="U68" s="2">
        <f>Raw_schedule!T66</f>
        <v>60.08</v>
      </c>
      <c r="V68" s="2">
        <f>Raw_schedule!U66</f>
        <v>60.08</v>
      </c>
      <c r="W68" s="2">
        <f>Raw_schedule!V66</f>
        <v>60.08</v>
      </c>
      <c r="X68" s="2">
        <f>Raw_schedule!W66</f>
        <v>60.08</v>
      </c>
      <c r="Y68" s="2">
        <f>Raw_schedule!X66</f>
        <v>60.08</v>
      </c>
      <c r="Z68" s="2">
        <f>Raw_schedule!Y66</f>
        <v>60.08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4/3)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5/22)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8/7)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Heating Setpoint Schedule</v>
      </c>
      <c r="B72" s="39" t="str">
        <f>Raw_schedule!A70</f>
        <v>School</v>
      </c>
      <c r="C72" s="2" t="str">
        <f>Raw_schedule!C70</f>
        <v>Weekdays (Through 12/11)</v>
      </c>
      <c r="D72" s="2"/>
      <c r="E72" s="2">
        <f>Raw_schedule!D70</f>
        <v>60.08</v>
      </c>
      <c r="F72" s="2">
        <f>Raw_schedule!E70</f>
        <v>60.08</v>
      </c>
      <c r="G72" s="2">
        <f>Raw_schedule!F70</f>
        <v>60.08</v>
      </c>
      <c r="H72" s="2">
        <f>Raw_schedule!G70</f>
        <v>60.08</v>
      </c>
      <c r="I72" s="2">
        <f>Raw_schedule!H70</f>
        <v>60.08</v>
      </c>
      <c r="J72" s="2">
        <f>Raw_schedule!I70</f>
        <v>60.08</v>
      </c>
      <c r="K72" s="2">
        <f>Raw_schedule!J70</f>
        <v>69.98</v>
      </c>
      <c r="L72" s="2">
        <f>Raw_schedule!K70</f>
        <v>69.98</v>
      </c>
      <c r="M72" s="2">
        <f>Raw_schedule!L70</f>
        <v>69.98</v>
      </c>
      <c r="N72" s="2">
        <f>Raw_schedule!M70</f>
        <v>69.98</v>
      </c>
      <c r="O72" s="2">
        <f>Raw_schedule!N70</f>
        <v>69.98</v>
      </c>
      <c r="P72" s="2">
        <f>Raw_schedule!O70</f>
        <v>69.98</v>
      </c>
      <c r="Q72" s="2">
        <f>Raw_schedule!P70</f>
        <v>69.98</v>
      </c>
      <c r="R72" s="2">
        <f>Raw_schedule!Q70</f>
        <v>69.98</v>
      </c>
      <c r="S72" s="2">
        <f>Raw_schedule!R70</f>
        <v>69.98</v>
      </c>
      <c r="T72" s="2">
        <f>Raw_schedule!S70</f>
        <v>69.98</v>
      </c>
      <c r="U72" s="2">
        <f>Raw_schedule!T70</f>
        <v>69.98</v>
      </c>
      <c r="V72" s="2">
        <f>Raw_schedule!U70</f>
        <v>69.98</v>
      </c>
      <c r="W72" s="2">
        <f>Raw_schedule!V70</f>
        <v>69.98</v>
      </c>
      <c r="X72" s="2">
        <f>Raw_schedule!W70</f>
        <v>69.98</v>
      </c>
      <c r="Y72" s="2">
        <f>Raw_schedule!X70</f>
        <v>69.98</v>
      </c>
      <c r="Z72" s="2">
        <f>Raw_schedule!Y70</f>
        <v>69.98</v>
      </c>
      <c r="AA72" s="2">
        <f>Raw_schedule!Z70</f>
        <v>60.08</v>
      </c>
      <c r="AB72" s="2">
        <f>Raw_schedule!AA70</f>
        <v>60.08</v>
      </c>
    </row>
    <row r="73" spans="1:28" x14ac:dyDescent="0.25">
      <c r="A73" s="39" t="str">
        <f>Raw_schedule!B71</f>
        <v>Infiltration Schedule</v>
      </c>
      <c r="B73" s="39" t="str">
        <f>Raw_schedule!A71</f>
        <v>School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1/11)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4/3)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0.05</v>
      </c>
      <c r="N75" s="2">
        <f>Raw_schedule!M73</f>
        <v>0.05</v>
      </c>
      <c r="O75" s="2">
        <f>Raw_schedule!N73</f>
        <v>0.05</v>
      </c>
      <c r="P75" s="2">
        <f>Raw_schedule!O73</f>
        <v>0.05</v>
      </c>
      <c r="Q75" s="2">
        <f>Raw_schedule!P73</f>
        <v>0.05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4/12)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0.05</v>
      </c>
      <c r="M77" s="2">
        <f>Raw_schedule!L75</f>
        <v>0.05</v>
      </c>
      <c r="N77" s="2">
        <f>Raw_schedule!M75</f>
        <v>0.05</v>
      </c>
      <c r="O77" s="2">
        <f>Raw_schedule!N75</f>
        <v>0.05</v>
      </c>
      <c r="P77" s="2">
        <f>Raw_schedule!O75</f>
        <v>0.05</v>
      </c>
      <c r="Q77" s="2">
        <f>Raw_schedule!P75</f>
        <v>0.05</v>
      </c>
      <c r="R77" s="2">
        <f>Raw_schedule!Q75</f>
        <v>0.05</v>
      </c>
      <c r="S77" s="2">
        <f>Raw_schedule!R75</f>
        <v>0.05</v>
      </c>
      <c r="T77" s="2">
        <f>Raw_schedule!S75</f>
        <v>0.05</v>
      </c>
      <c r="U77" s="2">
        <f>Raw_schedule!T75</f>
        <v>0.05</v>
      </c>
      <c r="V77" s="2">
        <f>Raw_schedule!U75</f>
        <v>0.05</v>
      </c>
      <c r="W77" s="2">
        <f>Raw_schedule!V75</f>
        <v>0.05</v>
      </c>
      <c r="X77" s="2">
        <f>Raw_schedule!W75</f>
        <v>0.05</v>
      </c>
      <c r="Y77" s="2">
        <f>Raw_schedule!X75</f>
        <v>0.05</v>
      </c>
      <c r="Z77" s="2">
        <f>Raw_schedule!Y75</f>
        <v>0.05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5/31)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8/7)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0.05</v>
      </c>
      <c r="M79" s="2">
        <f>Raw_schedule!L77</f>
        <v>0.05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0.05</v>
      </c>
      <c r="S79" s="2">
        <f>Raw_schedule!R77</f>
        <v>0.05</v>
      </c>
      <c r="T79" s="2">
        <f>Raw_schedule!S77</f>
        <v>0.05</v>
      </c>
      <c r="U79" s="2">
        <f>Raw_schedule!T77</f>
        <v>0.05</v>
      </c>
      <c r="V79" s="2">
        <f>Raw_schedule!U77</f>
        <v>0.05</v>
      </c>
      <c r="W79" s="2">
        <f>Raw_schedule!V77</f>
        <v>0.05</v>
      </c>
      <c r="X79" s="2">
        <f>Raw_schedule!W77</f>
        <v>0.05</v>
      </c>
      <c r="Y79" s="2">
        <f>Raw_schedule!X77</f>
        <v>0.05</v>
      </c>
      <c r="Z79" s="2">
        <f>Raw_schedule!Y77</f>
        <v>0.05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8/16)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12/11)</v>
      </c>
      <c r="D81" s="2"/>
      <c r="E81" s="2">
        <f>Raw_schedule!D79</f>
        <v>0.05</v>
      </c>
      <c r="F81" s="2">
        <f>Raw_schedule!E79</f>
        <v>0.05</v>
      </c>
      <c r="G81" s="2">
        <f>Raw_schedule!F79</f>
        <v>0.05</v>
      </c>
      <c r="H81" s="2">
        <f>Raw_schedule!G79</f>
        <v>0.05</v>
      </c>
      <c r="I81" s="2">
        <f>Raw_schedule!H79</f>
        <v>0.05</v>
      </c>
      <c r="J81" s="2">
        <f>Raw_schedule!I79</f>
        <v>0.05</v>
      </c>
      <c r="K81" s="2">
        <f>Raw_schedule!J79</f>
        <v>0.05</v>
      </c>
      <c r="L81" s="2">
        <f>Raw_schedule!K79</f>
        <v>0.05</v>
      </c>
      <c r="M81" s="2">
        <f>Raw_schedule!L79</f>
        <v>0.05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0.05</v>
      </c>
      <c r="S81" s="2">
        <f>Raw_schedule!R79</f>
        <v>0.05</v>
      </c>
      <c r="T81" s="2">
        <f>Raw_schedule!S79</f>
        <v>0.05</v>
      </c>
      <c r="U81" s="2">
        <f>Raw_schedule!T79</f>
        <v>0.05</v>
      </c>
      <c r="V81" s="2">
        <f>Raw_schedule!U79</f>
        <v>0.05</v>
      </c>
      <c r="W81" s="2">
        <f>Raw_schedule!V79</f>
        <v>0.05</v>
      </c>
      <c r="X81" s="2">
        <f>Raw_schedule!W79</f>
        <v>0.05</v>
      </c>
      <c r="Y81" s="2">
        <f>Raw_schedule!X79</f>
        <v>0.05</v>
      </c>
      <c r="Z81" s="2">
        <f>Raw_schedule!Y79</f>
        <v>0.05</v>
      </c>
      <c r="AA81" s="2">
        <f>Raw_schedule!Z79</f>
        <v>0.05</v>
      </c>
      <c r="AB81" s="2">
        <f>Raw_schedule!AA79</f>
        <v>0.05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AllOtherDays (Through 12/31)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4/3)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5/22)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8/7)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Saturdays (Through 12/11)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0.05</v>
      </c>
      <c r="M86" s="2">
        <f>Raw_schedule!L84</f>
        <v>0.15</v>
      </c>
      <c r="N86" s="2">
        <f>Raw_schedule!M84</f>
        <v>0.15</v>
      </c>
      <c r="O86" s="2">
        <f>Raw_schedule!N84</f>
        <v>0.15</v>
      </c>
      <c r="P86" s="2">
        <f>Raw_schedule!O84</f>
        <v>0.15</v>
      </c>
      <c r="Q86" s="2">
        <f>Raw_schedule!P84</f>
        <v>0.15</v>
      </c>
      <c r="R86" s="2">
        <f>Raw_schedule!Q84</f>
        <v>0.05</v>
      </c>
      <c r="S86" s="2">
        <f>Raw_schedule!R84</f>
        <v>0.05</v>
      </c>
      <c r="T86" s="2">
        <f>Raw_schedule!S84</f>
        <v>0.05</v>
      </c>
      <c r="U86" s="2">
        <f>Raw_schedule!T84</f>
        <v>0.05</v>
      </c>
      <c r="V86" s="2">
        <f>Raw_schedule!U84</f>
        <v>0.05</v>
      </c>
      <c r="W86" s="2">
        <f>Raw_schedule!V84</f>
        <v>0.05</v>
      </c>
      <c r="X86" s="2">
        <f>Raw_schedule!W84</f>
        <v>0.05</v>
      </c>
      <c r="Y86" s="2">
        <f>Raw_schedule!X84</f>
        <v>0.05</v>
      </c>
      <c r="Z86" s="2">
        <f>Raw_schedule!Y84</f>
        <v>0.05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4/3)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5/22)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8/7)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Lighting Schedule</v>
      </c>
      <c r="B90" s="39" t="str">
        <f>Raw_schedule!A88</f>
        <v>School</v>
      </c>
      <c r="C90" s="2" t="str">
        <f>Raw_schedule!C88</f>
        <v>Weekdays (Through 12/11)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0.3</v>
      </c>
      <c r="M90" s="2">
        <f>Raw_schedule!L88</f>
        <v>0.6</v>
      </c>
      <c r="N90" s="2">
        <f>Raw_schedule!M88</f>
        <v>0.65</v>
      </c>
      <c r="O90" s="2">
        <f>Raw_schedule!N88</f>
        <v>0.65</v>
      </c>
      <c r="P90" s="2">
        <f>Raw_schedule!O88</f>
        <v>0.65</v>
      </c>
      <c r="Q90" s="2">
        <f>Raw_schedule!P88</f>
        <v>0.55000000000000004</v>
      </c>
      <c r="R90" s="2">
        <f>Raw_schedule!Q88</f>
        <v>0.55000000000000004</v>
      </c>
      <c r="S90" s="2">
        <f>Raw_schedule!R88</f>
        <v>0.55000000000000004</v>
      </c>
      <c r="T90" s="2">
        <f>Raw_schedule!S88</f>
        <v>0.5</v>
      </c>
      <c r="U90" s="2">
        <f>Raw_schedule!T88</f>
        <v>0.35</v>
      </c>
      <c r="V90" s="2">
        <f>Raw_schedule!U88</f>
        <v>0.35</v>
      </c>
      <c r="W90" s="2">
        <f>Raw_schedule!V88</f>
        <v>0.35</v>
      </c>
      <c r="X90" s="2">
        <f>Raw_schedule!W88</f>
        <v>0.35</v>
      </c>
      <c r="Y90" s="2">
        <f>Raw_schedule!X88</f>
        <v>0.35</v>
      </c>
      <c r="Z90" s="2">
        <f>Raw_schedule!Y88</f>
        <v>0.3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1/11)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4/3)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4/12)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5/22)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5/31)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8/7)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8/16)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AllOtherDays (Through 12/31)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4/3)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5/22)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8/7)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Saturdays (Through 12/11)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4/3)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5/22)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8/7)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OA Schedule</v>
      </c>
      <c r="B107" s="39" t="str">
        <f>Raw_schedule!A105</f>
        <v>School</v>
      </c>
      <c r="C107" s="2" t="str">
        <f>Raw_schedule!C105</f>
        <v>Weekdays (Through 12/11)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1</v>
      </c>
      <c r="L107" s="2">
        <f>Raw_schedule!K105</f>
        <v>1</v>
      </c>
      <c r="M107" s="2">
        <f>Raw_schedule!L105</f>
        <v>1</v>
      </c>
      <c r="N107" s="2">
        <f>Raw_schedule!M105</f>
        <v>1</v>
      </c>
      <c r="O107" s="2">
        <f>Raw_schedule!N105</f>
        <v>1</v>
      </c>
      <c r="P107" s="2">
        <f>Raw_schedule!O105</f>
        <v>1</v>
      </c>
      <c r="Q107" s="2">
        <f>Raw_schedule!P105</f>
        <v>1</v>
      </c>
      <c r="R107" s="2">
        <f>Raw_schedule!Q105</f>
        <v>1</v>
      </c>
      <c r="S107" s="2">
        <f>Raw_schedule!R105</f>
        <v>1</v>
      </c>
      <c r="T107" s="2">
        <f>Raw_schedule!S105</f>
        <v>1</v>
      </c>
      <c r="U107" s="2">
        <f>Raw_schedule!T105</f>
        <v>1</v>
      </c>
      <c r="V107" s="2">
        <f>Raw_schedule!U105</f>
        <v>1</v>
      </c>
      <c r="W107" s="2">
        <f>Raw_schedule!V105</f>
        <v>1</v>
      </c>
      <c r="X107" s="2">
        <f>Raw_schedule!W105</f>
        <v>1</v>
      </c>
      <c r="Y107" s="2">
        <f>Raw_schedule!X105</f>
        <v>1</v>
      </c>
      <c r="Z107" s="2">
        <f>Raw_schedule!Y105</f>
        <v>1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1/11)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4/3)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4/12)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5/22)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5/31)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8/7)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8/16)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AllOtherDays (Through 12/31)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4/3)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8/7)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Saturdays (Through 12/11)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0.1</v>
      </c>
      <c r="N120" s="2">
        <f>Raw_schedule!M118</f>
        <v>0.1</v>
      </c>
      <c r="O120" s="2">
        <f>Raw_schedule!N118</f>
        <v>0.1</v>
      </c>
      <c r="P120" s="2">
        <f>Raw_schedule!O118</f>
        <v>0.1</v>
      </c>
      <c r="Q120" s="2">
        <f>Raw_schedule!P118</f>
        <v>0.1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4/3)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5/22)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8/7)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Occupant Sch</v>
      </c>
      <c r="B124" s="39" t="str">
        <f>Raw_schedule!A122</f>
        <v>School</v>
      </c>
      <c r="C124" s="2" t="str">
        <f>Raw_schedule!C122</f>
        <v>Weekdays (Through 12/11)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0.05</v>
      </c>
      <c r="M124" s="2">
        <f>Raw_schedule!L122</f>
        <v>0.75</v>
      </c>
      <c r="N124" s="2">
        <f>Raw_schedule!M122</f>
        <v>0.9</v>
      </c>
      <c r="O124" s="2">
        <f>Raw_schedule!N122</f>
        <v>0.9</v>
      </c>
      <c r="P124" s="2">
        <f>Raw_schedule!O122</f>
        <v>0.8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0.45</v>
      </c>
      <c r="U124" s="2">
        <f>Raw_schedule!T122</f>
        <v>0.15</v>
      </c>
      <c r="V124" s="2">
        <f>Raw_schedule!U122</f>
        <v>0.05</v>
      </c>
      <c r="W124" s="2">
        <f>Raw_schedule!V122</f>
        <v>0.15</v>
      </c>
      <c r="X124" s="2">
        <f>Raw_schedule!W122</f>
        <v>0.2</v>
      </c>
      <c r="Y124" s="2">
        <f>Raw_schedule!X122</f>
        <v>0.2</v>
      </c>
      <c r="Z124" s="2">
        <f>Raw_schedule!Y122</f>
        <v>0.1</v>
      </c>
      <c r="AA124" s="2">
        <f>Raw_schedule!Z122</f>
        <v>0</v>
      </c>
      <c r="AB124" s="2">
        <f>Raw_schedule!AA122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5DC10-2561-4C70-8D60-D21FB3097959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391</v>
      </c>
      <c r="B2" t="s">
        <v>422</v>
      </c>
      <c r="C2" t="s">
        <v>423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388</v>
      </c>
      <c r="B3" t="s">
        <v>424</v>
      </c>
      <c r="C3" t="s">
        <v>425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388</v>
      </c>
      <c r="B4" t="s">
        <v>424</v>
      </c>
      <c r="C4" t="s">
        <v>426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388</v>
      </c>
      <c r="B5" t="s">
        <v>424</v>
      </c>
      <c r="C5" t="s">
        <v>427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388</v>
      </c>
      <c r="B6" t="s">
        <v>424</v>
      </c>
      <c r="C6" t="s">
        <v>428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388</v>
      </c>
      <c r="B7" t="s">
        <v>424</v>
      </c>
      <c r="C7" t="s">
        <v>429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388</v>
      </c>
      <c r="B8" t="s">
        <v>424</v>
      </c>
      <c r="C8" t="s">
        <v>430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388</v>
      </c>
      <c r="B9" t="s">
        <v>424</v>
      </c>
      <c r="C9" t="s">
        <v>431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388</v>
      </c>
      <c r="B10" t="s">
        <v>424</v>
      </c>
      <c r="C10" t="s">
        <v>432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388</v>
      </c>
      <c r="B11" t="s">
        <v>424</v>
      </c>
      <c r="C11" t="s">
        <v>433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84.92</v>
      </c>
      <c r="L11">
        <v>84.92</v>
      </c>
      <c r="M11">
        <v>84.92</v>
      </c>
      <c r="N11">
        <v>84.92</v>
      </c>
      <c r="O11">
        <v>84.92</v>
      </c>
      <c r="P11">
        <v>84.92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388</v>
      </c>
      <c r="B12" t="s">
        <v>424</v>
      </c>
      <c r="C12" t="s">
        <v>434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388</v>
      </c>
      <c r="B13" t="s">
        <v>424</v>
      </c>
      <c r="C13" t="s">
        <v>435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388</v>
      </c>
      <c r="B14" t="s">
        <v>424</v>
      </c>
      <c r="C14" t="s">
        <v>436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388</v>
      </c>
      <c r="B15" t="s">
        <v>424</v>
      </c>
      <c r="C15" t="s">
        <v>437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84.92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84.92</v>
      </c>
      <c r="R15">
        <v>84.92</v>
      </c>
      <c r="S15">
        <v>84.92</v>
      </c>
      <c r="T15">
        <v>84.92</v>
      </c>
      <c r="U15">
        <v>84.92</v>
      </c>
      <c r="V15">
        <v>84.92</v>
      </c>
      <c r="W15">
        <v>84.92</v>
      </c>
      <c r="X15">
        <v>84.92</v>
      </c>
      <c r="Y15">
        <v>84.92</v>
      </c>
      <c r="Z15">
        <v>84.92</v>
      </c>
      <c r="AA15">
        <v>84.92</v>
      </c>
    </row>
    <row r="16" spans="1:27" x14ac:dyDescent="0.25">
      <c r="A16" t="s">
        <v>388</v>
      </c>
      <c r="B16" t="s">
        <v>424</v>
      </c>
      <c r="C16" t="s">
        <v>438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388</v>
      </c>
      <c r="B17" t="s">
        <v>424</v>
      </c>
      <c r="C17" t="s">
        <v>439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388</v>
      </c>
      <c r="B18" t="s">
        <v>424</v>
      </c>
      <c r="C18" t="s">
        <v>440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388</v>
      </c>
      <c r="B19" t="s">
        <v>424</v>
      </c>
      <c r="C19" t="s">
        <v>441</v>
      </c>
      <c r="D19">
        <v>84.92</v>
      </c>
      <c r="E19">
        <v>84.92</v>
      </c>
      <c r="F19">
        <v>84.92</v>
      </c>
      <c r="G19">
        <v>84.92</v>
      </c>
      <c r="H19">
        <v>84.92</v>
      </c>
      <c r="I19">
        <v>84.92</v>
      </c>
      <c r="J19">
        <v>75.02</v>
      </c>
      <c r="K19">
        <v>75.02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84.92</v>
      </c>
      <c r="AA19">
        <v>84.92</v>
      </c>
    </row>
    <row r="20" spans="1:27" x14ac:dyDescent="0.25">
      <c r="A20" t="s">
        <v>388</v>
      </c>
      <c r="B20" t="s">
        <v>442</v>
      </c>
      <c r="C20" t="s">
        <v>425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 t="s">
        <v>388</v>
      </c>
      <c r="B21" t="s">
        <v>442</v>
      </c>
      <c r="C21" t="s">
        <v>426</v>
      </c>
      <c r="D21">
        <v>0.03</v>
      </c>
      <c r="E21">
        <v>0.03</v>
      </c>
      <c r="F21">
        <v>0.03</v>
      </c>
      <c r="G21">
        <v>0.03</v>
      </c>
      <c r="H21">
        <v>0.03</v>
      </c>
      <c r="I21">
        <v>0.03</v>
      </c>
      <c r="J21">
        <v>0.03</v>
      </c>
      <c r="K21">
        <v>0.03</v>
      </c>
      <c r="L21">
        <v>0.03</v>
      </c>
      <c r="M21">
        <v>0.05</v>
      </c>
      <c r="N21">
        <v>0.05</v>
      </c>
      <c r="O21">
        <v>0.05</v>
      </c>
      <c r="P21">
        <v>0.05</v>
      </c>
      <c r="Q21">
        <v>0.03</v>
      </c>
      <c r="R21">
        <v>0.03</v>
      </c>
      <c r="S21">
        <v>0.03</v>
      </c>
      <c r="T21">
        <v>0.03</v>
      </c>
      <c r="U21">
        <v>0.03</v>
      </c>
      <c r="V21">
        <v>0.03</v>
      </c>
      <c r="W21">
        <v>0.03</v>
      </c>
      <c r="X21">
        <v>0.03</v>
      </c>
      <c r="Y21">
        <v>0.03</v>
      </c>
      <c r="Z21">
        <v>0.03</v>
      </c>
      <c r="AA21">
        <v>0.03</v>
      </c>
    </row>
    <row r="22" spans="1:27" x14ac:dyDescent="0.25">
      <c r="A22" t="s">
        <v>388</v>
      </c>
      <c r="B22" t="s">
        <v>442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388</v>
      </c>
      <c r="B23" t="s">
        <v>442</v>
      </c>
      <c r="C23" t="s">
        <v>428</v>
      </c>
      <c r="D23">
        <v>0.03</v>
      </c>
      <c r="E23">
        <v>0.03</v>
      </c>
      <c r="F23">
        <v>0.03</v>
      </c>
      <c r="G23">
        <v>0.03</v>
      </c>
      <c r="H23">
        <v>0.03</v>
      </c>
      <c r="I23">
        <v>0.03</v>
      </c>
      <c r="J23">
        <v>0.03</v>
      </c>
      <c r="K23">
        <v>0.03</v>
      </c>
      <c r="L23">
        <v>0.03</v>
      </c>
      <c r="M23">
        <v>0.05</v>
      </c>
      <c r="N23">
        <v>0.05</v>
      </c>
      <c r="O23">
        <v>0.05</v>
      </c>
      <c r="P23">
        <v>0.05</v>
      </c>
      <c r="Q23">
        <v>0.03</v>
      </c>
      <c r="R23">
        <v>0.03</v>
      </c>
      <c r="S23">
        <v>0.03</v>
      </c>
      <c r="T23">
        <v>0.03</v>
      </c>
      <c r="U23">
        <v>0.03</v>
      </c>
      <c r="V23">
        <v>0.03</v>
      </c>
      <c r="W23">
        <v>0.03</v>
      </c>
      <c r="X23">
        <v>0.03</v>
      </c>
      <c r="Y23">
        <v>0.03</v>
      </c>
      <c r="Z23">
        <v>0.03</v>
      </c>
      <c r="AA23">
        <v>0.03</v>
      </c>
    </row>
    <row r="24" spans="1:27" x14ac:dyDescent="0.25">
      <c r="A24" t="s">
        <v>388</v>
      </c>
      <c r="B24" t="s">
        <v>442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442</v>
      </c>
      <c r="C25" t="s">
        <v>430</v>
      </c>
      <c r="D25">
        <v>0.03</v>
      </c>
      <c r="E25">
        <v>0.03</v>
      </c>
      <c r="F25">
        <v>0.03</v>
      </c>
      <c r="G25">
        <v>0.03</v>
      </c>
      <c r="H25">
        <v>0.03</v>
      </c>
      <c r="I25">
        <v>0.03</v>
      </c>
      <c r="J25">
        <v>0.03</v>
      </c>
      <c r="K25">
        <v>0.03</v>
      </c>
      <c r="L25">
        <v>0.03</v>
      </c>
      <c r="M25">
        <v>0.05</v>
      </c>
      <c r="N25">
        <v>0.05</v>
      </c>
      <c r="O25">
        <v>0.05</v>
      </c>
      <c r="P25">
        <v>0.05</v>
      </c>
      <c r="Q25">
        <v>0.03</v>
      </c>
      <c r="R25">
        <v>0.03</v>
      </c>
      <c r="S25">
        <v>0.03</v>
      </c>
      <c r="T25">
        <v>0.03</v>
      </c>
      <c r="U25">
        <v>0.03</v>
      </c>
      <c r="V25">
        <v>0.03</v>
      </c>
      <c r="W25">
        <v>0.03</v>
      </c>
      <c r="X25">
        <v>0.03</v>
      </c>
      <c r="Y25">
        <v>0.03</v>
      </c>
      <c r="Z25">
        <v>0.03</v>
      </c>
      <c r="AA25">
        <v>0.03</v>
      </c>
    </row>
    <row r="26" spans="1:27" x14ac:dyDescent="0.25">
      <c r="A26" t="s">
        <v>388</v>
      </c>
      <c r="B26" t="s">
        <v>442</v>
      </c>
      <c r="C26" t="s">
        <v>431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 t="s">
        <v>388</v>
      </c>
      <c r="B27" t="s">
        <v>442</v>
      </c>
      <c r="C27" t="s">
        <v>432</v>
      </c>
      <c r="D27">
        <v>0.03</v>
      </c>
      <c r="E27">
        <v>0.03</v>
      </c>
      <c r="F27">
        <v>0.03</v>
      </c>
      <c r="G27">
        <v>0.03</v>
      </c>
      <c r="H27">
        <v>0.03</v>
      </c>
      <c r="I27">
        <v>0.03</v>
      </c>
      <c r="J27">
        <v>0.03</v>
      </c>
      <c r="K27">
        <v>0.03</v>
      </c>
      <c r="L27">
        <v>0.03</v>
      </c>
      <c r="M27">
        <v>0.05</v>
      </c>
      <c r="N27">
        <v>0.05</v>
      </c>
      <c r="O27">
        <v>0.05</v>
      </c>
      <c r="P27">
        <v>0.05</v>
      </c>
      <c r="Q27">
        <v>0.03</v>
      </c>
      <c r="R27">
        <v>0.03</v>
      </c>
      <c r="S27">
        <v>0.03</v>
      </c>
      <c r="T27">
        <v>0.03</v>
      </c>
      <c r="U27">
        <v>0.03</v>
      </c>
      <c r="V27">
        <v>0.03</v>
      </c>
      <c r="W27">
        <v>0.03</v>
      </c>
      <c r="X27">
        <v>0.03</v>
      </c>
      <c r="Y27">
        <v>0.03</v>
      </c>
      <c r="Z27">
        <v>0.03</v>
      </c>
      <c r="AA27">
        <v>0.03</v>
      </c>
    </row>
    <row r="28" spans="1:27" x14ac:dyDescent="0.25">
      <c r="A28" t="s">
        <v>388</v>
      </c>
      <c r="B28" t="s">
        <v>442</v>
      </c>
      <c r="C28" t="s">
        <v>433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 t="s">
        <v>388</v>
      </c>
      <c r="B29" t="s">
        <v>442</v>
      </c>
      <c r="C29" t="s">
        <v>434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388</v>
      </c>
      <c r="B30" t="s">
        <v>442</v>
      </c>
      <c r="C30" t="s">
        <v>435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388</v>
      </c>
      <c r="B31" t="s">
        <v>442</v>
      </c>
      <c r="C31" t="s">
        <v>436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388</v>
      </c>
      <c r="B32" t="s">
        <v>442</v>
      </c>
      <c r="C32" t="s">
        <v>437</v>
      </c>
      <c r="D32">
        <v>0.03</v>
      </c>
      <c r="E32">
        <v>0.03</v>
      </c>
      <c r="F32">
        <v>0.03</v>
      </c>
      <c r="G32">
        <v>0.03</v>
      </c>
      <c r="H32">
        <v>0.03</v>
      </c>
      <c r="I32">
        <v>0.03</v>
      </c>
      <c r="J32">
        <v>0.03</v>
      </c>
      <c r="K32">
        <v>0.03</v>
      </c>
      <c r="L32">
        <v>0.03</v>
      </c>
      <c r="M32">
        <v>0.05</v>
      </c>
      <c r="N32">
        <v>0.05</v>
      </c>
      <c r="O32">
        <v>0.05</v>
      </c>
      <c r="P32">
        <v>0.05</v>
      </c>
      <c r="Q32">
        <v>0.03</v>
      </c>
      <c r="R32">
        <v>0.03</v>
      </c>
      <c r="S32">
        <v>0.03</v>
      </c>
      <c r="T32">
        <v>0.03</v>
      </c>
      <c r="U32">
        <v>0.03</v>
      </c>
      <c r="V32">
        <v>0.03</v>
      </c>
      <c r="W32">
        <v>0.03</v>
      </c>
      <c r="X32">
        <v>0.03</v>
      </c>
      <c r="Y32">
        <v>0.03</v>
      </c>
      <c r="Z32">
        <v>0.03</v>
      </c>
      <c r="AA32">
        <v>0.03</v>
      </c>
    </row>
    <row r="33" spans="1:27" x14ac:dyDescent="0.25">
      <c r="A33" t="s">
        <v>388</v>
      </c>
      <c r="B33" t="s">
        <v>442</v>
      </c>
      <c r="C33" t="s">
        <v>438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388</v>
      </c>
      <c r="B34" t="s">
        <v>442</v>
      </c>
      <c r="C34" t="s">
        <v>439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388</v>
      </c>
      <c r="B35" t="s">
        <v>442</v>
      </c>
      <c r="C35" t="s">
        <v>440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388</v>
      </c>
      <c r="B36" t="s">
        <v>442</v>
      </c>
      <c r="C36" t="s">
        <v>441</v>
      </c>
      <c r="D36">
        <v>0.05</v>
      </c>
      <c r="E36">
        <v>0.05</v>
      </c>
      <c r="F36">
        <v>0.05</v>
      </c>
      <c r="G36">
        <v>0.05</v>
      </c>
      <c r="H36">
        <v>0.05</v>
      </c>
      <c r="I36">
        <v>0.05</v>
      </c>
      <c r="J36">
        <v>0.05</v>
      </c>
      <c r="K36">
        <v>0.1</v>
      </c>
      <c r="L36">
        <v>0.34</v>
      </c>
      <c r="M36">
        <v>0.6</v>
      </c>
      <c r="N36">
        <v>0.63</v>
      </c>
      <c r="O36">
        <v>0.72</v>
      </c>
      <c r="P36">
        <v>0.79</v>
      </c>
      <c r="Q36">
        <v>0.83</v>
      </c>
      <c r="R36">
        <v>0.61</v>
      </c>
      <c r="S36">
        <v>0.65</v>
      </c>
      <c r="T36">
        <v>0.1</v>
      </c>
      <c r="U36">
        <v>0.1</v>
      </c>
      <c r="V36">
        <v>0.19</v>
      </c>
      <c r="W36">
        <v>0.25</v>
      </c>
      <c r="X36">
        <v>0.22</v>
      </c>
      <c r="Y36">
        <v>0.22</v>
      </c>
      <c r="Z36">
        <v>0.12</v>
      </c>
      <c r="AA36">
        <v>0.09</v>
      </c>
    </row>
    <row r="37" spans="1:27" x14ac:dyDescent="0.25">
      <c r="A37" t="s">
        <v>388</v>
      </c>
      <c r="B37" t="s">
        <v>443</v>
      </c>
      <c r="C37" t="s">
        <v>425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 t="s">
        <v>388</v>
      </c>
      <c r="B38" t="s">
        <v>443</v>
      </c>
      <c r="C38" t="s">
        <v>426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0.05</v>
      </c>
      <c r="M38">
        <v>0.05</v>
      </c>
      <c r="N38">
        <v>0.05</v>
      </c>
      <c r="O38">
        <v>0.05</v>
      </c>
      <c r="P38">
        <v>0.05</v>
      </c>
      <c r="Q38">
        <v>0.05</v>
      </c>
      <c r="R38">
        <v>0.05</v>
      </c>
      <c r="S38">
        <v>0.05</v>
      </c>
      <c r="T38">
        <v>0.05</v>
      </c>
      <c r="U38">
        <v>0.05</v>
      </c>
      <c r="V38">
        <v>0.05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388</v>
      </c>
      <c r="B39" t="s">
        <v>443</v>
      </c>
      <c r="C39" t="s">
        <v>427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 t="s">
        <v>388</v>
      </c>
      <c r="B40" t="s">
        <v>443</v>
      </c>
      <c r="C40" t="s">
        <v>428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0.05</v>
      </c>
      <c r="L40">
        <v>0.05</v>
      </c>
      <c r="M40">
        <v>0.05</v>
      </c>
      <c r="N40">
        <v>0.05</v>
      </c>
      <c r="O40">
        <v>0.05</v>
      </c>
      <c r="P40">
        <v>0.05</v>
      </c>
      <c r="Q40">
        <v>0.05</v>
      </c>
      <c r="R40">
        <v>0.05</v>
      </c>
      <c r="S40">
        <v>0.05</v>
      </c>
      <c r="T40">
        <v>0.05</v>
      </c>
      <c r="U40">
        <v>0.05</v>
      </c>
      <c r="V40">
        <v>0.05</v>
      </c>
      <c r="W40">
        <v>0.05</v>
      </c>
      <c r="X40">
        <v>0.05</v>
      </c>
      <c r="Y40">
        <v>0.05</v>
      </c>
      <c r="Z40">
        <v>0.05</v>
      </c>
      <c r="AA40">
        <v>0.05</v>
      </c>
    </row>
    <row r="41" spans="1:27" x14ac:dyDescent="0.25">
      <c r="A41" t="s">
        <v>388</v>
      </c>
      <c r="B41" t="s">
        <v>443</v>
      </c>
      <c r="C41" t="s">
        <v>429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388</v>
      </c>
      <c r="B42" t="s">
        <v>443</v>
      </c>
      <c r="C42" t="s">
        <v>430</v>
      </c>
      <c r="D42">
        <v>0.05</v>
      </c>
      <c r="E42">
        <v>0.05</v>
      </c>
      <c r="F42">
        <v>0.05</v>
      </c>
      <c r="G42">
        <v>0.05</v>
      </c>
      <c r="H42">
        <v>0.05</v>
      </c>
      <c r="I42">
        <v>0.05</v>
      </c>
      <c r="J42">
        <v>0.05</v>
      </c>
      <c r="K42">
        <v>0.05</v>
      </c>
      <c r="L42">
        <v>0.05</v>
      </c>
      <c r="M42">
        <v>0.05</v>
      </c>
      <c r="N42">
        <v>0.05</v>
      </c>
      <c r="O42">
        <v>0.05</v>
      </c>
      <c r="P42">
        <v>0.05</v>
      </c>
      <c r="Q42">
        <v>0.05</v>
      </c>
      <c r="R42">
        <v>0.05</v>
      </c>
      <c r="S42">
        <v>0.05</v>
      </c>
      <c r="T42">
        <v>0.05</v>
      </c>
      <c r="U42">
        <v>0.05</v>
      </c>
      <c r="V42">
        <v>0.05</v>
      </c>
      <c r="W42">
        <v>0.05</v>
      </c>
      <c r="X42">
        <v>0.05</v>
      </c>
      <c r="Y42">
        <v>0.05</v>
      </c>
      <c r="Z42">
        <v>0.05</v>
      </c>
      <c r="AA42">
        <v>0.05</v>
      </c>
    </row>
    <row r="43" spans="1:27" x14ac:dyDescent="0.25">
      <c r="A43" t="s">
        <v>388</v>
      </c>
      <c r="B43" t="s">
        <v>443</v>
      </c>
      <c r="C43" t="s">
        <v>431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388</v>
      </c>
      <c r="B44" t="s">
        <v>443</v>
      </c>
      <c r="C44" t="s">
        <v>432</v>
      </c>
      <c r="D44">
        <v>0.05</v>
      </c>
      <c r="E44">
        <v>0.05</v>
      </c>
      <c r="F44">
        <v>0.05</v>
      </c>
      <c r="G44">
        <v>0.05</v>
      </c>
      <c r="H44">
        <v>0.05</v>
      </c>
      <c r="I44">
        <v>0.05</v>
      </c>
      <c r="J44">
        <v>0.05</v>
      </c>
      <c r="K44">
        <v>0.05</v>
      </c>
      <c r="L44">
        <v>0.05</v>
      </c>
      <c r="M44">
        <v>0.05</v>
      </c>
      <c r="N44">
        <v>0.05</v>
      </c>
      <c r="O44">
        <v>0.05</v>
      </c>
      <c r="P44">
        <v>0.05</v>
      </c>
      <c r="Q44">
        <v>0.05</v>
      </c>
      <c r="R44">
        <v>0.05</v>
      </c>
      <c r="S44">
        <v>0.05</v>
      </c>
      <c r="T44">
        <v>0.05</v>
      </c>
      <c r="U44">
        <v>0.05</v>
      </c>
      <c r="V44">
        <v>0.05</v>
      </c>
      <c r="W44">
        <v>0.05</v>
      </c>
      <c r="X44">
        <v>0.05</v>
      </c>
      <c r="Y44">
        <v>0.05</v>
      </c>
      <c r="Z44">
        <v>0.05</v>
      </c>
      <c r="AA44">
        <v>0.05</v>
      </c>
    </row>
    <row r="45" spans="1:27" x14ac:dyDescent="0.25">
      <c r="A45" t="s">
        <v>388</v>
      </c>
      <c r="B45" t="s">
        <v>443</v>
      </c>
      <c r="C45" t="s">
        <v>433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388</v>
      </c>
      <c r="B46" t="s">
        <v>443</v>
      </c>
      <c r="C46" t="s">
        <v>434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388</v>
      </c>
      <c r="B47" t="s">
        <v>443</v>
      </c>
      <c r="C47" t="s">
        <v>435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388</v>
      </c>
      <c r="B48" t="s">
        <v>443</v>
      </c>
      <c r="C48" t="s">
        <v>436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388</v>
      </c>
      <c r="B49" t="s">
        <v>443</v>
      </c>
      <c r="C49" t="s">
        <v>437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0.05</v>
      </c>
      <c r="L49">
        <v>0.15</v>
      </c>
      <c r="M49">
        <v>0.15</v>
      </c>
      <c r="N49">
        <v>0.15</v>
      </c>
      <c r="O49">
        <v>0.15</v>
      </c>
      <c r="P49">
        <v>0.15</v>
      </c>
      <c r="Q49">
        <v>0.05</v>
      </c>
      <c r="R49">
        <v>0.05</v>
      </c>
      <c r="S49">
        <v>0.05</v>
      </c>
      <c r="T49">
        <v>0.05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388</v>
      </c>
      <c r="B50" t="s">
        <v>443</v>
      </c>
      <c r="C50" t="s">
        <v>438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388</v>
      </c>
      <c r="B51" t="s">
        <v>443</v>
      </c>
      <c r="C51" t="s">
        <v>439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388</v>
      </c>
      <c r="B52" t="s">
        <v>443</v>
      </c>
      <c r="C52" t="s">
        <v>440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388</v>
      </c>
      <c r="B53" t="s">
        <v>443</v>
      </c>
      <c r="C53" t="s">
        <v>441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0.05</v>
      </c>
      <c r="J53">
        <v>0.05</v>
      </c>
      <c r="K53">
        <v>0.3</v>
      </c>
      <c r="L53">
        <v>0.85</v>
      </c>
      <c r="M53">
        <v>0.95</v>
      </c>
      <c r="N53">
        <v>0.95</v>
      </c>
      <c r="O53">
        <v>0.95</v>
      </c>
      <c r="P53">
        <v>0.8</v>
      </c>
      <c r="Q53">
        <v>0.8</v>
      </c>
      <c r="R53">
        <v>0.8</v>
      </c>
      <c r="S53">
        <v>0.7</v>
      </c>
      <c r="T53">
        <v>0.5</v>
      </c>
      <c r="U53">
        <v>0.5</v>
      </c>
      <c r="V53">
        <v>0.35</v>
      </c>
      <c r="W53">
        <v>0.35</v>
      </c>
      <c r="X53">
        <v>0.35</v>
      </c>
      <c r="Y53">
        <v>0.3</v>
      </c>
      <c r="Z53">
        <v>0.05</v>
      </c>
      <c r="AA53">
        <v>0.05</v>
      </c>
    </row>
    <row r="54" spans="1:27" x14ac:dyDescent="0.25">
      <c r="A54" t="s">
        <v>388</v>
      </c>
      <c r="B54" t="s">
        <v>444</v>
      </c>
      <c r="C54" t="s">
        <v>425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388</v>
      </c>
      <c r="B55" t="s">
        <v>444</v>
      </c>
      <c r="C55" t="s">
        <v>426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388</v>
      </c>
      <c r="B56" t="s">
        <v>444</v>
      </c>
      <c r="C56" t="s">
        <v>427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388</v>
      </c>
      <c r="B57" t="s">
        <v>444</v>
      </c>
      <c r="C57" t="s">
        <v>428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388</v>
      </c>
      <c r="B58" t="s">
        <v>444</v>
      </c>
      <c r="C58" t="s">
        <v>429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388</v>
      </c>
      <c r="B59" t="s">
        <v>444</v>
      </c>
      <c r="C59" t="s">
        <v>430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388</v>
      </c>
      <c r="B60" t="s">
        <v>444</v>
      </c>
      <c r="C60" t="s">
        <v>431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388</v>
      </c>
      <c r="B61" t="s">
        <v>444</v>
      </c>
      <c r="C61" t="s">
        <v>432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388</v>
      </c>
      <c r="B62" t="s">
        <v>444</v>
      </c>
      <c r="C62" t="s">
        <v>433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60.08</v>
      </c>
      <c r="L62">
        <v>60.08</v>
      </c>
      <c r="M62">
        <v>60.08</v>
      </c>
      <c r="N62">
        <v>60.08</v>
      </c>
      <c r="O62">
        <v>60.08</v>
      </c>
      <c r="P62">
        <v>60.08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388</v>
      </c>
      <c r="B63" t="s">
        <v>444</v>
      </c>
      <c r="C63" t="s">
        <v>434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388</v>
      </c>
      <c r="B64" t="s">
        <v>444</v>
      </c>
      <c r="C64" t="s">
        <v>435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388</v>
      </c>
      <c r="B65" t="s">
        <v>444</v>
      </c>
      <c r="C65" t="s">
        <v>436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388</v>
      </c>
      <c r="B66" t="s">
        <v>444</v>
      </c>
      <c r="C66" t="s">
        <v>437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60.08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60.08</v>
      </c>
      <c r="R66">
        <v>60.08</v>
      </c>
      <c r="S66">
        <v>60.08</v>
      </c>
      <c r="T66">
        <v>60.08</v>
      </c>
      <c r="U66">
        <v>60.08</v>
      </c>
      <c r="V66">
        <v>60.08</v>
      </c>
      <c r="W66">
        <v>60.08</v>
      </c>
      <c r="X66">
        <v>60.08</v>
      </c>
      <c r="Y66">
        <v>60.08</v>
      </c>
      <c r="Z66">
        <v>60.08</v>
      </c>
      <c r="AA66">
        <v>60.08</v>
      </c>
    </row>
    <row r="67" spans="1:27" x14ac:dyDescent="0.25">
      <c r="A67" t="s">
        <v>388</v>
      </c>
      <c r="B67" t="s">
        <v>444</v>
      </c>
      <c r="C67" t="s">
        <v>438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388</v>
      </c>
      <c r="B68" t="s">
        <v>444</v>
      </c>
      <c r="C68" t="s">
        <v>439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388</v>
      </c>
      <c r="B69" t="s">
        <v>444</v>
      </c>
      <c r="C69" t="s">
        <v>440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388</v>
      </c>
      <c r="B70" t="s">
        <v>444</v>
      </c>
      <c r="C70" t="s">
        <v>441</v>
      </c>
      <c r="D70">
        <v>60.08</v>
      </c>
      <c r="E70">
        <v>60.08</v>
      </c>
      <c r="F70">
        <v>60.08</v>
      </c>
      <c r="G70">
        <v>60.08</v>
      </c>
      <c r="H70">
        <v>60.08</v>
      </c>
      <c r="I70">
        <v>60.08</v>
      </c>
      <c r="J70">
        <v>69.98</v>
      </c>
      <c r="K70">
        <v>69.98</v>
      </c>
      <c r="L70">
        <v>69.98</v>
      </c>
      <c r="M70">
        <v>69.98</v>
      </c>
      <c r="N70">
        <v>69.98</v>
      </c>
      <c r="O70">
        <v>69.98</v>
      </c>
      <c r="P70">
        <v>69.98</v>
      </c>
      <c r="Q70">
        <v>69.98</v>
      </c>
      <c r="R70">
        <v>69.98</v>
      </c>
      <c r="S70">
        <v>69.98</v>
      </c>
      <c r="T70">
        <v>69.98</v>
      </c>
      <c r="U70">
        <v>69.98</v>
      </c>
      <c r="V70">
        <v>69.98</v>
      </c>
      <c r="W70">
        <v>69.98</v>
      </c>
      <c r="X70">
        <v>69.98</v>
      </c>
      <c r="Y70">
        <v>69.98</v>
      </c>
      <c r="Z70">
        <v>60.08</v>
      </c>
      <c r="AA70">
        <v>60.08</v>
      </c>
    </row>
    <row r="71" spans="1:27" x14ac:dyDescent="0.25">
      <c r="A71" t="s">
        <v>388</v>
      </c>
      <c r="B71" t="s">
        <v>422</v>
      </c>
      <c r="C71" t="s">
        <v>423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388</v>
      </c>
      <c r="B72" t="s">
        <v>445</v>
      </c>
      <c r="C72" t="s">
        <v>425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25">
      <c r="A73" t="s">
        <v>388</v>
      </c>
      <c r="B73" t="s">
        <v>445</v>
      </c>
      <c r="C73" t="s">
        <v>426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0.05</v>
      </c>
      <c r="M73">
        <v>0.05</v>
      </c>
      <c r="N73">
        <v>0.05</v>
      </c>
      <c r="O73">
        <v>0.05</v>
      </c>
      <c r="P73">
        <v>0.05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388</v>
      </c>
      <c r="B74" t="s">
        <v>445</v>
      </c>
      <c r="C74" t="s">
        <v>427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25">
      <c r="A75" t="s">
        <v>388</v>
      </c>
      <c r="B75" t="s">
        <v>445</v>
      </c>
      <c r="C75" t="s">
        <v>428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0.05</v>
      </c>
      <c r="L75">
        <v>0.05</v>
      </c>
      <c r="M75">
        <v>0.05</v>
      </c>
      <c r="N75">
        <v>0.05</v>
      </c>
      <c r="O75">
        <v>0.05</v>
      </c>
      <c r="P75">
        <v>0.05</v>
      </c>
      <c r="Q75">
        <v>0.05</v>
      </c>
      <c r="R75">
        <v>0.05</v>
      </c>
      <c r="S75">
        <v>0.05</v>
      </c>
      <c r="T75">
        <v>0.05</v>
      </c>
      <c r="U75">
        <v>0.05</v>
      </c>
      <c r="V75">
        <v>0.05</v>
      </c>
      <c r="W75">
        <v>0.05</v>
      </c>
      <c r="X75">
        <v>0.05</v>
      </c>
      <c r="Y75">
        <v>0.05</v>
      </c>
      <c r="Z75">
        <v>0.05</v>
      </c>
      <c r="AA75">
        <v>0.05</v>
      </c>
    </row>
    <row r="76" spans="1:27" x14ac:dyDescent="0.25">
      <c r="A76" t="s">
        <v>388</v>
      </c>
      <c r="B76" t="s">
        <v>445</v>
      </c>
      <c r="C76" t="s">
        <v>429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25">
      <c r="A77" t="s">
        <v>388</v>
      </c>
      <c r="B77" t="s">
        <v>445</v>
      </c>
      <c r="C77" t="s">
        <v>430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0.05</v>
      </c>
      <c r="L77">
        <v>0.05</v>
      </c>
      <c r="M77">
        <v>0.05</v>
      </c>
      <c r="N77">
        <v>0.05</v>
      </c>
      <c r="O77">
        <v>0.05</v>
      </c>
      <c r="P77">
        <v>0.05</v>
      </c>
      <c r="Q77">
        <v>0.05</v>
      </c>
      <c r="R77">
        <v>0.05</v>
      </c>
      <c r="S77">
        <v>0.05</v>
      </c>
      <c r="T77">
        <v>0.05</v>
      </c>
      <c r="U77">
        <v>0.05</v>
      </c>
      <c r="V77">
        <v>0.05</v>
      </c>
      <c r="W77">
        <v>0.05</v>
      </c>
      <c r="X77">
        <v>0.05</v>
      </c>
      <c r="Y77">
        <v>0.05</v>
      </c>
      <c r="Z77">
        <v>0.05</v>
      </c>
      <c r="AA77">
        <v>0.05</v>
      </c>
    </row>
    <row r="78" spans="1:27" x14ac:dyDescent="0.25">
      <c r="A78" t="s">
        <v>388</v>
      </c>
      <c r="B78" t="s">
        <v>445</v>
      </c>
      <c r="C78" t="s">
        <v>431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25">
      <c r="A79" t="s">
        <v>388</v>
      </c>
      <c r="B79" t="s">
        <v>445</v>
      </c>
      <c r="C79" t="s">
        <v>432</v>
      </c>
      <c r="D79">
        <v>0.05</v>
      </c>
      <c r="E79">
        <v>0.05</v>
      </c>
      <c r="F79">
        <v>0.05</v>
      </c>
      <c r="G79">
        <v>0.05</v>
      </c>
      <c r="H79">
        <v>0.05</v>
      </c>
      <c r="I79">
        <v>0.05</v>
      </c>
      <c r="J79">
        <v>0.05</v>
      </c>
      <c r="K79">
        <v>0.05</v>
      </c>
      <c r="L79">
        <v>0.05</v>
      </c>
      <c r="M79">
        <v>0.05</v>
      </c>
      <c r="N79">
        <v>0.05</v>
      </c>
      <c r="O79">
        <v>0.05</v>
      </c>
      <c r="P79">
        <v>0.05</v>
      </c>
      <c r="Q79">
        <v>0.05</v>
      </c>
      <c r="R79">
        <v>0.05</v>
      </c>
      <c r="S79">
        <v>0.05</v>
      </c>
      <c r="T79">
        <v>0.05</v>
      </c>
      <c r="U79">
        <v>0.05</v>
      </c>
      <c r="V79">
        <v>0.05</v>
      </c>
      <c r="W79">
        <v>0.05</v>
      </c>
      <c r="X79">
        <v>0.05</v>
      </c>
      <c r="Y79">
        <v>0.05</v>
      </c>
      <c r="Z79">
        <v>0.05</v>
      </c>
      <c r="AA79">
        <v>0.05</v>
      </c>
    </row>
    <row r="80" spans="1:27" x14ac:dyDescent="0.25">
      <c r="A80" t="s">
        <v>388</v>
      </c>
      <c r="B80" t="s">
        <v>445</v>
      </c>
      <c r="C80" t="s">
        <v>433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25">
      <c r="A81" t="s">
        <v>388</v>
      </c>
      <c r="B81" t="s">
        <v>445</v>
      </c>
      <c r="C81" t="s">
        <v>434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388</v>
      </c>
      <c r="B82" t="s">
        <v>445</v>
      </c>
      <c r="C82" t="s">
        <v>435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388</v>
      </c>
      <c r="B83" t="s">
        <v>445</v>
      </c>
      <c r="C83" t="s">
        <v>436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388</v>
      </c>
      <c r="B84" t="s">
        <v>445</v>
      </c>
      <c r="C84" t="s">
        <v>437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0.05</v>
      </c>
      <c r="L84">
        <v>0.15</v>
      </c>
      <c r="M84">
        <v>0.15</v>
      </c>
      <c r="N84">
        <v>0.15</v>
      </c>
      <c r="O84">
        <v>0.15</v>
      </c>
      <c r="P84">
        <v>0.15</v>
      </c>
      <c r="Q84">
        <v>0.05</v>
      </c>
      <c r="R84">
        <v>0.05</v>
      </c>
      <c r="S84">
        <v>0.05</v>
      </c>
      <c r="T84">
        <v>0.05</v>
      </c>
      <c r="U84">
        <v>0.05</v>
      </c>
      <c r="V84">
        <v>0.05</v>
      </c>
      <c r="W84">
        <v>0.05</v>
      </c>
      <c r="X84">
        <v>0.05</v>
      </c>
      <c r="Y84">
        <v>0.05</v>
      </c>
      <c r="Z84">
        <v>0.05</v>
      </c>
      <c r="AA84">
        <v>0.05</v>
      </c>
    </row>
    <row r="85" spans="1:27" x14ac:dyDescent="0.25">
      <c r="A85" t="s">
        <v>388</v>
      </c>
      <c r="B85" t="s">
        <v>445</v>
      </c>
      <c r="C85" t="s">
        <v>438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388</v>
      </c>
      <c r="B86" t="s">
        <v>445</v>
      </c>
      <c r="C86" t="s">
        <v>439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388</v>
      </c>
      <c r="B87" t="s">
        <v>445</v>
      </c>
      <c r="C87" t="s">
        <v>440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388</v>
      </c>
      <c r="B88" t="s">
        <v>445</v>
      </c>
      <c r="C88" t="s">
        <v>441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0.3</v>
      </c>
      <c r="L88">
        <v>0.6</v>
      </c>
      <c r="M88">
        <v>0.65</v>
      </c>
      <c r="N88">
        <v>0.65</v>
      </c>
      <c r="O88">
        <v>0.65</v>
      </c>
      <c r="P88">
        <v>0.55000000000000004</v>
      </c>
      <c r="Q88">
        <v>0.55000000000000004</v>
      </c>
      <c r="R88">
        <v>0.55000000000000004</v>
      </c>
      <c r="S88">
        <v>0.5</v>
      </c>
      <c r="T88">
        <v>0.35</v>
      </c>
      <c r="U88">
        <v>0.35</v>
      </c>
      <c r="V88">
        <v>0.35</v>
      </c>
      <c r="W88">
        <v>0.35</v>
      </c>
      <c r="X88">
        <v>0.35</v>
      </c>
      <c r="Y88">
        <v>0.3</v>
      </c>
      <c r="Z88">
        <v>0.05</v>
      </c>
      <c r="AA88">
        <v>0.05</v>
      </c>
    </row>
    <row r="89" spans="1:27" x14ac:dyDescent="0.25">
      <c r="A89" t="s">
        <v>388</v>
      </c>
      <c r="B89" t="s">
        <v>446</v>
      </c>
      <c r="C89" t="s">
        <v>425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388</v>
      </c>
      <c r="B90" t="s">
        <v>446</v>
      </c>
      <c r="C90" t="s">
        <v>426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388</v>
      </c>
      <c r="B91" t="s">
        <v>446</v>
      </c>
      <c r="C91" t="s">
        <v>427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388</v>
      </c>
      <c r="B92" t="s">
        <v>446</v>
      </c>
      <c r="C92" t="s">
        <v>428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388</v>
      </c>
      <c r="B93" t="s">
        <v>446</v>
      </c>
      <c r="C93" t="s">
        <v>429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388</v>
      </c>
      <c r="B94" t="s">
        <v>446</v>
      </c>
      <c r="C94" t="s">
        <v>430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388</v>
      </c>
      <c r="B95" t="s">
        <v>446</v>
      </c>
      <c r="C95" t="s">
        <v>431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388</v>
      </c>
      <c r="B96" t="s">
        <v>446</v>
      </c>
      <c r="C96" t="s">
        <v>432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388</v>
      </c>
      <c r="B97" t="s">
        <v>446</v>
      </c>
      <c r="C97" t="s">
        <v>433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388</v>
      </c>
      <c r="B98" t="s">
        <v>446</v>
      </c>
      <c r="C98" t="s">
        <v>434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388</v>
      </c>
      <c r="B99" t="s">
        <v>446</v>
      </c>
      <c r="C99" t="s">
        <v>435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388</v>
      </c>
      <c r="B100" t="s">
        <v>446</v>
      </c>
      <c r="C100" t="s">
        <v>436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388</v>
      </c>
      <c r="B101" t="s">
        <v>446</v>
      </c>
      <c r="C101" t="s">
        <v>437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388</v>
      </c>
      <c r="B102" t="s">
        <v>446</v>
      </c>
      <c r="C102" t="s">
        <v>438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388</v>
      </c>
      <c r="B103" t="s">
        <v>446</v>
      </c>
      <c r="C103" t="s">
        <v>439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388</v>
      </c>
      <c r="B104" t="s">
        <v>446</v>
      </c>
      <c r="C104" t="s">
        <v>440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388</v>
      </c>
      <c r="B105" t="s">
        <v>446</v>
      </c>
      <c r="C105" t="s">
        <v>441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0</v>
      </c>
      <c r="AA105">
        <v>0</v>
      </c>
    </row>
    <row r="106" spans="1:27" x14ac:dyDescent="0.25">
      <c r="A106" t="s">
        <v>388</v>
      </c>
      <c r="B106" t="s">
        <v>447</v>
      </c>
      <c r="C106" t="s">
        <v>425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388</v>
      </c>
      <c r="B107" t="s">
        <v>447</v>
      </c>
      <c r="C107" t="s">
        <v>426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388</v>
      </c>
      <c r="B108" t="s">
        <v>447</v>
      </c>
      <c r="C108" t="s">
        <v>427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388</v>
      </c>
      <c r="B109" t="s">
        <v>447</v>
      </c>
      <c r="C109" t="s">
        <v>428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388</v>
      </c>
      <c r="B110" t="s">
        <v>447</v>
      </c>
      <c r="C110" t="s">
        <v>429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388</v>
      </c>
      <c r="B111" t="s">
        <v>447</v>
      </c>
      <c r="C111" t="s">
        <v>430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388</v>
      </c>
      <c r="B112" t="s">
        <v>447</v>
      </c>
      <c r="C112" t="s">
        <v>431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388</v>
      </c>
      <c r="B113" t="s">
        <v>447</v>
      </c>
      <c r="C113" t="s">
        <v>432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388</v>
      </c>
      <c r="B114" t="s">
        <v>447</v>
      </c>
      <c r="C114" t="s">
        <v>433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388</v>
      </c>
      <c r="B115" t="s">
        <v>447</v>
      </c>
      <c r="C115" t="s">
        <v>434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388</v>
      </c>
      <c r="B116" t="s">
        <v>447</v>
      </c>
      <c r="C116" t="s">
        <v>435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388</v>
      </c>
      <c r="B117" t="s">
        <v>447</v>
      </c>
      <c r="C117" t="s">
        <v>436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388</v>
      </c>
      <c r="B118" t="s">
        <v>447</v>
      </c>
      <c r="C118" t="s">
        <v>437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0.1</v>
      </c>
      <c r="M118">
        <v>0.1</v>
      </c>
      <c r="N118">
        <v>0.1</v>
      </c>
      <c r="O118">
        <v>0.1</v>
      </c>
      <c r="P118">
        <v>0.1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388</v>
      </c>
      <c r="B119" t="s">
        <v>447</v>
      </c>
      <c r="C119" t="s">
        <v>438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388</v>
      </c>
      <c r="B120" t="s">
        <v>447</v>
      </c>
      <c r="C120" t="s">
        <v>439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388</v>
      </c>
      <c r="B121" t="s">
        <v>447</v>
      </c>
      <c r="C121" t="s">
        <v>440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  <row r="122" spans="1:27" x14ac:dyDescent="0.25">
      <c r="A122" t="s">
        <v>388</v>
      </c>
      <c r="B122" t="s">
        <v>447</v>
      </c>
      <c r="C122" t="s">
        <v>441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0.05</v>
      </c>
      <c r="L122">
        <v>0.75</v>
      </c>
      <c r="M122">
        <v>0.9</v>
      </c>
      <c r="N122">
        <v>0.9</v>
      </c>
      <c r="O122">
        <v>0.8</v>
      </c>
      <c r="P122">
        <v>0.8</v>
      </c>
      <c r="Q122">
        <v>0.8</v>
      </c>
      <c r="R122">
        <v>0.8</v>
      </c>
      <c r="S122">
        <v>0.45</v>
      </c>
      <c r="T122">
        <v>0.15</v>
      </c>
      <c r="U122">
        <v>0.05</v>
      </c>
      <c r="V122">
        <v>0.15</v>
      </c>
      <c r="W122">
        <v>0.2</v>
      </c>
      <c r="X122">
        <v>0.2</v>
      </c>
      <c r="Y122">
        <v>0.1</v>
      </c>
      <c r="Z122">
        <v>0</v>
      </c>
      <c r="AA12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Relocatable Classroom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961.29</v>
      </c>
      <c r="E3" s="38">
        <f>SUMIFS(Raw_totalendusesannual!$D:$D,
        Raw_totalendusesannual!$B:$B,$A3,
        Raw_totalendusesannual!$C:$C,$B3,
        Raw_totalendusesannual!$A:$A,$C3) / $D3</f>
        <v>18.908986882210364</v>
      </c>
      <c r="F3" s="38">
        <f>SUMIFS(Raw_totalendusesannual!$E:$E,
        Raw_totalendusesannual!$B:$B,$A3,
        Raw_totalendusesannual!$C:$C,$B3,
        Raw_totalendusesannual!$A:$A,$C3) / $D3</f>
        <v>32.298838019744302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961.29</v>
      </c>
      <c r="E4" s="38">
        <f>SUMIFS(Raw_totalendusesannual!$D:$D,
        Raw_totalendusesannual!$B:$B,$A4,
        Raw_totalendusesannual!$C:$C,$B4,
        Raw_totalendusesannual!$A:$A,$C4) / $D4</f>
        <v>15.026547659915323</v>
      </c>
      <c r="F4" s="38">
        <f>SUMIFS(Raw_totalendusesannual!$E:$E,
        Raw_totalendusesannual!$B:$B,$A4,
        Raw_totalendusesannual!$C:$C,$B4,
        Raw_totalendusesannual!$A:$A,$C4) / $D4</f>
        <v>31.612863964048312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961.29</v>
      </c>
      <c r="E5" s="38">
        <f>SUMIFS(Raw_totalendusesannual!$D:$D,
        Raw_totalendusesannual!$B:$B,$A5,
        Raw_totalendusesannual!$C:$C,$B5,
        Raw_totalendusesannual!$A:$A,$C5) / $D5</f>
        <v>25.989836573770663</v>
      </c>
      <c r="F5" s="38">
        <f>SUMIFS(Raw_totalendusesannual!$E:$E,
        Raw_totalendusesannual!$B:$B,$A5,
        Raw_totalendusesannual!$C:$C,$B5,
        Raw_totalendusesannual!$A:$A,$C5) / $D5</f>
        <v>28.729862996598321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961.29</v>
      </c>
      <c r="E6" s="38">
        <f>SUMIFS(Raw_totalendusesannual!$D:$D,
        Raw_totalendusesannual!$B:$B,$A6,
        Raw_totalendusesannual!$C:$C,$B6,
        Raw_totalendusesannual!$A:$A,$C6) / $D6</f>
        <v>18.288872244588003</v>
      </c>
      <c r="F6" s="38">
        <f>SUMIFS(Raw_totalendusesannual!$E:$E,
        Raw_totalendusesannual!$B:$B,$A6,
        Raw_totalendusesannual!$C:$C,$B6,
        Raw_totalendusesannual!$A:$A,$C6) / $D6</f>
        <v>31.223449739412665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961.29</v>
      </c>
      <c r="E7" s="38">
        <f>SUMIFS(Raw_totalendusesannual!$D:$D,
        Raw_totalendusesannual!$B:$B,$A7,
        Raw_totalendusesannual!$C:$C,$B7,
        Raw_totalendusesannual!$A:$A,$C7) / $D7</f>
        <v>29.729155613810612</v>
      </c>
      <c r="F7" s="38">
        <f>SUMIFS(Raw_totalendusesannual!$E:$E,
        Raw_totalendusesannual!$B:$B,$A7,
        Raw_totalendusesannual!$C:$C,$B7,
        Raw_totalendusesannual!$A:$A,$C7) / $D7</f>
        <v>13.072891635198536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961.29</v>
      </c>
      <c r="E8" s="38">
        <f>SUMIFS(Raw_totalendusesannual!$D:$D,
        Raw_totalendusesannual!$B:$B,$A8,
        Raw_totalendusesannual!$C:$C,$B8,
        Raw_totalendusesannual!$A:$A,$C8) / $D8</f>
        <v>22.53432366923613</v>
      </c>
      <c r="F8" s="38">
        <f>SUMIFS(Raw_totalendusesannual!$E:$E,
        Raw_totalendusesannual!$B:$B,$A8,
        Raw_totalendusesannual!$C:$C,$B8,
        Raw_totalendusesannual!$A:$A,$C8) / $D8</f>
        <v>13.070623849202635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961.29</v>
      </c>
      <c r="E9" s="38">
        <f>SUMIFS(Raw_totalendusesannual!$D:$D,
        Raw_totalendusesannual!$B:$B,$A9,
        Raw_totalendusesannual!$C:$C,$B9,
        Raw_totalendusesannual!$A:$A,$C9) / $D9</f>
        <v>26.890418084032916</v>
      </c>
      <c r="F9" s="38">
        <f>SUMIFS(Raw_totalendusesannual!$E:$E,
        Raw_totalendusesannual!$B:$B,$A9,
        Raw_totalendusesannual!$C:$C,$B9,
        Raw_totalendusesannual!$A:$A,$C9) / $D9</f>
        <v>13.073297340032665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961.29</v>
      </c>
      <c r="E10" s="38">
        <f>SUMIFS(Raw_totalendusesannual!$D:$D,
        Raw_totalendusesannual!$B:$B,$A10,
        Raw_totalendusesannual!$C:$C,$B10,
        Raw_totalendusesannual!$A:$A,$C10) / $D10</f>
        <v>18.900238221556453</v>
      </c>
      <c r="F10" s="38">
        <f>SUMIFS(Raw_totalendusesannual!$E:$E,
        Raw_totalendusesannual!$B:$B,$A10,
        Raw_totalendusesannual!$C:$C,$B10,
        Raw_totalendusesannual!$A:$A,$C10) / $D10</f>
        <v>13.071383245430619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961.29</v>
      </c>
      <c r="E11" s="38">
        <f>SUMIFS(Raw_totalendusesannual!$D:$D,
        Raw_totalendusesannual!$B:$B,$A11,
        Raw_totalendusesannual!$C:$C,$B11,
        Raw_totalendusesannual!$A:$A,$C11) / $D11</f>
        <v>19.187508452184044</v>
      </c>
      <c r="F11" s="38">
        <f>SUMIFS(Raw_totalendusesannual!$E:$E,
        Raw_totalendusesannual!$B:$B,$A11,
        Raw_totalendusesannual!$C:$C,$B11,
        Raw_totalendusesannual!$A:$A,$C11) / $D11</f>
        <v>34.366809183493018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961.29</v>
      </c>
      <c r="E12" s="38">
        <f>SUMIFS(Raw_totalendusesannual!$D:$D,
        Raw_totalendusesannual!$B:$B,$A12,
        Raw_totalendusesannual!$C:$C,$B12,
        Raw_totalendusesannual!$A:$A,$C12) / $D12</f>
        <v>13.711980775832476</v>
      </c>
      <c r="F12" s="38">
        <f>SUMIFS(Raw_totalendusesannual!$E:$E,
        Raw_totalendusesannual!$B:$B,$A12,
        Raw_totalendusesannual!$C:$C,$B12,
        Raw_totalendusesannual!$A:$A,$C12) / $D12</f>
        <v>35.707923727491185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961.29</v>
      </c>
      <c r="E13" s="38">
        <f>SUMIFS(Raw_totalendusesannual!$D:$D,
        Raw_totalendusesannual!$B:$B,$A13,
        Raw_totalendusesannual!$C:$C,$B13,
        Raw_totalendusesannual!$A:$A,$C13) / $D13</f>
        <v>27.425355511864268</v>
      </c>
      <c r="F13" s="38">
        <f>SUMIFS(Raw_totalendusesannual!$E:$E,
        Raw_totalendusesannual!$B:$B,$A13,
        Raw_totalendusesannual!$C:$C,$B13,
        Raw_totalendusesannual!$A:$A,$C13) / $D13</f>
        <v>28.358861529819308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961.29</v>
      </c>
      <c r="E14" s="38">
        <f>SUMIFS(Raw_totalendusesannual!$D:$D,
        Raw_totalendusesannual!$B:$B,$A14,
        Raw_totalendusesannual!$C:$C,$B14,
        Raw_totalendusesannual!$A:$A,$C14) / $D14</f>
        <v>20.828210009466449</v>
      </c>
      <c r="F14" s="38">
        <f>SUMIFS(Raw_totalendusesannual!$E:$E,
        Raw_totalendusesannual!$B:$B,$A14,
        Raw_totalendusesannual!$C:$C,$B14,
        Raw_totalendusesannual!$A:$A,$C14) / $D14</f>
        <v>26.348240385315567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961.29</v>
      </c>
      <c r="E15" s="38">
        <f>SUMIFS(Raw_totalendusesannual!$D:$D,
        Raw_totalendusesannual!$B:$B,$A15,
        Raw_totalendusesannual!$C:$C,$B15,
        Raw_totalendusesannual!$A:$A,$C15) / $D15</f>
        <v>31.775208313828294</v>
      </c>
      <c r="F15" s="38">
        <f>SUMIFS(Raw_totalendusesannual!$E:$E,
        Raw_totalendusesannual!$B:$B,$A15,
        Raw_totalendusesannual!$C:$C,$B15,
        Raw_totalendusesannual!$A:$A,$C15) / $D15</f>
        <v>20.003609732754946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961.29</v>
      </c>
      <c r="E16" s="38">
        <f>SUMIFS(Raw_totalendusesannual!$D:$D,
        Raw_totalendusesannual!$B:$B,$A16,
        Raw_totalendusesannual!$C:$C,$B16,
        Raw_totalendusesannual!$A:$A,$C16) / $D16</f>
        <v>21.842867396935372</v>
      </c>
      <c r="F16" s="38">
        <f>SUMIFS(Raw_totalendusesannual!$E:$E,
        Raw_totalendusesannual!$B:$B,$A16,
        Raw_totalendusesannual!$C:$C,$B16,
        Raw_totalendusesannual!$A:$A,$C16) / $D16</f>
        <v>20.559435758199921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961.29</v>
      </c>
      <c r="E17" s="38">
        <f>SUMIFS(Raw_totalendusesannual!$D:$D,
        Raw_totalendusesannual!$B:$B,$A17,
        Raw_totalendusesannual!$C:$C,$B17,
        Raw_totalendusesannual!$A:$A,$C17) / $D17</f>
        <v>33.778443549813275</v>
      </c>
      <c r="F17" s="38">
        <f>SUMIFS(Raw_totalendusesannual!$E:$E,
        Raw_totalendusesannual!$B:$B,$A17,
        Raw_totalendusesannual!$C:$C,$B17,
        Raw_totalendusesannual!$A:$A,$C17) / $D17</f>
        <v>12.167826566384754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961.29</v>
      </c>
      <c r="E18" s="38">
        <f>SUMIFS(Raw_totalendusesannual!$D:$D,
        Raw_totalendusesannual!$B:$B,$A18,
        Raw_totalendusesannual!$C:$C,$B18,
        Raw_totalendusesannual!$A:$A,$C18) / $D18</f>
        <v>23.898147281257476</v>
      </c>
      <c r="F18" s="38">
        <f>SUMIFS(Raw_totalendusesannual!$E:$E,
        Raw_totalendusesannual!$B:$B,$A18,
        Raw_totalendusesannual!$C:$C,$B18,
        Raw_totalendusesannual!$A:$A,$C18) / $D18</f>
        <v>12.165891666406601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961.29</v>
      </c>
      <c r="E19" s="38">
        <f>SUMIFS(Raw_totalendusesannual!$D:$D,
        Raw_totalendusesannual!$B:$B,$A19,
        Raw_totalendusesannual!$C:$C,$B19,
        Raw_totalendusesannual!$A:$A,$C19) / $D19</f>
        <v>32.283878954321793</v>
      </c>
      <c r="F19" s="38">
        <f>SUMIFS(Raw_totalendusesannual!$E:$E,
        Raw_totalendusesannual!$B:$B,$A19,
        Raw_totalendusesannual!$C:$C,$B19,
        Raw_totalendusesannual!$A:$A,$C19) / $D19</f>
        <v>12.167888982513082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961.29</v>
      </c>
      <c r="E20" s="38">
        <f>SUMIFS(Raw_totalendusesannual!$D:$D,
        Raw_totalendusesannual!$B:$B,$A20,
        Raw_totalendusesannual!$C:$C,$B20,
        Raw_totalendusesannual!$A:$A,$C20) / $D20</f>
        <v>22.071705728760314</v>
      </c>
      <c r="F20" s="38">
        <f>SUMIFS(Raw_totalendusesannual!$E:$E,
        Raw_totalendusesannual!$B:$B,$A20,
        Raw_totalendusesannual!$C:$C,$B20,
        Raw_totalendusesannual!$A:$A,$C20) / $D20</f>
        <v>12.166099720167692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961.29</v>
      </c>
      <c r="E21" s="38">
        <f>SUMIFS(Raw_totalendusesannual!$D:$D,
        Raw_totalendusesannual!$B:$B,$A21,
        Raw_totalendusesannual!$C:$C,$B21,
        Raw_totalendusesannual!$A:$A,$C21) / $D21</f>
        <v>23.735823736853604</v>
      </c>
      <c r="F21" s="38">
        <f>SUMIFS(Raw_totalendusesannual!$E:$E,
        Raw_totalendusesannual!$B:$B,$A21,
        Raw_totalendusesannual!$C:$C,$B21,
        Raw_totalendusesannual!$A:$A,$C21) / $D21</f>
        <v>23.96016810743896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961.29</v>
      </c>
      <c r="E22" s="38">
        <f>SUMIFS(Raw_totalendusesannual!$D:$D,
        Raw_totalendusesannual!$B:$B,$A22,
        Raw_totalendusesannual!$C:$C,$B22,
        Raw_totalendusesannual!$A:$A,$C22) / $D22</f>
        <v>16.64803545236089</v>
      </c>
      <c r="F22" s="38">
        <f>SUMIFS(Raw_totalendusesannual!$E:$E,
        Raw_totalendusesannual!$B:$B,$A22,
        Raw_totalendusesannual!$C:$C,$B22,
        Raw_totalendusesannual!$A:$A,$C22) / $D22</f>
        <v>23.416658864650628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961.29</v>
      </c>
      <c r="E23" s="38">
        <f>SUMIFS(Raw_totalendusesannual!$D:$D,
        Raw_totalendusesannual!$B:$B,$A23,
        Raw_totalendusesannual!$C:$C,$B23,
        Raw_totalendusesannual!$A:$A,$C23) / $D23</f>
        <v>21.792133487293118</v>
      </c>
      <c r="F23" s="38">
        <f>SUMIFS(Raw_totalendusesannual!$E:$E,
        Raw_totalendusesannual!$B:$B,$A23,
        Raw_totalendusesannual!$C:$C,$B23,
        Raw_totalendusesannual!$A:$A,$C23) / $D23</f>
        <v>20.708006948995624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961.29</v>
      </c>
      <c r="E24" s="38">
        <f>SUMIFS(Raw_totalendusesannual!$D:$D,
        Raw_totalendusesannual!$B:$B,$A24,
        Raw_totalendusesannual!$C:$C,$B24,
        Raw_totalendusesannual!$A:$A,$C24) / $D24</f>
        <v>16.447388405163895</v>
      </c>
      <c r="F24" s="38">
        <f>SUMIFS(Raw_totalendusesannual!$E:$E,
        Raw_totalendusesannual!$B:$B,$A24,
        Raw_totalendusesannual!$C:$C,$B24,
        Raw_totalendusesannual!$A:$A,$C24) / $D24</f>
        <v>21.109280238013504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961.29</v>
      </c>
      <c r="E25" s="38">
        <f>SUMIFS(Raw_totalendusesannual!$D:$D,
        Raw_totalendusesannual!$B:$B,$A25,
        Raw_totalendusesannual!$C:$C,$B25,
        Raw_totalendusesannual!$A:$A,$C25) / $D25</f>
        <v>28.824745914344266</v>
      </c>
      <c r="F25" s="38">
        <f>SUMIFS(Raw_totalendusesannual!$E:$E,
        Raw_totalendusesannual!$B:$B,$A25,
        Raw_totalendusesannual!$C:$C,$B25,
        Raw_totalendusesannual!$A:$A,$C25) / $D25</f>
        <v>17.246325250444716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961.29</v>
      </c>
      <c r="E26" s="38">
        <f>SUMIFS(Raw_totalendusesannual!$D:$D,
        Raw_totalendusesannual!$B:$B,$A26,
        Raw_totalendusesannual!$C:$C,$B26,
        Raw_totalendusesannual!$A:$A,$C26) / $D26</f>
        <v>20.720802255302772</v>
      </c>
      <c r="F26" s="38">
        <f>SUMIFS(Raw_totalendusesannual!$E:$E,
        Raw_totalendusesannual!$B:$B,$A26,
        Raw_totalendusesannual!$C:$C,$B26,
        Raw_totalendusesannual!$A:$A,$C26) / $D26</f>
        <v>18.837614039467798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961.29</v>
      </c>
      <c r="E27" s="38">
        <f>SUMIFS(Raw_totalendusesannual!$D:$D,
        Raw_totalendusesannual!$B:$B,$A27,
        Raw_totalendusesannual!$C:$C,$B27,
        Raw_totalendusesannual!$A:$A,$C27) / $D27</f>
        <v>30.03103121846685</v>
      </c>
      <c r="F27" s="38">
        <f>SUMIFS(Raw_totalendusesannual!$E:$E,
        Raw_totalendusesannual!$B:$B,$A27,
        Raw_totalendusesannual!$C:$C,$B27,
        Raw_totalendusesannual!$A:$A,$C27) / $D27</f>
        <v>12.138553402199129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961.29</v>
      </c>
      <c r="E28" s="38">
        <f>SUMIFS(Raw_totalendusesannual!$D:$D,
        Raw_totalendusesannual!$B:$B,$A28,
        Raw_totalendusesannual!$C:$C,$B28,
        Raw_totalendusesannual!$A:$A,$C28) / $D28</f>
        <v>22.28730143869176</v>
      </c>
      <c r="F28" s="38">
        <f>SUMIFS(Raw_totalendusesannual!$E:$E,
        Raw_totalendusesannual!$B:$B,$A28,
        Raw_totalendusesannual!$C:$C,$B28,
        Raw_totalendusesannual!$A:$A,$C28) / $D28</f>
        <v>12.136649710285138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961.29</v>
      </c>
      <c r="E29" s="38">
        <f>SUMIFS(Raw_totalendusesannual!$D:$D,
        Raw_totalendusesannual!$B:$B,$A29,
        Raw_totalendusesannual!$C:$C,$B29,
        Raw_totalendusesannual!$A:$A,$C29) / $D29</f>
        <v>28.989805365706502</v>
      </c>
      <c r="F29" s="38">
        <f>SUMIFS(Raw_totalendusesannual!$E:$E,
        Raw_totalendusesannual!$B:$B,$A29,
        Raw_totalendusesannual!$C:$C,$B29,
        Raw_totalendusesannual!$A:$A,$C29) / $D29</f>
        <v>12.1386054156394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961.29</v>
      </c>
      <c r="E30" s="38">
        <f>SUMIFS(Raw_totalendusesannual!$D:$D,
        Raw_totalendusesannual!$B:$B,$A30,
        Raw_totalendusesannual!$C:$C,$B30,
        Raw_totalendusesannual!$A:$A,$C30) / $D30</f>
        <v>20.857535187092346</v>
      </c>
      <c r="F30" s="38">
        <f>SUMIFS(Raw_totalendusesannual!$E:$E,
        Raw_totalendusesannual!$B:$B,$A30,
        Raw_totalendusesannual!$C:$C,$B30,
        Raw_totalendusesannual!$A:$A,$C30) / $D30</f>
        <v>12.136930582862613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961.29</v>
      </c>
      <c r="E31" s="38">
        <f>SUMIFS(Raw_totalendusesannual!$D:$D,
        Raw_totalendusesannual!$B:$B,$A31,
        Raw_totalendusesannual!$C:$C,$B31,
        Raw_totalendusesannual!$A:$A,$C31) / $D31</f>
        <v>21.528279707476411</v>
      </c>
      <c r="F31" s="38">
        <f>SUMIFS(Raw_totalendusesannual!$E:$E,
        Raw_totalendusesannual!$B:$B,$A31,
        Raw_totalendusesannual!$C:$C,$B31,
        Raw_totalendusesannual!$A:$A,$C31) / $D31</f>
        <v>20.248613841816727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961.29</v>
      </c>
      <c r="E32" s="38">
        <f>SUMIFS(Raw_totalendusesannual!$D:$D,
        Raw_totalendusesannual!$B:$B,$A32,
        Raw_totalendusesannual!$C:$C,$B32,
        Raw_totalendusesannual!$A:$A,$C32) / $D32</f>
        <v>15.469171633950214</v>
      </c>
      <c r="F32" s="38">
        <f>SUMIFS(Raw_totalendusesannual!$E:$E,
        Raw_totalendusesannual!$B:$B,$A32,
        Raw_totalendusesannual!$C:$C,$B32,
        Raw_totalendusesannual!$A:$A,$C32) / $D32</f>
        <v>21.556533408232688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961.29</v>
      </c>
      <c r="E33" s="38">
        <f>SUMIFS(Raw_totalendusesannual!$D:$D,
        Raw_totalendusesannual!$B:$B,$A33,
        Raw_totalendusesannual!$C:$C,$B33,
        Raw_totalendusesannual!$A:$A,$C33) / $D33</f>
        <v>27.43951357030657</v>
      </c>
      <c r="F33" s="38">
        <f>SUMIFS(Raw_totalendusesannual!$E:$E,
        Raw_totalendusesannual!$B:$B,$A33,
        Raw_totalendusesannual!$C:$C,$B33,
        Raw_totalendusesannual!$A:$A,$C33) / $D33</f>
        <v>19.574530058567134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961.29</v>
      </c>
      <c r="E34" s="38">
        <f>SUMIFS(Raw_totalendusesannual!$D:$D,
        Raw_totalendusesannual!$B:$B,$A34,
        Raw_totalendusesannual!$C:$C,$B34,
        Raw_totalendusesannual!$A:$A,$C34) / $D34</f>
        <v>20.29128566821667</v>
      </c>
      <c r="F34" s="38">
        <f>SUMIFS(Raw_totalendusesannual!$E:$E,
        Raw_totalendusesannual!$B:$B,$A34,
        Raw_totalendusesannual!$C:$C,$B34,
        Raw_totalendusesannual!$A:$A,$C34) / $D34</f>
        <v>19.56276461837739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961.29</v>
      </c>
      <c r="E35" s="38">
        <f>SUMIFS(Raw_totalendusesannual!$D:$D,
        Raw_totalendusesannual!$B:$B,$A35,
        Raw_totalendusesannual!$C:$C,$B35,
        Raw_totalendusesannual!$A:$A,$C35) / $D35</f>
        <v>32.430525647827402</v>
      </c>
      <c r="F35" s="38">
        <f>SUMIFS(Raw_totalendusesannual!$E:$E,
        Raw_totalendusesannual!$B:$B,$A35,
        Raw_totalendusesannual!$C:$C,$B35,
        Raw_totalendusesannual!$A:$A,$C35) / $D35</f>
        <v>16.034484910900979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961.29</v>
      </c>
      <c r="E36" s="38">
        <f>SUMIFS(Raw_totalendusesannual!$D:$D,
        Raw_totalendusesannual!$B:$B,$A36,
        Raw_totalendusesannual!$C:$C,$B36,
        Raw_totalendusesannual!$A:$A,$C36) / $D36</f>
        <v>22.294364863880826</v>
      </c>
      <c r="F36" s="38">
        <f>SUMIFS(Raw_totalendusesannual!$E:$E,
        Raw_totalendusesannual!$B:$B,$A36,
        Raw_totalendusesannual!$C:$C,$B36,
        Raw_totalendusesannual!$A:$A,$C36) / $D36</f>
        <v>16.769954956360724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961.29</v>
      </c>
      <c r="E37" s="38">
        <f>SUMIFS(Raw_totalendusesannual!$D:$D,
        Raw_totalendusesannual!$B:$B,$A37,
        Raw_totalendusesannual!$C:$C,$B37,
        Raw_totalendusesannual!$A:$A,$C37) / $D37</f>
        <v>33.432481353181664</v>
      </c>
      <c r="F37" s="38">
        <f>SUMIFS(Raw_totalendusesannual!$E:$E,
        Raw_totalendusesannual!$B:$B,$A37,
        Raw_totalendusesannual!$C:$C,$B37,
        Raw_totalendusesannual!$A:$A,$C37) / $D37</f>
        <v>11.781522745477432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961.29</v>
      </c>
      <c r="E38" s="38">
        <f>SUMIFS(Raw_totalendusesannual!$D:$D,
        Raw_totalendusesannual!$B:$B,$A38,
        Raw_totalendusesannual!$C:$C,$B38,
        Raw_totalendusesannual!$A:$A,$C38) / $D38</f>
        <v>23.46873472105192</v>
      </c>
      <c r="F38" s="38">
        <f>SUMIFS(Raw_totalendusesannual!$E:$E,
        Raw_totalendusesannual!$B:$B,$A38,
        Raw_totalendusesannual!$C:$C,$B38,
        Raw_totalendusesannual!$A:$A,$C38) / $D38</f>
        <v>11.77991032882897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961.29</v>
      </c>
      <c r="E39" s="38">
        <f>SUMIFS(Raw_totalendusesannual!$D:$D,
        Raw_totalendusesannual!$B:$B,$A39,
        Raw_totalendusesannual!$C:$C,$B39,
        Raw_totalendusesannual!$A:$A,$C39) / $D39</f>
        <v>32.514652186124891</v>
      </c>
      <c r="F39" s="38">
        <f>SUMIFS(Raw_totalendusesannual!$E:$E,
        Raw_totalendusesannual!$B:$B,$A39,
        Raw_totalendusesannual!$C:$C,$B39,
        Raw_totalendusesannual!$A:$A,$C39) / $D39</f>
        <v>11.781522745477432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961.29</v>
      </c>
      <c r="E40" s="38">
        <f>SUMIFS(Raw_totalendusesannual!$D:$D,
        Raw_totalendusesannual!$B:$B,$A40,
        Raw_totalendusesannual!$C:$C,$B40,
        Raw_totalendusesannual!$A:$A,$C40) / $D40</f>
        <v>22.298130636956593</v>
      </c>
      <c r="F40" s="38">
        <f>SUMIFS(Raw_totalendusesannual!$E:$E,
        Raw_totalendusesannual!$B:$B,$A40,
        Raw_totalendusesannual!$C:$C,$B40,
        Raw_totalendusesannual!$A:$A,$C40) / $D40</f>
        <v>11.780253617534772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961.29</v>
      </c>
      <c r="E41" s="38">
        <f>SUMIFS(Raw_totalendusesannual!$D:$D,
        Raw_totalendusesannual!$B:$B,$A41,
        Raw_totalendusesannual!$C:$C,$B41,
        Raw_totalendusesannual!$A:$A,$C41) / $D41</f>
        <v>24.689802244900086</v>
      </c>
      <c r="F41" s="38">
        <f>SUMIFS(Raw_totalendusesannual!$E:$E,
        Raw_totalendusesannual!$B:$B,$A41,
        Raw_totalendusesannual!$C:$C,$B41,
        Raw_totalendusesannual!$A:$A,$C41) / $D41</f>
        <v>18.59999583892478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961.29</v>
      </c>
      <c r="E42" s="38">
        <f>SUMIFS(Raw_totalendusesannual!$D:$D,
        Raw_totalendusesannual!$B:$B,$A42,
        Raw_totalendusesannual!$C:$C,$B42,
        Raw_totalendusesannual!$A:$A,$C42) / $D42</f>
        <v>17.295405132686287</v>
      </c>
      <c r="F42" s="38">
        <f>SUMIFS(Raw_totalendusesannual!$E:$E,
        Raw_totalendusesannual!$B:$B,$A42,
        Raw_totalendusesannual!$C:$C,$B42,
        Raw_totalendusesannual!$A:$A,$C42) / $D42</f>
        <v>18.830488198150405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961.29</v>
      </c>
      <c r="E43" s="38">
        <f>SUMIFS(Raw_totalendusesannual!$D:$D,
        Raw_totalendusesannual!$B:$B,$A43,
        Raw_totalendusesannual!$C:$C,$B43,
        Raw_totalendusesannual!$A:$A,$C43) / $D43</f>
        <v>22.276961166765492</v>
      </c>
      <c r="F43" s="38">
        <f>SUMIFS(Raw_totalendusesannual!$E:$E,
        Raw_totalendusesannual!$B:$B,$A43,
        Raw_totalendusesannual!$C:$C,$B43,
        Raw_totalendusesannual!$A:$A,$C43) / $D43</f>
        <v>19.968146969176836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961.29</v>
      </c>
      <c r="E44" s="38">
        <f>SUMIFS(Raw_totalendusesannual!$D:$D,
        Raw_totalendusesannual!$B:$B,$A44,
        Raw_totalendusesannual!$C:$C,$B44,
        Raw_totalendusesannual!$A:$A,$C44) / $D44</f>
        <v>16.99384160867168</v>
      </c>
      <c r="F44" s="38">
        <f>SUMIFS(Raw_totalendusesannual!$E:$E,
        Raw_totalendusesannual!$B:$B,$A44,
        Raw_totalendusesannual!$C:$C,$B44,
        Raw_totalendusesannual!$A:$A,$C44) / $D44</f>
        <v>20.629976385898118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961.29</v>
      </c>
      <c r="E45" s="38">
        <f>SUMIFS(Raw_totalendusesannual!$D:$D,
        Raw_totalendusesannual!$B:$B,$A45,
        Raw_totalendusesannual!$C:$C,$B45,
        Raw_totalendusesannual!$A:$A,$C45) / $D45</f>
        <v>29.14122689302916</v>
      </c>
      <c r="F45" s="38">
        <f>SUMIFS(Raw_totalendusesannual!$E:$E,
        Raw_totalendusesannual!$B:$B,$A45,
        Raw_totalendusesannual!$C:$C,$B45,
        Raw_totalendusesannual!$A:$A,$C45) / $D45</f>
        <v>16.627157257435321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961.29</v>
      </c>
      <c r="E46" s="38">
        <f>SUMIFS(Raw_totalendusesannual!$D:$D,
        Raw_totalendusesannual!$B:$B,$A46,
        Raw_totalendusesannual!$C:$C,$B46,
        Raw_totalendusesannual!$A:$A,$C46) / $D46</f>
        <v>20.856234851085521</v>
      </c>
      <c r="F46" s="38">
        <f>SUMIFS(Raw_totalendusesannual!$E:$E,
        Raw_totalendusesannual!$B:$B,$A46,
        Raw_totalendusesannual!$C:$C,$B46,
        Raw_totalendusesannual!$A:$A,$C46) / $D46</f>
        <v>18.239906791915033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961.29</v>
      </c>
      <c r="E47" s="38">
        <f>SUMIFS(Raw_totalendusesannual!$D:$D,
        Raw_totalendusesannual!$B:$B,$A47,
        Raw_totalendusesannual!$C:$C,$B47,
        Raw_totalendusesannual!$A:$A,$C47) / $D47</f>
        <v>30.23213598393825</v>
      </c>
      <c r="F47" s="38">
        <f>SUMIFS(Raw_totalendusesannual!$E:$E,
        Raw_totalendusesannual!$B:$B,$A47,
        Raw_totalendusesannual!$C:$C,$B47,
        Raw_totalendusesannual!$A:$A,$C47) / $D47</f>
        <v>12.139073536601858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961.29</v>
      </c>
      <c r="E48" s="38">
        <f>SUMIFS(Raw_totalendusesannual!$D:$D,
        Raw_totalendusesannual!$B:$B,$A48,
        Raw_totalendusesannual!$C:$C,$B48,
        Raw_totalendusesannual!$A:$A,$C48) / $D48</f>
        <v>22.302302114866482</v>
      </c>
      <c r="F48" s="38">
        <f>SUMIFS(Raw_totalendusesannual!$E:$E,
        Raw_totalendusesannual!$B:$B,$A48,
        Raw_totalendusesannual!$C:$C,$B48,
        Raw_totalendusesannual!$A:$A,$C48) / $D48</f>
        <v>12.137076220495377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961.29</v>
      </c>
      <c r="E49" s="38">
        <f>SUMIFS(Raw_totalendusesannual!$D:$D,
        Raw_totalendusesannual!$B:$B,$A49,
        Raw_totalendusesannual!$C:$C,$B49,
        Raw_totalendusesannual!$A:$A,$C49) / $D49</f>
        <v>29.181225228599072</v>
      </c>
      <c r="F49" s="38">
        <f>SUMIFS(Raw_totalendusesannual!$E:$E,
        Raw_totalendusesannual!$B:$B,$A49,
        Raw_totalendusesannual!$C:$C,$B49,
        Raw_totalendusesannual!$A:$A,$C49) / $D49</f>
        <v>12.139135952730186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961.29</v>
      </c>
      <c r="E50" s="38">
        <f>SUMIFS(Raw_totalendusesannual!$D:$D,
        Raw_totalendusesannual!$B:$B,$A50,
        Raw_totalendusesannual!$C:$C,$B50,
        Raw_totalendusesannual!$A:$A,$C50) / $D50</f>
        <v>20.865753310655474</v>
      </c>
      <c r="F50" s="38">
        <f>SUMIFS(Raw_totalendusesannual!$E:$E,
        Raw_totalendusesannual!$B:$B,$A50,
        Raw_totalendusesannual!$C:$C,$B50,
        Raw_totalendusesannual!$A:$A,$C50) / $D50</f>
        <v>12.13735709307285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961.29</v>
      </c>
      <c r="E51" s="38">
        <f>SUMIFS(Raw_totalendusesannual!$D:$D,
        Raw_totalendusesannual!$B:$B,$A51,
        Raw_totalendusesannual!$C:$C,$B51,
        Raw_totalendusesannual!$A:$A,$C51) / $D51</f>
        <v>22.089952043608069</v>
      </c>
      <c r="F51" s="38">
        <f>SUMIFS(Raw_totalendusesannual!$E:$E,
        Raw_totalendusesannual!$B:$B,$A51,
        Raw_totalendusesannual!$C:$C,$B51,
        Raw_totalendusesannual!$A:$A,$C51) / $D51</f>
        <v>19.24008363761196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961.29</v>
      </c>
      <c r="E52" s="38">
        <f>SUMIFS(Raw_totalendusesannual!$D:$D,
        Raw_totalendusesannual!$B:$B,$A52,
        Raw_totalendusesannual!$C:$C,$B52,
        Raw_totalendusesannual!$A:$A,$C52) / $D52</f>
        <v>15.85423753497904</v>
      </c>
      <c r="F52" s="38">
        <f>SUMIFS(Raw_totalendusesannual!$E:$E,
        Raw_totalendusesannual!$B:$B,$A52,
        Raw_totalendusesannual!$C:$C,$B52,
        Raw_totalendusesannual!$A:$A,$C52) / $D52</f>
        <v>20.613685776404623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961.29</v>
      </c>
      <c r="E53" s="38">
        <f>SUMIFS(Raw_totalendusesannual!$D:$D,
        Raw_totalendusesannual!$B:$B,$A53,
        Raw_totalendusesannual!$C:$C,$B53,
        Raw_totalendusesannual!$A:$A,$C53) / $D53</f>
        <v>27.126340646423035</v>
      </c>
      <c r="F53" s="38">
        <f>SUMIFS(Raw_totalendusesannual!$E:$E,
        Raw_totalendusesannual!$B:$B,$A53,
        Raw_totalendusesannual!$C:$C,$B53,
        Raw_totalendusesannual!$A:$A,$C53) / $D53</f>
        <v>14.097202717182121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961.29</v>
      </c>
      <c r="E54" s="38">
        <f>SUMIFS(Raw_totalendusesannual!$D:$D,
        Raw_totalendusesannual!$B:$B,$A54,
        Raw_totalendusesannual!$C:$C,$B54,
        Raw_totalendusesannual!$A:$A,$C54) / $D54</f>
        <v>20.588199190670871</v>
      </c>
      <c r="F54" s="38">
        <f>SUMIFS(Raw_totalendusesannual!$E:$E,
        Raw_totalendusesannual!$B:$B,$A54,
        Raw_totalendusesannual!$C:$C,$B54,
        Raw_totalendusesannual!$A:$A,$C54) / $D54</f>
        <v>14.670598882751305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961.29</v>
      </c>
      <c r="E55" s="38">
        <f>SUMIFS(Raw_totalendusesannual!$D:$D,
        Raw_totalendusesannual!$B:$B,$A55,
        Raw_totalendusesannual!$C:$C,$B55,
        Raw_totalendusesannual!$A:$A,$C55) / $D55</f>
        <v>31.100750033808737</v>
      </c>
      <c r="F55" s="38">
        <f>SUMIFS(Raw_totalendusesannual!$E:$E,
        Raw_totalendusesannual!$B:$B,$A55,
        Raw_totalendusesannual!$C:$C,$B55,
        Raw_totalendusesannual!$A:$A,$C55) / $D55</f>
        <v>12.417293428621957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961.29</v>
      </c>
      <c r="E56" s="38">
        <f>SUMIFS(Raw_totalendusesannual!$D:$D,
        Raw_totalendusesannual!$B:$B,$A56,
        Raw_totalendusesannual!$C:$C,$B56,
        Raw_totalendusesannual!$A:$A,$C56) / $D56</f>
        <v>22.620801215033968</v>
      </c>
      <c r="F56" s="38">
        <f>SUMIFS(Raw_totalendusesannual!$E:$E,
        Raw_totalendusesannual!$B:$B,$A56,
        Raw_totalendusesannual!$C:$C,$B56,
        Raw_totalendusesannual!$A:$A,$C56) / $D56</f>
        <v>13.003765773075763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961.29</v>
      </c>
      <c r="E57" s="38">
        <f>SUMIFS(Raw_totalendusesannual!$D:$D,
        Raw_totalendusesannual!$B:$B,$A57,
        Raw_totalendusesannual!$C:$C,$B57,
        Raw_totalendusesannual!$A:$A,$C57) / $D57</f>
        <v>31.17841650282433</v>
      </c>
      <c r="F57" s="38">
        <f>SUMIFS(Raw_totalendusesannual!$E:$E,
        Raw_totalendusesannual!$B:$B,$A57,
        Raw_totalendusesannual!$C:$C,$B57,
        Raw_totalendusesannual!$A:$A,$C57) / $D57</f>
        <v>11.347044076189286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961.29</v>
      </c>
      <c r="E58" s="38">
        <f>SUMIFS(Raw_totalendusesannual!$D:$D,
        Raw_totalendusesannual!$B:$B,$A58,
        Raw_totalendusesannual!$C:$C,$B58,
        Raw_totalendusesannual!$A:$A,$C58) / $D58</f>
        <v>22.837260348073944</v>
      </c>
      <c r="F58" s="38">
        <f>SUMIFS(Raw_totalendusesannual!$E:$E,
        Raw_totalendusesannual!$B:$B,$A58,
        Raw_totalendusesannual!$C:$C,$B58,
        Raw_totalendusesannual!$A:$A,$C58) / $D58</f>
        <v>11.345265216531953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961.29</v>
      </c>
      <c r="E59" s="38">
        <f>SUMIFS(Raw_totalendusesannual!$D:$D,
        Raw_totalendusesannual!$B:$B,$A59,
        Raw_totalendusesannual!$C:$C,$B59,
        Raw_totalendusesannual!$A:$A,$C59) / $D59</f>
        <v>31.097618824704305</v>
      </c>
      <c r="F59" s="38">
        <f>SUMIFS(Raw_totalendusesannual!$E:$E,
        Raw_totalendusesannual!$B:$B,$A59,
        Raw_totalendusesannual!$C:$C,$B59,
        Raw_totalendusesannual!$A:$A,$C59) / $D59</f>
        <v>11.347106492317616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961.29</v>
      </c>
      <c r="E60" s="38">
        <f>SUMIFS(Raw_totalendusesannual!$D:$D,
        Raw_totalendusesannual!$B:$B,$A60,
        Raw_totalendusesannual!$C:$C,$B60,
        Raw_totalendusesannual!$A:$A,$C60) / $D60</f>
        <v>22.611105909767087</v>
      </c>
      <c r="F60" s="38">
        <f>SUMIFS(Raw_totalendusesannual!$E:$E,
        Raw_totalendusesannual!$B:$B,$A60,
        Raw_totalendusesannual!$C:$C,$B60,
        Raw_totalendusesannual!$A:$A,$C60) / $D60</f>
        <v>11.345036357394752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961.29</v>
      </c>
      <c r="E61" s="38">
        <f>SUMIFS(Raw_totalendusesannual!$D:$D,
        Raw_totalendusesannual!$B:$B,$A61,
        Raw_totalendusesannual!$C:$C,$B61,
        Raw_totalendusesannual!$A:$A,$C61) / $D61</f>
        <v>24.331179976906032</v>
      </c>
      <c r="F61" s="38">
        <f>SUMIFS(Raw_totalendusesannual!$E:$E,
        Raw_totalendusesannual!$B:$B,$A61,
        Raw_totalendusesannual!$C:$C,$B61,
        Raw_totalendusesannual!$A:$A,$C61) / $D61</f>
        <v>13.423795108656076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961.29</v>
      </c>
      <c r="E62" s="38">
        <f>SUMIFS(Raw_totalendusesannual!$D:$D,
        Raw_totalendusesannual!$B:$B,$A62,
        Raw_totalendusesannual!$C:$C,$B62,
        Raw_totalendusesannual!$A:$A,$C62) / $D62</f>
        <v>17.62275692038823</v>
      </c>
      <c r="F62" s="38">
        <f>SUMIFS(Raw_totalendusesannual!$E:$E,
        Raw_totalendusesannual!$B:$B,$A62,
        Raw_totalendusesannual!$C:$C,$B62,
        Raw_totalendusesannual!$A:$A,$C62) / $D62</f>
        <v>14.032872494252516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961.29</v>
      </c>
      <c r="E63" s="38">
        <f>SUMIFS(Raw_totalendusesannual!$D:$D,
        Raw_totalendusesannual!$B:$B,$A63,
        Raw_totalendusesannual!$C:$C,$B63,
        Raw_totalendusesannual!$A:$A,$C63) / $D63</f>
        <v>30.190650063976534</v>
      </c>
      <c r="F63" s="38">
        <f>SUMIFS(Raw_totalendusesannual!$E:$E,
        Raw_totalendusesannual!$B:$B,$A63,
        Raw_totalendusesannual!$C:$C,$B63,
        Raw_totalendusesannual!$A:$A,$C63) / $D63</f>
        <v>14.168544351860522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961.29</v>
      </c>
      <c r="E64" s="38">
        <f>SUMIFS(Raw_totalendusesannual!$D:$D,
        Raw_totalendusesannual!$B:$B,$A64,
        Raw_totalendusesannual!$C:$C,$B64,
        Raw_totalendusesannual!$A:$A,$C64) / $D64</f>
        <v>23.071643312631984</v>
      </c>
      <c r="F64" s="38">
        <f>SUMIFS(Raw_totalendusesannual!$E:$E,
        Raw_totalendusesannual!$B:$B,$A64,
        Raw_totalendusesannual!$C:$C,$B64,
        Raw_totalendusesannual!$A:$A,$C64) / $D64</f>
        <v>15.186187310801111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961.29</v>
      </c>
      <c r="E65" s="38">
        <f>SUMIFS(Raw_totalendusesannual!$D:$D,
        Raw_totalendusesannual!$B:$B,$A65,
        Raw_totalendusesannual!$C:$C,$B65,
        Raw_totalendusesannual!$A:$A,$C65) / $D65</f>
        <v>31.689261305121246</v>
      </c>
      <c r="F65" s="38">
        <f>SUMIFS(Raw_totalendusesannual!$E:$E,
        Raw_totalendusesannual!$B:$B,$A65,
        Raw_totalendusesannual!$C:$C,$B65,
        Raw_totalendusesannual!$A:$A,$C65) / $D65</f>
        <v>12.250153439648807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961.29</v>
      </c>
      <c r="E66" s="38">
        <f>SUMIFS(Raw_totalendusesannual!$D:$D,
        Raw_totalendusesannual!$B:$B,$A66,
        Raw_totalendusesannual!$C:$C,$B66,
        Raw_totalendusesannual!$A:$A,$C66) / $D66</f>
        <v>23.063508410573295</v>
      </c>
      <c r="F66" s="38">
        <f>SUMIFS(Raw_totalendusesannual!$E:$E,
        Raw_totalendusesannual!$B:$B,$A66,
        Raw_totalendusesannual!$C:$C,$B66,
        Raw_totalendusesannual!$A:$A,$C66) / $D66</f>
        <v>12.759219382288384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961.29</v>
      </c>
      <c r="E67" s="38">
        <f>SUMIFS(Raw_totalendusesannual!$D:$D,
        Raw_totalendusesannual!$B:$B,$A67,
        Raw_totalendusesannual!$C:$C,$B67,
        Raw_totalendusesannual!$A:$A,$C67) / $D67</f>
        <v>31.793641877061035</v>
      </c>
      <c r="F67" s="38">
        <f>SUMIFS(Raw_totalendusesannual!$E:$E,
        Raw_totalendusesannual!$B:$B,$A67,
        Raw_totalendusesannual!$C:$C,$B67,
        Raw_totalendusesannual!$A:$A,$C67) / $D67</f>
        <v>11.222024571149186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961.29</v>
      </c>
      <c r="E68" s="38">
        <f>SUMIFS(Raw_totalendusesannual!$D:$D,
        Raw_totalendusesannual!$B:$B,$A68,
        Raw_totalendusesannual!$C:$C,$B68,
        Raw_totalendusesannual!$A:$A,$C68) / $D68</f>
        <v>23.298858825120412</v>
      </c>
      <c r="F68" s="38">
        <f>SUMIFS(Raw_totalendusesannual!$E:$E,
        Raw_totalendusesannual!$B:$B,$A68,
        Raw_totalendusesannual!$C:$C,$B68,
        Raw_totalendusesannual!$A:$A,$C68) / $D68</f>
        <v>11.219777590529393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961.29</v>
      </c>
      <c r="E69" s="38">
        <f>SUMIFS(Raw_totalendusesannual!$D:$D,
        Raw_totalendusesannual!$B:$B,$A69,
        Raw_totalendusesannual!$C:$C,$B69,
        Raw_totalendusesannual!$A:$A,$C69) / $D69</f>
        <v>31.685370699788827</v>
      </c>
      <c r="F69" s="38">
        <f>SUMIFS(Raw_totalendusesannual!$E:$E,
        Raw_totalendusesannual!$B:$B,$A69,
        Raw_totalendusesannual!$C:$C,$B69,
        Raw_totalendusesannual!$A:$A,$C69) / $D69</f>
        <v>11.222086987277514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961.29</v>
      </c>
      <c r="E70" s="38">
        <f>SUMIFS(Raw_totalendusesannual!$D:$D,
        Raw_totalendusesannual!$B:$B,$A70,
        Raw_totalendusesannual!$C:$C,$B70,
        Raw_totalendusesannual!$A:$A,$C70) / $D70</f>
        <v>23.053365789720065</v>
      </c>
      <c r="F70" s="38">
        <f>SUMIFS(Raw_totalendusesannual!$E:$E,
        Raw_totalendusesannual!$B:$B,$A70,
        Raw_totalendusesannual!$C:$C,$B70,
        Raw_totalendusesannual!$A:$A,$C70) / $D70</f>
        <v>11.219829603969666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961.29</v>
      </c>
      <c r="E71" s="38">
        <f>SUMIFS(Raw_totalendusesannual!$D:$D,
        Raw_totalendusesannual!$B:$B,$A71,
        Raw_totalendusesannual!$C:$C,$B71,
        Raw_totalendusesannual!$A:$A,$C71) / $D71</f>
        <v>24.81146168169855</v>
      </c>
      <c r="F71" s="38">
        <f>SUMIFS(Raw_totalendusesannual!$E:$E,
        Raw_totalendusesannual!$B:$B,$A71,
        Raw_totalendusesannual!$C:$C,$B71,
        Raw_totalendusesannual!$A:$A,$C71) / $D71</f>
        <v>13.120182255094717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961.29</v>
      </c>
      <c r="E72" s="38">
        <f>SUMIFS(Raw_totalendusesannual!$D:$D,
        Raw_totalendusesannual!$B:$B,$A72,
        Raw_totalendusesannual!$C:$C,$B72,
        Raw_totalendusesannual!$A:$A,$C72) / $D72</f>
        <v>17.968729519707892</v>
      </c>
      <c r="F72" s="38">
        <f>SUMIFS(Raw_totalendusesannual!$E:$E,
        Raw_totalendusesannual!$B:$B,$A72,
        Raw_totalendusesannual!$C:$C,$B72,
        Raw_totalendusesannual!$A:$A,$C72) / $D72</f>
        <v>13.760717369368246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961.29</v>
      </c>
      <c r="E73" s="38">
        <f>SUMIFS(Raw_totalendusesannual!$D:$D,
        Raw_totalendusesannual!$B:$B,$A73,
        Raw_totalendusesannual!$C:$C,$B73,
        Raw_totalendusesannual!$A:$A,$C73) / $D73</f>
        <v>31.808330472594118</v>
      </c>
      <c r="F73" s="38">
        <f>SUMIFS(Raw_totalendusesannual!$E:$E,
        Raw_totalendusesannual!$B:$B,$A73,
        Raw_totalendusesannual!$C:$C,$B73,
        Raw_totalendusesannual!$A:$A,$C73) / $D73</f>
        <v>15.201645705250238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961.29</v>
      </c>
      <c r="E74" s="38">
        <f>SUMIFS(Raw_totalendusesannual!$D:$D,
        Raw_totalendusesannual!$B:$B,$A74,
        Raw_totalendusesannual!$C:$C,$B74,
        Raw_totalendusesannual!$A:$A,$C74) / $D74</f>
        <v>24.193594024695983</v>
      </c>
      <c r="F74" s="38">
        <f>SUMIFS(Raw_totalendusesannual!$E:$E,
        Raw_totalendusesannual!$B:$B,$A74,
        Raw_totalendusesannual!$C:$C,$B74,
        Raw_totalendusesannual!$A:$A,$C74) / $D74</f>
        <v>15.665283109155405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961.29</v>
      </c>
      <c r="E75" s="38">
        <f>SUMIFS(Raw_totalendusesannual!$D:$D,
        Raw_totalendusesannual!$B:$B,$A75,
        Raw_totalendusesannual!$C:$C,$B75,
        Raw_totalendusesannual!$A:$A,$C75) / $D75</f>
        <v>34.068678546536425</v>
      </c>
      <c r="F75" s="38">
        <f>SUMIFS(Raw_totalendusesannual!$E:$E,
        Raw_totalendusesannual!$B:$B,$A75,
        Raw_totalendusesannual!$C:$C,$B75,
        Raw_totalendusesannual!$A:$A,$C75) / $D75</f>
        <v>12.631890480500161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961.29</v>
      </c>
      <c r="E76" s="38">
        <f>SUMIFS(Raw_totalendusesannual!$D:$D,
        Raw_totalendusesannual!$B:$B,$A76,
        Raw_totalendusesannual!$C:$C,$B76,
        Raw_totalendusesannual!$A:$A,$C76) / $D76</f>
        <v>24.560944147967835</v>
      </c>
      <c r="F76" s="38">
        <f>SUMIFS(Raw_totalendusesannual!$E:$E,
        Raw_totalendusesannual!$B:$B,$A76,
        Raw_totalendusesannual!$C:$C,$B76,
        Raw_totalendusesannual!$A:$A,$C76) / $D76</f>
        <v>13.226924237222899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961.29</v>
      </c>
      <c r="E77" s="38">
        <f>SUMIFS(Raw_totalendusesannual!$D:$D,
        Raw_totalendusesannual!$B:$B,$A77,
        Raw_totalendusesannual!$C:$C,$B77,
        Raw_totalendusesannual!$A:$A,$C77) / $D77</f>
        <v>34.317739703939502</v>
      </c>
      <c r="F77" s="38">
        <f>SUMIFS(Raw_totalendusesannual!$E:$E,
        Raw_totalendusesannual!$B:$B,$A77,
        Raw_totalendusesannual!$C:$C,$B77,
        Raw_totalendusesannual!$A:$A,$C77) / $D77</f>
        <v>11.206701411644769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961.29</v>
      </c>
      <c r="E78" s="38">
        <f>SUMIFS(Raw_totalendusesannual!$D:$D,
        Raw_totalendusesannual!$B:$B,$A78,
        Raw_totalendusesannual!$C:$C,$B78,
        Raw_totalendusesannual!$A:$A,$C78) / $D78</f>
        <v>24.962758376764558</v>
      </c>
      <c r="F78" s="38">
        <f>SUMIFS(Raw_totalendusesannual!$E:$E,
        Raw_totalendusesannual!$B:$B,$A78,
        Raw_totalendusesannual!$C:$C,$B78,
        Raw_totalendusesannual!$A:$A,$C78) / $D78</f>
        <v>11.204704095538286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961.29</v>
      </c>
      <c r="E79" s="38">
        <f>SUMIFS(Raw_totalendusesannual!$D:$D,
        Raw_totalendusesannual!$B:$B,$A79,
        Raw_totalendusesannual!$C:$C,$B79,
        Raw_totalendusesannual!$A:$A,$C79) / $D79</f>
        <v>34.060543644477733</v>
      </c>
      <c r="F79" s="38">
        <f>SUMIFS(Raw_totalendusesannual!$E:$E,
        Raw_totalendusesannual!$B:$B,$A79,
        Raw_totalendusesannual!$C:$C,$B79,
        Raw_totalendusesannual!$A:$A,$C79) / $D79</f>
        <v>11.20681584121337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961.29</v>
      </c>
      <c r="E80" s="38">
        <f>SUMIFS(Raw_totalendusesannual!$D:$D,
        Raw_totalendusesannual!$B:$B,$A80,
        Raw_totalendusesannual!$C:$C,$B80,
        Raw_totalendusesannual!$A:$A,$C80) / $D80</f>
        <v>24.54265622236786</v>
      </c>
      <c r="F80" s="38">
        <f>SUMIFS(Raw_totalendusesannual!$E:$E,
        Raw_totalendusesannual!$B:$B,$A80,
        Raw_totalendusesannual!$C:$C,$B80,
        Raw_totalendusesannual!$A:$A,$C80) / $D80</f>
        <v>11.204818525106887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961.29</v>
      </c>
      <c r="E81" s="38">
        <f>SUMIFS(Raw_totalendusesannual!$D:$D,
        Raw_totalendusesannual!$B:$B,$A81,
        Raw_totalendusesannual!$C:$C,$B81,
        Raw_totalendusesannual!$A:$A,$C81) / $D81</f>
        <v>26.457499817952961</v>
      </c>
      <c r="F81" s="38">
        <f>SUMIFS(Raw_totalendusesannual!$E:$E,
        Raw_totalendusesannual!$B:$B,$A81,
        Raw_totalendusesannual!$C:$C,$B81,
        Raw_totalendusesannual!$A:$A,$C81) / $D81</f>
        <v>13.808933828501285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961.29</v>
      </c>
      <c r="E82" s="38">
        <f>SUMIFS(Raw_totalendusesannual!$D:$D,
        Raw_totalendusesannual!$B:$B,$A82,
        Raw_totalendusesannual!$C:$C,$B82,
        Raw_totalendusesannual!$A:$A,$C82) / $D82</f>
        <v>19.164071195997046</v>
      </c>
      <c r="F82" s="38">
        <f>SUMIFS(Raw_totalendusesannual!$E:$E,
        Raw_totalendusesannual!$B:$B,$A82,
        Raw_totalendusesannual!$C:$C,$B82,
        Raw_totalendusesannual!$A:$A,$C82) / $D82</f>
        <v>14.381612208594701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961.29</v>
      </c>
      <c r="E83" s="38">
        <f>SUMIFS(Raw_totalendusesannual!$D:$D,
        Raw_totalendusesannual!$B:$B,$A83,
        Raw_totalendusesannual!$C:$C,$B83,
        Raw_totalendusesannual!$A:$A,$C83) / $D83</f>
        <v>34.948142600047859</v>
      </c>
      <c r="F83" s="38">
        <f>SUMIFS(Raw_totalendusesannual!$E:$E,
        Raw_totalendusesannual!$B:$B,$A83,
        Raw_totalendusesannual!$C:$C,$B83,
        Raw_totalendusesannual!$A:$A,$C83) / $D83</f>
        <v>16.06694129763131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961.29</v>
      </c>
      <c r="E84" s="38">
        <f>SUMIFS(Raw_totalendusesannual!$D:$D,
        Raw_totalendusesannual!$B:$B,$A84,
        Raw_totalendusesannual!$C:$C,$B84,
        Raw_totalendusesannual!$A:$A,$C84) / $D84</f>
        <v>25.399494429360548</v>
      </c>
      <c r="F84" s="38">
        <f>SUMIFS(Raw_totalendusesannual!$E:$E,
        Raw_totalendusesannual!$B:$B,$A84,
        Raw_totalendusesannual!$C:$C,$B84,
        Raw_totalendusesannual!$A:$A,$C84) / $D84</f>
        <v>16.054738944543271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961.29</v>
      </c>
      <c r="E85" s="38">
        <f>SUMIFS(Raw_totalendusesannual!$D:$D,
        Raw_totalendusesannual!$B:$B,$A85,
        Raw_totalendusesannual!$C:$C,$B85,
        Raw_totalendusesannual!$A:$A,$C85) / $D85</f>
        <v>36.289329962862404</v>
      </c>
      <c r="F85" s="38">
        <f>SUMIFS(Raw_totalendusesannual!$E:$E,
        Raw_totalendusesannual!$B:$B,$A85,
        Raw_totalendusesannual!$C:$C,$B85,
        Raw_totalendusesannual!$A:$A,$C85) / $D85</f>
        <v>12.103433927326822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961.29</v>
      </c>
      <c r="E86" s="38">
        <f>SUMIFS(Raw_totalendusesannual!$D:$D,
        Raw_totalendusesannual!$B:$B,$A86,
        Raw_totalendusesannual!$C:$C,$B86,
        Raw_totalendusesannual!$A:$A,$C86) / $D86</f>
        <v>24.320964537236424</v>
      </c>
      <c r="F86" s="38">
        <f>SUMIFS(Raw_totalendusesannual!$E:$E,
        Raw_totalendusesannual!$B:$B,$A86,
        Raw_totalendusesannual!$C:$C,$B86,
        Raw_totalendusesannual!$A:$A,$C86) / $D86</f>
        <v>12.473644789813688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961.29</v>
      </c>
      <c r="E87" s="38">
        <f>SUMIFS(Raw_totalendusesannual!$D:$D,
        Raw_totalendusesannual!$B:$B,$A87,
        Raw_totalendusesannual!$C:$C,$B87,
        Raw_totalendusesannual!$A:$A,$C87) / $D87</f>
        <v>36.439399140737969</v>
      </c>
      <c r="F87" s="38">
        <f>SUMIFS(Raw_totalendusesannual!$E:$E,
        Raw_totalendusesannual!$B:$B,$A87,
        Raw_totalendusesannual!$C:$C,$B87,
        Raw_totalendusesannual!$A:$A,$C87) / $D87</f>
        <v>11.080267141029243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961.29</v>
      </c>
      <c r="E88" s="38">
        <f>SUMIFS(Raw_totalendusesannual!$D:$D,
        Raw_totalendusesannual!$B:$B,$A88,
        Raw_totalendusesannual!$C:$C,$B88,
        Raw_totalendusesannual!$A:$A,$C88) / $D88</f>
        <v>24.563981732879778</v>
      </c>
      <c r="F88" s="38">
        <f>SUMIFS(Raw_totalendusesannual!$E:$E,
        Raw_totalendusesannual!$B:$B,$A88,
        Raw_totalendusesannual!$C:$C,$B88,
        Raw_totalendusesannual!$A:$A,$C88) / $D88</f>
        <v>11.078550697500235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961.29</v>
      </c>
      <c r="E89" s="38">
        <f>SUMIFS(Raw_totalendusesannual!$D:$D,
        Raw_totalendusesannual!$B:$B,$A89,
        Raw_totalendusesannual!$C:$C,$B89,
        Raw_totalendusesannual!$A:$A,$C89) / $D89</f>
        <v>36.284763182806437</v>
      </c>
      <c r="F89" s="38">
        <f>SUMIFS(Raw_totalendusesannual!$E:$E,
        Raw_totalendusesannual!$B:$B,$A89,
        Raw_totalendusesannual!$C:$C,$B89,
        Raw_totalendusesannual!$A:$A,$C89) / $D89</f>
        <v>11.080287946405353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961.29</v>
      </c>
      <c r="E90" s="38">
        <f>SUMIFS(Raw_totalendusesannual!$D:$D,
        Raw_totalendusesannual!$B:$B,$A90,
        Raw_totalendusesannual!$C:$C,$B90,
        Raw_totalendusesannual!$A:$A,$C90) / $D90</f>
        <v>24.30078332241051</v>
      </c>
      <c r="F90" s="38">
        <f>SUMIFS(Raw_totalendusesannual!$E:$E,
        Raw_totalendusesannual!$B:$B,$A90,
        Raw_totalendusesannual!$C:$C,$B90,
        Raw_totalendusesannual!$A:$A,$C90) / $D90</f>
        <v>11.07867552975689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961.29</v>
      </c>
      <c r="E91" s="38">
        <f>SUMIFS(Raw_totalendusesannual!$D:$D,
        Raw_totalendusesannual!$B:$B,$A91,
        Raw_totalendusesannual!$C:$C,$B91,
        Raw_totalendusesannual!$A:$A,$C91) / $D91</f>
        <v>28.212599735771725</v>
      </c>
      <c r="F91" s="38">
        <f>SUMIFS(Raw_totalendusesannual!$E:$E,
        Raw_totalendusesannual!$B:$B,$A91,
        Raw_totalendusesannual!$C:$C,$B91,
        Raw_totalendusesannual!$A:$A,$C91) / $D91</f>
        <v>13.137835616723363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961.29</v>
      </c>
      <c r="E92" s="38">
        <f>SUMIFS(Raw_totalendusesannual!$D:$D,
        Raw_totalendusesannual!$B:$B,$A92,
        Raw_totalendusesannual!$C:$C,$B92,
        Raw_totalendusesannual!$A:$A,$C92) / $D92</f>
        <v>19.41666926733868</v>
      </c>
      <c r="F92" s="38">
        <f>SUMIFS(Raw_totalendusesannual!$E:$E,
        Raw_totalendusesannual!$B:$B,$A92,
        Raw_totalendusesannual!$C:$C,$B92,
        Raw_totalendusesannual!$A:$A,$C92) / $D92</f>
        <v>13.377232676923716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961.29</v>
      </c>
      <c r="E93" s="38">
        <f>SUMIFS(Raw_totalendusesannual!$D:$D,
        Raw_totalendusesannual!$B:$B,$A93,
        Raw_totalendusesannual!$C:$C,$B93,
        Raw_totalendusesannual!$A:$A,$C93) / $D93</f>
        <v>37.230835647931421</v>
      </c>
      <c r="F93" s="38">
        <f>SUMIFS(Raw_totalendusesannual!$E:$E,
        Raw_totalendusesannual!$B:$B,$A93,
        Raw_totalendusesannual!$C:$C,$B93,
        Raw_totalendusesannual!$A:$A,$C93) / $D93</f>
        <v>17.086633586118651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961.29</v>
      </c>
      <c r="E94" s="38">
        <f>SUMIFS(Raw_totalendusesannual!$D:$D,
        Raw_totalendusesannual!$B:$B,$A94,
        Raw_totalendusesannual!$C:$C,$B94,
        Raw_totalendusesannual!$A:$A,$C94) / $D94</f>
        <v>27.836719408295103</v>
      </c>
      <c r="F94" s="38">
        <f>SUMIFS(Raw_totalendusesannual!$E:$E,
        Raw_totalendusesannual!$B:$B,$A94,
        Raw_totalendusesannual!$C:$C,$B94,
        Raw_totalendusesannual!$A:$A,$C94) / $D94</f>
        <v>16.846633170011131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961.29</v>
      </c>
      <c r="E95" s="38">
        <f>SUMIFS(Raw_totalendusesannual!$D:$D,
        Raw_totalendusesannual!$B:$B,$A95,
        Raw_totalendusesannual!$C:$C,$B95,
        Raw_totalendusesannual!$A:$A,$C95) / $D95</f>
        <v>38.351964547639113</v>
      </c>
      <c r="F95" s="38">
        <f>SUMIFS(Raw_totalendusesannual!$E:$E,
        Raw_totalendusesannual!$B:$B,$A95,
        Raw_totalendusesannual!$C:$C,$B95,
        Raw_totalendusesannual!$A:$A,$C95) / $D95</f>
        <v>13.674884790229797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961.29</v>
      </c>
      <c r="E96" s="38">
        <f>SUMIFS(Raw_totalendusesannual!$D:$D,
        Raw_totalendusesannual!$B:$B,$A96,
        Raw_totalendusesannual!$C:$C,$B96,
        Raw_totalendusesannual!$A:$A,$C96) / $D96</f>
        <v>27.183784289860501</v>
      </c>
      <c r="F96" s="38">
        <f>SUMIFS(Raw_totalendusesannual!$E:$E,
        Raw_totalendusesannual!$B:$B,$A96,
        Raw_totalendusesannual!$C:$C,$B96,
        Raw_totalendusesannual!$A:$A,$C96) / $D96</f>
        <v>14.137128233935648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961.29</v>
      </c>
      <c r="E97" s="38">
        <f>SUMIFS(Raw_totalendusesannual!$D:$D,
        Raw_totalendusesannual!$B:$B,$A97,
        Raw_totalendusesannual!$C:$C,$B97,
        Raw_totalendusesannual!$A:$A,$C97) / $D97</f>
        <v>39.059524181048381</v>
      </c>
      <c r="F97" s="38">
        <f>SUMIFS(Raw_totalendusesannual!$E:$E,
        Raw_totalendusesannual!$B:$B,$A97,
        Raw_totalendusesannual!$C:$C,$B97,
        Raw_totalendusesannual!$A:$A,$C97) / $D97</f>
        <v>10.978456033038936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961.29</v>
      </c>
      <c r="E98" s="38">
        <f>SUMIFS(Raw_totalendusesannual!$D:$D,
        Raw_totalendusesannual!$B:$B,$A98,
        Raw_totalendusesannual!$C:$C,$B98,
        Raw_totalendusesannual!$A:$A,$C98) / $D98</f>
        <v>27.986590935097631</v>
      </c>
      <c r="F98" s="38">
        <f>SUMIFS(Raw_totalendusesannual!$E:$E,
        Raw_totalendusesannual!$B:$B,$A98,
        Raw_totalendusesannual!$C:$C,$B98,
        Raw_totalendusesannual!$A:$A,$C98) / $D98</f>
        <v>10.976313079299691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961.29</v>
      </c>
      <c r="E99" s="38">
        <f>SUMIFS(Raw_totalendusesannual!$D:$D,
        Raw_totalendusesannual!$B:$B,$A99,
        Raw_totalendusesannual!$C:$C,$B99,
        Raw_totalendusesannual!$A:$A,$C99) / $D99</f>
        <v>38.355158172871874</v>
      </c>
      <c r="F99" s="38">
        <f>SUMIFS(Raw_totalendusesannual!$E:$E,
        Raw_totalendusesannual!$B:$B,$A99,
        Raw_totalendusesannual!$C:$C,$B99,
        Raw_totalendusesannual!$A:$A,$C99) / $D99</f>
        <v>10.978528851855319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961.29</v>
      </c>
      <c r="E100" s="38">
        <f>SUMIFS(Raw_totalendusesannual!$D:$D,
        Raw_totalendusesannual!$B:$B,$A100,
        Raw_totalendusesannual!$C:$C,$B100,
        Raw_totalendusesannual!$A:$A,$C100) / $D100</f>
        <v>27.153793340199108</v>
      </c>
      <c r="F100" s="38">
        <f>SUMIFS(Raw_totalendusesannual!$E:$E,
        Raw_totalendusesannual!$B:$B,$A100,
        Raw_totalendusesannual!$C:$C,$B100,
        Raw_totalendusesannual!$A:$A,$C100) / $D100</f>
        <v>10.976427508868293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961.29</v>
      </c>
      <c r="E101" s="38">
        <f>SUMIFS(Raw_totalendusesannual!$D:$D,
        Raw_totalendusesannual!$B:$B,$A101,
        Raw_totalendusesannual!$C:$C,$B101,
        Raw_totalendusesannual!$A:$A,$C101) / $D101</f>
        <v>30.206087653049551</v>
      </c>
      <c r="F101" s="38">
        <f>SUMIFS(Raw_totalendusesannual!$E:$E,
        Raw_totalendusesannual!$B:$B,$A101,
        Raw_totalendusesannual!$C:$C,$B101,
        Raw_totalendusesannual!$A:$A,$C101) / $D101</f>
        <v>15.258933308366883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961.29</v>
      </c>
      <c r="E102" s="38">
        <f>SUMIFS(Raw_totalendusesannual!$D:$D,
        Raw_totalendusesannual!$B:$B,$A102,
        Raw_totalendusesannual!$C:$C,$B102,
        Raw_totalendusesannual!$A:$A,$C102) / $D102</f>
        <v>21.864796263354453</v>
      </c>
      <c r="F102" s="38">
        <f>SUMIFS(Raw_totalendusesannual!$E:$E,
        Raw_totalendusesannual!$B:$B,$A102,
        Raw_totalendusesannual!$C:$C,$B102,
        Raw_totalendusesannual!$A:$A,$C102) / $D102</f>
        <v>15.454753508306547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961.29</v>
      </c>
      <c r="E103" s="38">
        <f>SUMIFS(Raw_totalendusesannual!$D:$D,
        Raw_totalendusesannual!$B:$B,$A103,
        Raw_totalendusesannual!$C:$C,$B103,
        Raw_totalendusesannual!$A:$A,$C103) / $D103</f>
        <v>39.364260524919644</v>
      </c>
      <c r="F103" s="38">
        <f>SUMIFS(Raw_totalendusesannual!$E:$E,
        Raw_totalendusesannual!$B:$B,$A103,
        Raw_totalendusesannual!$C:$C,$B103,
        Raw_totalendusesannual!$A:$A,$C103) / $D103</f>
        <v>24.345795753622735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961.29</v>
      </c>
      <c r="E104" s="38">
        <f>SUMIFS(Raw_totalendusesannual!$D:$D,
        Raw_totalendusesannual!$B:$B,$A104,
        Raw_totalendusesannual!$C:$C,$B104,
        Raw_totalendusesannual!$A:$A,$C104) / $D104</f>
        <v>28.033871152305757</v>
      </c>
      <c r="F104" s="38">
        <f>SUMIFS(Raw_totalendusesannual!$E:$E,
        Raw_totalendusesannual!$B:$B,$A104,
        Raw_totalendusesannual!$C:$C,$B104,
        Raw_totalendusesannual!$A:$A,$C104) / $D104</f>
        <v>22.124697021710411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961.29</v>
      </c>
      <c r="E105" s="38">
        <f>SUMIFS(Raw_totalendusesannual!$D:$D,
        Raw_totalendusesannual!$B:$B,$A105,
        Raw_totalendusesannual!$C:$C,$B105,
        Raw_totalendusesannual!$A:$A,$C105) / $D105</f>
        <v>43.609035774844223</v>
      </c>
      <c r="F105" s="38">
        <f>SUMIFS(Raw_totalendusesannual!$E:$E,
        Raw_totalendusesannual!$B:$B,$A105,
        Raw_totalendusesannual!$C:$C,$B105,
        Raw_totalendusesannual!$A:$A,$C105) / $D105</f>
        <v>18.477400160201395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961.29</v>
      </c>
      <c r="E106" s="38">
        <f>SUMIFS(Raw_totalendusesannual!$D:$D,
        Raw_totalendusesannual!$B:$B,$A106,
        Raw_totalendusesannual!$C:$C,$B106,
        Raw_totalendusesannual!$A:$A,$C106) / $D106</f>
        <v>28.68478814925777</v>
      </c>
      <c r="F106" s="38">
        <f>SUMIFS(Raw_totalendusesannual!$E:$E,
        Raw_totalendusesannual!$B:$B,$A106,
        Raw_totalendusesannual!$C:$C,$B106,
        Raw_totalendusesannual!$A:$A,$C106) / $D106</f>
        <v>18.592984427175981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961.29</v>
      </c>
      <c r="E107" s="38">
        <f>SUMIFS(Raw_totalendusesannual!$D:$D,
        Raw_totalendusesannual!$B:$B,$A107,
        Raw_totalendusesannual!$C:$C,$B107,
        Raw_totalendusesannual!$A:$A,$C107) / $D107</f>
        <v>45.537683737477764</v>
      </c>
      <c r="F107" s="38">
        <f>SUMIFS(Raw_totalendusesannual!$E:$E,
        Raw_totalendusesannual!$B:$B,$A107,
        Raw_totalendusesannual!$C:$C,$B107,
        Raw_totalendusesannual!$A:$A,$C107) / $D107</f>
        <v>11.157111797688522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961.29</v>
      </c>
      <c r="E108" s="38">
        <f>SUMIFS(Raw_totalendusesannual!$D:$D,
        Raw_totalendusesannual!$B:$B,$A108,
        Raw_totalendusesannual!$C:$C,$B108,
        Raw_totalendusesannual!$A:$A,$C108) / $D108</f>
        <v>30.53048507734399</v>
      </c>
      <c r="F108" s="38">
        <f>SUMIFS(Raw_totalendusesannual!$E:$E,
        Raw_totalendusesannual!$B:$B,$A108,
        Raw_totalendusesannual!$C:$C,$B108,
        Raw_totalendusesannual!$A:$A,$C108) / $D108</f>
        <v>11.154989649325387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961.29</v>
      </c>
      <c r="E109" s="38">
        <f>SUMIFS(Raw_totalendusesannual!$D:$D,
        Raw_totalendusesannual!$B:$B,$A109,
        Raw_totalendusesannual!$C:$C,$B109,
        Raw_totalendusesannual!$A:$A,$C109) / $D109</f>
        <v>44.254949078841967</v>
      </c>
      <c r="F109" s="38">
        <f>SUMIFS(Raw_totalendusesannual!$E:$E,
        Raw_totalendusesannual!$B:$B,$A109,
        Raw_totalendusesannual!$C:$C,$B109,
        Raw_totalendusesannual!$A:$A,$C109) / $D109</f>
        <v>11.157215824569068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961.29</v>
      </c>
      <c r="E110" s="38">
        <f>SUMIFS(Raw_totalendusesannual!$D:$D,
        Raw_totalendusesannual!$B:$B,$A110,
        Raw_totalendusesannual!$C:$C,$B110,
        Raw_totalendusesannual!$A:$A,$C110) / $D110</f>
        <v>29.028149673875731</v>
      </c>
      <c r="F110" s="38">
        <f>SUMIFS(Raw_totalendusesannual!$E:$E,
        Raw_totalendusesannual!$B:$B,$A110,
        Raw_totalendusesannual!$C:$C,$B110,
        Raw_totalendusesannual!$A:$A,$C110) / $D110</f>
        <v>11.15527052190286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961.29</v>
      </c>
      <c r="E111" s="38">
        <f>SUMIFS(Raw_totalendusesannual!$D:$D,
        Raw_totalendusesannual!$B:$B,$A111,
        Raw_totalendusesannual!$C:$C,$B111,
        Raw_totalendusesannual!$A:$A,$C111) / $D111</f>
        <v>33.415660206597387</v>
      </c>
      <c r="F111" s="38">
        <f>SUMIFS(Raw_totalendusesannual!$E:$E,
        Raw_totalendusesannual!$B:$B,$A111,
        Raw_totalendusesannual!$C:$C,$B111,
        Raw_totalendusesannual!$A:$A,$C111) / $D111</f>
        <v>22.4883958014751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961.29</v>
      </c>
      <c r="E112" s="38">
        <f>SUMIFS(Raw_totalendusesannual!$D:$D,
        Raw_totalendusesannual!$B:$B,$A112,
        Raw_totalendusesannual!$C:$C,$B112,
        Raw_totalendusesannual!$A:$A,$C112) / $D112</f>
        <v>22.969957036898336</v>
      </c>
      <c r="F112" s="38">
        <f>SUMIFS(Raw_totalendusesannual!$E:$E,
        Raw_totalendusesannual!$B:$B,$A112,
        Raw_totalendusesannual!$C:$C,$B112,
        Raw_totalendusesannual!$A:$A,$C112) / $D112</f>
        <v>21.238908133861791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961.29</v>
      </c>
      <c r="E113" s="38">
        <f>SUMIFS(Raw_totalendusesannual!$D:$D,
        Raw_totalendusesannual!$B:$B,$A113,
        Raw_totalendusesannual!$C:$C,$B113,
        Raw_totalendusesannual!$A:$A,$C113) / $D113</f>
        <v>36.435050817131149</v>
      </c>
      <c r="F113" s="38">
        <f>SUMIFS(Raw_totalendusesannual!$E:$E,
        Raw_totalendusesannual!$B:$B,$A113,
        Raw_totalendusesannual!$C:$C,$B113,
        Raw_totalendusesannual!$A:$A,$C113) / $D113</f>
        <v>25.697396207179938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961.29</v>
      </c>
      <c r="E114" s="38">
        <f>SUMIFS(Raw_totalendusesannual!$D:$D,
        Raw_totalendusesannual!$B:$B,$A114,
        Raw_totalendusesannual!$C:$C,$B114,
        Raw_totalendusesannual!$A:$A,$C114) / $D114</f>
        <v>26.936345951793943</v>
      </c>
      <c r="F114" s="38">
        <f>SUMIFS(Raw_totalendusesannual!$E:$E,
        Raw_totalendusesannual!$B:$B,$A114,
        Raw_totalendusesannual!$C:$C,$B114,
        Raw_totalendusesannual!$A:$A,$C114) / $D114</f>
        <v>23.440189745030118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961.29</v>
      </c>
      <c r="E115" s="38">
        <f>SUMIFS(Raw_totalendusesannual!$D:$D,
        Raw_totalendusesannual!$B:$B,$A115,
        Raw_totalendusesannual!$C:$C,$B115,
        Raw_totalendusesannual!$A:$A,$C115) / $D115</f>
        <v>39.037168804419068</v>
      </c>
      <c r="F115" s="38">
        <f>SUMIFS(Raw_totalendusesannual!$E:$E,
        Raw_totalendusesannual!$B:$B,$A115,
        Raw_totalendusesannual!$C:$C,$B115,
        Raw_totalendusesannual!$A:$A,$C115) / $D115</f>
        <v>17.867906667082778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961.29</v>
      </c>
      <c r="E116" s="38">
        <f>SUMIFS(Raw_totalendusesannual!$D:$D,
        Raw_totalendusesannual!$B:$B,$A116,
        Raw_totalendusesannual!$C:$C,$B116,
        Raw_totalendusesannual!$A:$A,$C116) / $D116</f>
        <v>26.493940434208202</v>
      </c>
      <c r="F116" s="38">
        <f>SUMIFS(Raw_totalendusesannual!$E:$E,
        Raw_totalendusesannual!$B:$B,$A116,
        Raw_totalendusesannual!$C:$C,$B116,
        Raw_totalendusesannual!$A:$A,$C116) / $D116</f>
        <v>18.232260816194906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961.29</v>
      </c>
      <c r="E117" s="38">
        <f>SUMIFS(Raw_totalendusesannual!$D:$D,
        Raw_totalendusesannual!$B:$B,$A117,
        Raw_totalendusesannual!$C:$C,$B117,
        Raw_totalendusesannual!$A:$A,$C117) / $D117</f>
        <v>40.712792185500739</v>
      </c>
      <c r="F117" s="38">
        <f>SUMIFS(Raw_totalendusesannual!$E:$E,
        Raw_totalendusesannual!$B:$B,$A117,
        Raw_totalendusesannual!$C:$C,$B117,
        Raw_totalendusesannual!$A:$A,$C117) / $D117</f>
        <v>11.433219944033539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961.29</v>
      </c>
      <c r="E118" s="38">
        <f>SUMIFS(Raw_totalendusesannual!$D:$D,
        Raw_totalendusesannual!$B:$B,$A118,
        Raw_totalendusesannual!$C:$C,$B118,
        Raw_totalendusesannual!$A:$A,$C118) / $D118</f>
        <v>28.17972724151921</v>
      </c>
      <c r="F118" s="38">
        <f>SUMIFS(Raw_totalendusesannual!$E:$E,
        Raw_totalendusesannual!$B:$B,$A118,
        Raw_totalendusesannual!$C:$C,$B118,
        Raw_totalendusesannual!$A:$A,$C118) / $D118</f>
        <v>11.431461889752313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961.29</v>
      </c>
      <c r="E119" s="38">
        <f>SUMIFS(Raw_totalendusesannual!$D:$D,
        Raw_totalendusesannual!$B:$B,$A119,
        Raw_totalendusesannual!$C:$C,$B119,
        Raw_totalendusesannual!$A:$A,$C119) / $D119</f>
        <v>39.523473665595191</v>
      </c>
      <c r="F119" s="38">
        <f>SUMIFS(Raw_totalendusesannual!$E:$E,
        Raw_totalendusesannual!$B:$B,$A119,
        Raw_totalendusesannual!$C:$C,$B119,
        Raw_totalendusesannual!$A:$A,$C119) / $D119</f>
        <v>11.43333437360214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961.29</v>
      </c>
      <c r="E120" s="38">
        <f>SUMIFS(Raw_totalendusesannual!$D:$D,
        Raw_totalendusesannual!$B:$B,$A120,
        Raw_totalendusesannual!$C:$C,$B120,
        Raw_totalendusesannual!$A:$A,$C120) / $D120</f>
        <v>26.755526428029004</v>
      </c>
      <c r="F120" s="38">
        <f>SUMIFS(Raw_totalendusesannual!$E:$E,
        Raw_totalendusesannual!$B:$B,$A120,
        Raw_totalendusesannual!$C:$C,$B120,
        Raw_totalendusesannual!$A:$A,$C120) / $D120</f>
        <v>11.431493097816476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961.29</v>
      </c>
      <c r="E121" s="38">
        <f>SUMIFS(Raw_totalendusesannual!$D:$D,
        Raw_totalendusesannual!$B:$B,$A121,
        Raw_totalendusesannual!$C:$C,$B121,
        Raw_totalendusesannual!$A:$A,$C121) / $D121</f>
        <v>29.965619115979571</v>
      </c>
      <c r="F121" s="38">
        <f>SUMIFS(Raw_totalendusesannual!$E:$E,
        Raw_totalendusesannual!$B:$B,$A121,
        Raw_totalendusesannual!$C:$C,$B121,
        Raw_totalendusesannual!$A:$A,$C121) / $D121</f>
        <v>21.385034692964663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961.29</v>
      </c>
      <c r="E122" s="38">
        <f>SUMIFS(Raw_totalendusesannual!$D:$D,
        Raw_totalendusesannual!$B:$B,$A122,
        Raw_totalendusesannual!$C:$C,$B122,
        Raw_totalendusesannual!$A:$A,$C122) / $D122</f>
        <v>20.99297818556315</v>
      </c>
      <c r="F122" s="38">
        <f>SUMIFS(Raw_totalendusesannual!$E:$E,
        Raw_totalendusesannual!$B:$B,$A122,
        Raw_totalendusesannual!$C:$C,$B122,
        Raw_totalendusesannual!$A:$A,$C122) / $D122</f>
        <v>20.656055924850982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961.29</v>
      </c>
      <c r="E123" s="38">
        <f>SUMIFS(Raw_totalendusesannual!$D:$D,
        Raw_totalendusesannual!$B:$B,$A123,
        Raw_totalendusesannual!$C:$C,$B123,
        Raw_totalendusesannual!$A:$A,$C123) / $D123</f>
        <v>41.761861665054255</v>
      </c>
      <c r="F123" s="38">
        <f>SUMIFS(Raw_totalendusesannual!$E:$E,
        Raw_totalendusesannual!$B:$B,$A123,
        Raw_totalendusesannual!$C:$C,$B123,
        Raw_totalendusesannual!$A:$A,$C123) / $D123</f>
        <v>20.583465967606031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961.29</v>
      </c>
      <c r="E124" s="38">
        <f>SUMIFS(Raw_totalendusesannual!$D:$D,
        Raw_totalendusesannual!$B:$B,$A124,
        Raw_totalendusesannual!$C:$C,$B124,
        Raw_totalendusesannual!$A:$A,$C124) / $D124</f>
        <v>30.101540638100889</v>
      </c>
      <c r="F124" s="38">
        <f>SUMIFS(Raw_totalendusesannual!$E:$E,
        Raw_totalendusesannual!$B:$B,$A124,
        Raw_totalendusesannual!$C:$C,$B124,
        Raw_totalendusesannual!$A:$A,$C124) / $D124</f>
        <v>19.499661912638228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961.29</v>
      </c>
      <c r="E125" s="38">
        <f>SUMIFS(Raw_totalendusesannual!$D:$D,
        Raw_totalendusesannual!$B:$B,$A125,
        Raw_totalendusesannual!$C:$C,$B125,
        Raw_totalendusesannual!$A:$A,$C125) / $D125</f>
        <v>45.192803420403834</v>
      </c>
      <c r="F125" s="38">
        <f>SUMIFS(Raw_totalendusesannual!$E:$E,
        Raw_totalendusesannual!$B:$B,$A125,
        Raw_totalendusesannual!$C:$C,$B125,
        Raw_totalendusesannual!$A:$A,$C125) / $D125</f>
        <v>15.685225062156061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961.29</v>
      </c>
      <c r="E126" s="38">
        <f>SUMIFS(Raw_totalendusesannual!$D:$D,
        Raw_totalendusesannual!$B:$B,$A126,
        Raw_totalendusesannual!$C:$C,$B126,
        Raw_totalendusesannual!$A:$A,$C126) / $D126</f>
        <v>30.481321973597979</v>
      </c>
      <c r="F126" s="38">
        <f>SUMIFS(Raw_totalendusesannual!$E:$E,
        Raw_totalendusesannual!$B:$B,$A126,
        Raw_totalendusesannual!$C:$C,$B126,
        Raw_totalendusesannual!$A:$A,$C126) / $D126</f>
        <v>16.191648722029775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961.29</v>
      </c>
      <c r="E127" s="38">
        <f>SUMIFS(Raw_totalendusesannual!$D:$D,
        Raw_totalendusesannual!$B:$B,$A127,
        Raw_totalendusesannual!$C:$C,$B127,
        Raw_totalendusesannual!$A:$A,$C127) / $D127</f>
        <v>46.436143099376878</v>
      </c>
      <c r="F127" s="38">
        <f>SUMIFS(Raw_totalendusesannual!$E:$E,
        Raw_totalendusesannual!$B:$B,$A127,
        Raw_totalendusesannual!$C:$C,$B127,
        Raw_totalendusesannual!$A:$A,$C127) / $D127</f>
        <v>10.890095600703223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961.29</v>
      </c>
      <c r="E128" s="38">
        <f>SUMIFS(Raw_totalendusesannual!$D:$D,
        Raw_totalendusesannual!$B:$B,$A128,
        Raw_totalendusesannual!$C:$C,$B128,
        Raw_totalendusesannual!$A:$A,$C128) / $D128</f>
        <v>31.795992884561372</v>
      </c>
      <c r="F128" s="38">
        <f>SUMIFS(Raw_totalendusesannual!$E:$E,
        Raw_totalendusesannual!$B:$B,$A128,
        Raw_totalendusesannual!$C:$C,$B128,
        Raw_totalendusesannual!$A:$A,$C128) / $D128</f>
        <v>10.887723787826776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961.29</v>
      </c>
      <c r="E129" s="38">
        <f>SUMIFS(Raw_totalendusesannual!$D:$D,
        Raw_totalendusesannual!$B:$B,$A129,
        Raw_totalendusesannual!$C:$C,$B129,
        Raw_totalendusesannual!$A:$A,$C129) / $D129</f>
        <v>45.583205900404664</v>
      </c>
      <c r="F129" s="38">
        <f>SUMIFS(Raw_totalendusesannual!$E:$E,
        Raw_totalendusesannual!$B:$B,$A129,
        Raw_totalendusesannual!$C:$C,$B129,
        Raw_totalendusesannual!$A:$A,$C129) / $D129</f>
        <v>10.890106003391276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961.29</v>
      </c>
      <c r="E130" s="38">
        <f>SUMIFS(Raw_totalendusesannual!$D:$D,
        Raw_totalendusesannual!$B:$B,$A130,
        Raw_totalendusesannual!$C:$C,$B130,
        Raw_totalendusesannual!$A:$A,$C130) / $D130</f>
        <v>30.698852583507581</v>
      </c>
      <c r="F130" s="38">
        <f>SUMIFS(Raw_totalendusesannual!$E:$E,
        Raw_totalendusesannual!$B:$B,$A130,
        Raw_totalendusesannual!$C:$C,$B130,
        Raw_totalendusesannual!$A:$A,$C130) / $D130</f>
        <v>10.887911036211758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961.29</v>
      </c>
      <c r="E131" s="38">
        <f>SUMIFS(Raw_totalendusesannual!$D:$D,
        Raw_totalendusesannual!$B:$B,$A131,
        Raw_totalendusesannual!$C:$C,$B131,
        Raw_totalendusesannual!$A:$A,$C131) / $D131</f>
        <v>35.035660414651147</v>
      </c>
      <c r="F131" s="38">
        <f>SUMIFS(Raw_totalendusesannual!$E:$E,
        Raw_totalendusesannual!$B:$B,$A131,
        Raw_totalendusesannual!$C:$C,$B131,
        Raw_totalendusesannual!$A:$A,$C131) / $D131</f>
        <v>18.821593899863725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961.29</v>
      </c>
      <c r="E132" s="38">
        <f>SUMIFS(Raw_totalendusesannual!$D:$D,
        Raw_totalendusesannual!$B:$B,$A132,
        Raw_totalendusesannual!$C:$C,$B132,
        Raw_totalendusesannual!$A:$A,$C132) / $D132</f>
        <v>24.572428715580106</v>
      </c>
      <c r="F132" s="38">
        <f>SUMIFS(Raw_totalendusesannual!$E:$E,
        Raw_totalendusesannual!$B:$B,$A132,
        Raw_totalendusesannual!$C:$C,$B132,
        Raw_totalendusesannual!$A:$A,$C132) / $D132</f>
        <v>18.374434353837032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961.29</v>
      </c>
      <c r="E133" s="38">
        <f>SUMIFS(Raw_totalendusesannual!$D:$D,
        Raw_totalendusesannual!$B:$B,$A133,
        Raw_totalendusesannual!$C:$C,$B133,
        Raw_totalendusesannual!$A:$A,$C133) / $D133</f>
        <v>47.792944896961373</v>
      </c>
      <c r="F133" s="38">
        <f>SUMIFS(Raw_totalendusesannual!$E:$E,
        Raw_totalendusesannual!$B:$B,$A133,
        Raw_totalendusesannual!$C:$C,$B133,
        Raw_totalendusesannual!$A:$A,$C133) / $D133</f>
        <v>17.711668695190838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961.29</v>
      </c>
      <c r="E134" s="38">
        <f>SUMIFS(Raw_totalendusesannual!$D:$D,
        Raw_totalendusesannual!$B:$B,$A134,
        Raw_totalendusesannual!$C:$C,$B134,
        Raw_totalendusesannual!$A:$A,$C134) / $D134</f>
        <v>34.462295457146134</v>
      </c>
      <c r="F134" s="38">
        <f>SUMIFS(Raw_totalendusesannual!$E:$E,
        Raw_totalendusesannual!$B:$B,$A134,
        Raw_totalendusesannual!$C:$C,$B134,
        Raw_totalendusesannual!$A:$A,$C134) / $D134</f>
        <v>17.361992738923739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961.29</v>
      </c>
      <c r="E135" s="38">
        <f>SUMIFS(Raw_totalendusesannual!$D:$D,
        Raw_totalendusesannual!$B:$B,$A135,
        Raw_totalendusesannual!$C:$C,$B135,
        Raw_totalendusesannual!$A:$A,$C135) / $D135</f>
        <v>50.623308262855126</v>
      </c>
      <c r="F135" s="38">
        <f>SUMIFS(Raw_totalendusesannual!$E:$E,
        Raw_totalendusesannual!$B:$B,$A135,
        Raw_totalendusesannual!$C:$C,$B135,
        Raw_totalendusesannual!$A:$A,$C135) / $D135</f>
        <v>13.258902100302718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961.29</v>
      </c>
      <c r="E136" s="38">
        <f>SUMIFS(Raw_totalendusesannual!$D:$D,
        Raw_totalendusesannual!$B:$B,$A136,
        Raw_totalendusesannual!$C:$C,$B136,
        Raw_totalendusesannual!$A:$A,$C136) / $D136</f>
        <v>34.573801870403308</v>
      </c>
      <c r="F136" s="38">
        <f>SUMIFS(Raw_totalendusesannual!$E:$E,
        Raw_totalendusesannual!$B:$B,$A136,
        Raw_totalendusesannual!$C:$C,$B136,
        Raw_totalendusesannual!$A:$A,$C136) / $D136</f>
        <v>13.773907977821469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961.29</v>
      </c>
      <c r="E137" s="38">
        <f>SUMIFS(Raw_totalendusesannual!$D:$D,
        Raw_totalendusesannual!$B:$B,$A137,
        Raw_totalendusesannual!$C:$C,$B137,
        Raw_totalendusesannual!$A:$A,$C137) / $D137</f>
        <v>51.36313703460975</v>
      </c>
      <c r="F137" s="38">
        <f>SUMIFS(Raw_totalendusesannual!$E:$E,
        Raw_totalendusesannual!$B:$B,$A137,
        Raw_totalendusesannual!$C:$C,$B137,
        Raw_totalendusesannual!$A:$A,$C137) / $D137</f>
        <v>10.425823632826722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961.29</v>
      </c>
      <c r="E138" s="38">
        <f>SUMIFS(Raw_totalendusesannual!$D:$D,
        Raw_totalendusesannual!$B:$B,$A138,
        Raw_totalendusesannual!$C:$C,$B138,
        Raw_totalendusesannual!$A:$A,$C138) / $D138</f>
        <v>35.427019941952999</v>
      </c>
      <c r="F138" s="38">
        <f>SUMIFS(Raw_totalendusesannual!$E:$E,
        Raw_totalendusesannual!$B:$B,$A138,
        Raw_totalendusesannual!$C:$C,$B138,
        Raw_totalendusesannual!$A:$A,$C138) / $D138</f>
        <v>10.423597457583041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961.29</v>
      </c>
      <c r="E139" s="38">
        <f>SUMIFS(Raw_totalendusesannual!$D:$D,
        Raw_totalendusesannual!$B:$B,$A139,
        Raw_totalendusesannual!$C:$C,$B139,
        Raw_totalendusesannual!$A:$A,$C139) / $D139</f>
        <v>50.694171373883016</v>
      </c>
      <c r="F139" s="38">
        <f>SUMIFS(Raw_totalendusesannual!$E:$E,
        Raw_totalendusesannual!$B:$B,$A139,
        Raw_totalendusesannual!$C:$C,$B139,
        Raw_totalendusesannual!$A:$A,$C139) / $D139</f>
        <v>10.425553162937303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961.29</v>
      </c>
      <c r="E140" s="38">
        <f>SUMIFS(Raw_totalendusesannual!$D:$D,
        Raw_totalendusesannual!$B:$B,$A140,
        Raw_totalendusesannual!$C:$C,$B140,
        Raw_totalendusesannual!$A:$A,$C140) / $D140</f>
        <v>34.582904222451077</v>
      </c>
      <c r="F140" s="38">
        <f>SUMIFS(Raw_totalendusesannual!$E:$E,
        Raw_totalendusesannual!$B:$B,$A140,
        Raw_totalendusesannual!$C:$C,$B140,
        Raw_totalendusesannual!$A:$A,$C140) / $D140</f>
        <v>10.42371188715164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961.29</v>
      </c>
      <c r="E141" s="38">
        <f>SUMIFS(Raw_totalendusesannual!$D:$D,
        Raw_totalendusesannual!$B:$B,$A141,
        Raw_totalendusesannual!$C:$C,$B141,
        Raw_totalendusesannual!$A:$A,$C141) / $D141</f>
        <v>39.537330046083909</v>
      </c>
      <c r="F141" s="38">
        <f>SUMIFS(Raw_totalendusesannual!$E:$E,
        Raw_totalendusesannual!$B:$B,$A141,
        Raw_totalendusesannual!$C:$C,$B141,
        Raw_totalendusesannual!$A:$A,$C141) / $D141</f>
        <v>15.51117768831466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961.29</v>
      </c>
      <c r="E142" s="38">
        <f>SUMIFS(Raw_totalendusesannual!$D:$D,
        Raw_totalendusesannual!$B:$B,$A142,
        Raw_totalendusesannual!$C:$C,$B142,
        Raw_totalendusesannual!$A:$A,$C142) / $D142</f>
        <v>28.068148009445643</v>
      </c>
      <c r="F142" s="38">
        <f>SUMIFS(Raw_totalendusesannual!$E:$E,
        Raw_totalendusesannual!$B:$B,$A142,
        Raw_totalendusesannual!$C:$C,$B142,
        Raw_totalendusesannual!$A:$A,$C142) / $D142</f>
        <v>15.556710253929616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961.29</v>
      </c>
      <c r="E143" s="38">
        <f>SUMIFS(Raw_totalendusesannual!$D:$D,
        Raw_totalendusesannual!$B:$B,$A143,
        Raw_totalendusesannual!$C:$C,$B143,
        Raw_totalendusesannual!$A:$A,$C143) / $D143</f>
        <v>58.669725056954725</v>
      </c>
      <c r="F143" s="38">
        <f>SUMIFS(Raw_totalendusesannual!$E:$E,
        Raw_totalendusesannual!$B:$B,$A143,
        Raw_totalendusesannual!$C:$C,$B143,
        Raw_totalendusesannual!$A:$A,$C143) / $D143</f>
        <v>14.991022480208885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961.29</v>
      </c>
      <c r="E144" s="38">
        <f>SUMIFS(Raw_totalendusesannual!$D:$D,
        Raw_totalendusesannual!$B:$B,$A144,
        Raw_totalendusesannual!$C:$C,$B144,
        Raw_totalendusesannual!$A:$A,$C144) / $D144</f>
        <v>43.253835991220136</v>
      </c>
      <c r="F144" s="38">
        <f>SUMIFS(Raw_totalendusesannual!$E:$E,
        Raw_totalendusesannual!$B:$B,$A144,
        Raw_totalendusesannual!$C:$C,$B144,
        Raw_totalendusesannual!$A:$A,$C144) / $D144</f>
        <v>14.915738226757796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961.29</v>
      </c>
      <c r="E145" s="38">
        <f>SUMIFS(Raw_totalendusesannual!$D:$D,
        Raw_totalendusesannual!$B:$B,$A145,
        Raw_totalendusesannual!$C:$C,$B145,
        Raw_totalendusesannual!$A:$A,$C145) / $D145</f>
        <v>55.987027847995918</v>
      </c>
      <c r="F145" s="38">
        <f>SUMIFS(Raw_totalendusesannual!$E:$E,
        Raw_totalendusesannual!$B:$B,$A145,
        Raw_totalendusesannual!$C:$C,$B145,
        Raw_totalendusesannual!$A:$A,$C145) / $D145</f>
        <v>10.348510855204985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961.29</v>
      </c>
      <c r="E146" s="38">
        <f>SUMIFS(Raw_totalendusesannual!$D:$D,
        Raw_totalendusesannual!$B:$B,$A146,
        Raw_totalendusesannual!$C:$C,$B146,
        Raw_totalendusesannual!$A:$A,$C146) / $D146</f>
        <v>38.021179872879152</v>
      </c>
      <c r="F146" s="38">
        <f>SUMIFS(Raw_totalendusesannual!$E:$E,
        Raw_totalendusesannual!$B:$B,$A146,
        Raw_totalendusesannual!$C:$C,$B146,
        Raw_totalendusesannual!$A:$A,$C146) / $D146</f>
        <v>10.562868645257934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961.29</v>
      </c>
      <c r="E147" s="38">
        <f>SUMIFS(Raw_totalendusesannual!$D:$D,
        Raw_totalendusesannual!$B:$B,$A147,
        Raw_totalendusesannual!$C:$C,$B147,
        Raw_totalendusesannual!$A:$A,$C147) / $D147</f>
        <v>56.204308793392215</v>
      </c>
      <c r="F147" s="38">
        <f>SUMIFS(Raw_totalendusesannual!$E:$E,
        Raw_totalendusesannual!$B:$B,$A147,
        Raw_totalendusesannual!$C:$C,$B147,
        Raw_totalendusesannual!$A:$A,$C147) / $D147</f>
        <v>9.4889679493181038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961.29</v>
      </c>
      <c r="E148" s="38">
        <f>SUMIFS(Raw_totalendusesannual!$D:$D,
        Raw_totalendusesannual!$B:$B,$A148,
        Raw_totalendusesannual!$C:$C,$B148,
        Raw_totalendusesannual!$A:$A,$C148) / $D148</f>
        <v>38.285210498392786</v>
      </c>
      <c r="F148" s="38">
        <f>SUMIFS(Raw_totalendusesannual!$E:$E,
        Raw_totalendusesannual!$B:$B,$A148,
        Raw_totalendusesannual!$C:$C,$B148,
        Raw_totalendusesannual!$A:$A,$C148) / $D148</f>
        <v>9.4864088880566744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961.29</v>
      </c>
      <c r="E149" s="38">
        <f>SUMIFS(Raw_totalendusesannual!$D:$D,
        Raw_totalendusesannual!$B:$B,$A149,
        Raw_totalendusesannual!$C:$C,$B149,
        Raw_totalendusesannual!$A:$A,$C149) / $D149</f>
        <v>55.975740931456691</v>
      </c>
      <c r="F149" s="38">
        <f>SUMIFS(Raw_totalendusesannual!$E:$E,
        Raw_totalendusesannual!$B:$B,$A149,
        Raw_totalendusesannual!$C:$C,$B149,
        Raw_totalendusesannual!$A:$A,$C149) / $D149</f>
        <v>9.4889783520061588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961.29</v>
      </c>
      <c r="E150" s="38">
        <f>SUMIFS(Raw_totalendusesannual!$D:$D,
        Raw_totalendusesannual!$B:$B,$A150,
        Raw_totalendusesannual!$C:$C,$B150,
        Raw_totalendusesannual!$A:$A,$C150) / $D150</f>
        <v>37.988806707653261</v>
      </c>
      <c r="F150" s="38">
        <f>SUMIFS(Raw_totalendusesannual!$E:$E,
        Raw_totalendusesannual!$B:$B,$A150,
        Raw_totalendusesannual!$C:$C,$B150,
        Raw_totalendusesannual!$A:$A,$C150) / $D150</f>
        <v>9.4866897606341478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961.29</v>
      </c>
      <c r="E151" s="38">
        <f>SUMIFS(Raw_totalendusesannual!$D:$D,
        Raw_totalendusesannual!$B:$B,$A151,
        Raw_totalendusesannual!$C:$C,$B151,
        Raw_totalendusesannual!$A:$A,$C151) / $D151</f>
        <v>45.66627136452059</v>
      </c>
      <c r="F151" s="38">
        <f>SUMIFS(Raw_totalendusesannual!$E:$E,
        Raw_totalendusesannual!$B:$B,$A151,
        Raw_totalendusesannual!$C:$C,$B151,
        Raw_totalendusesannual!$A:$A,$C151) / $D151</f>
        <v>11.072069822842222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961.29</v>
      </c>
      <c r="E152" s="38">
        <f>SUMIFS(Raw_totalendusesannual!$D:$D,
        Raw_totalendusesannual!$B:$B,$A152,
        Raw_totalendusesannual!$C:$C,$B152,
        Raw_totalendusesannual!$A:$A,$C152) / $D152</f>
        <v>32.606965639921356</v>
      </c>
      <c r="F152" s="38">
        <f>SUMIFS(Raw_totalendusesannual!$E:$E,
        Raw_totalendusesannual!$B:$B,$A152,
        Raw_totalendusesannual!$C:$C,$B152,
        Raw_totalendusesannual!$A:$A,$C152) / $D152</f>
        <v>11.180403416242758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961.29</v>
      </c>
      <c r="E153" s="38">
        <f>SUMIFS(Raw_totalendusesannual!$D:$D,
        Raw_totalendusesannual!$B:$B,$A153,
        Raw_totalendusesannual!$C:$C,$B153,
        Raw_totalendusesannual!$A:$A,$C153) / $D153</f>
        <v>39.287811170406435</v>
      </c>
      <c r="F153" s="38">
        <f>SUMIFS(Raw_totalendusesannual!$E:$E,
        Raw_totalendusesannual!$B:$B,$A153,
        Raw_totalendusesannual!$C:$C,$B153,
        Raw_totalendusesannual!$A:$A,$C153) / $D153</f>
        <v>34.825546921324467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961.29</v>
      </c>
      <c r="E154" s="38">
        <f>SUMIFS(Raw_totalendusesannual!$D:$D,
        Raw_totalendusesannual!$B:$B,$A154,
        Raw_totalendusesannual!$C:$C,$B154,
        Raw_totalendusesannual!$A:$A,$C154) / $D154</f>
        <v>28.896087549022671</v>
      </c>
      <c r="F154" s="38">
        <f>SUMIFS(Raw_totalendusesannual!$E:$E,
        Raw_totalendusesannual!$B:$B,$A154,
        Raw_totalendusesannual!$C:$C,$B154,
        Raw_totalendusesannual!$A:$A,$C154) / $D154</f>
        <v>29.592287447076327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961.29</v>
      </c>
      <c r="E155" s="38">
        <f>SUMIFS(Raw_totalendusesannual!$D:$D,
        Raw_totalendusesannual!$B:$B,$A155,
        Raw_totalendusesannual!$C:$C,$B155,
        Raw_totalendusesannual!$A:$A,$C155) / $D155</f>
        <v>43.589301875604654</v>
      </c>
      <c r="F155" s="38">
        <f>SUMIFS(Raw_totalendusesannual!$E:$E,
        Raw_totalendusesannual!$B:$B,$A155,
        Raw_totalendusesannual!$C:$C,$B155,
        Raw_totalendusesannual!$A:$A,$C155) / $D155</f>
        <v>22.269783312007824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961.29</v>
      </c>
      <c r="E156" s="38">
        <f>SUMIFS(Raw_totalendusesannual!$D:$D,
        Raw_totalendusesannual!$B:$B,$A156,
        Raw_totalendusesannual!$C:$C,$B156,
        Raw_totalendusesannual!$A:$A,$C156) / $D156</f>
        <v>29.560174349051799</v>
      </c>
      <c r="F156" s="38">
        <f>SUMIFS(Raw_totalendusesannual!$E:$E,
        Raw_totalendusesannual!$B:$B,$A156,
        Raw_totalendusesannual!$C:$C,$B156,
        Raw_totalendusesannual!$A:$A,$C156) / $D156</f>
        <v>22.269335996421479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961.29</v>
      </c>
      <c r="E157" s="38">
        <f>SUMIFS(Raw_totalendusesannual!$D:$D,
        Raw_totalendusesannual!$B:$B,$A157,
        Raw_totalendusesannual!$C:$C,$B157,
        Raw_totalendusesannual!$A:$A,$C157) / $D157</f>
        <v>46.916684871370762</v>
      </c>
      <c r="F157" s="38">
        <f>SUMIFS(Raw_totalendusesannual!$E:$E,
        Raw_totalendusesannual!$B:$B,$A157,
        Raw_totalendusesannual!$C:$C,$B157,
        Raw_totalendusesannual!$A:$A,$C157) / $D157</f>
        <v>11.952511729030782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961.29</v>
      </c>
      <c r="E158" s="38">
        <f>SUMIFS(Raw_totalendusesannual!$D:$D,
        Raw_totalendusesannual!$B:$B,$A158,
        Raw_totalendusesannual!$C:$C,$B158,
        Raw_totalendusesannual!$A:$A,$C158) / $D158</f>
        <v>32.600370335694741</v>
      </c>
      <c r="F158" s="38">
        <f>SUMIFS(Raw_totalendusesannual!$E:$E,
        Raw_totalendusesannual!$B:$B,$A158,
        Raw_totalendusesannual!$C:$C,$B158,
        Raw_totalendusesannual!$A:$A,$C158) / $D158</f>
        <v>11.950420788731808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961.29</v>
      </c>
      <c r="E159" s="38">
        <f>SUMIFS(Raw_totalendusesannual!$D:$D,
        Raw_totalendusesannual!$B:$B,$A159,
        Raw_totalendusesannual!$C:$C,$B159,
        Raw_totalendusesannual!$A:$A,$C159) / $D159</f>
        <v>44.468776331804136</v>
      </c>
      <c r="F159" s="38">
        <f>SUMIFS(Raw_totalendusesannual!$E:$E,
        Raw_totalendusesannual!$B:$B,$A159,
        Raw_totalendusesannual!$C:$C,$B159,
        Raw_totalendusesannual!$A:$A,$C159) / $D159</f>
        <v>11.952646963975491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961.29</v>
      </c>
      <c r="E160" s="38">
        <f>SUMIFS(Raw_totalendusesannual!$D:$D,
        Raw_totalendusesannual!$B:$B,$A160,
        Raw_totalendusesannual!$C:$C,$B160,
        Raw_totalendusesannual!$A:$A,$C160) / $D160</f>
        <v>30.236286656472032</v>
      </c>
      <c r="F160" s="38">
        <f>SUMIFS(Raw_totalendusesannual!$E:$E,
        Raw_totalendusesannual!$B:$B,$A160,
        Raw_totalendusesannual!$C:$C,$B160,
        Raw_totalendusesannual!$A:$A,$C160) / $D160</f>
        <v>11.95078488281372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961.29</v>
      </c>
      <c r="E161" s="38">
        <f>SUMIFS(Raw_totalendusesannual!$D:$D,
        Raw_totalendusesannual!$B:$B,$A161,
        Raw_totalendusesannual!$C:$C,$B161,
        Raw_totalendusesannual!$A:$A,$C161) / $D161</f>
        <v>32.621030074171166</v>
      </c>
      <c r="F161" s="38">
        <f>SUMIFS(Raw_totalendusesannual!$E:$E,
        Raw_totalendusesannual!$B:$B,$A161,
        Raw_totalendusesannual!$C:$C,$B161,
        Raw_totalendusesannual!$A:$A,$C161) / $D161</f>
        <v>27.562182067846333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961.29</v>
      </c>
      <c r="E162" s="38">
        <f>SUMIFS(Raw_totalendusesannual!$D:$D,
        Raw_totalendusesannual!$B:$B,$A162,
        Raw_totalendusesannual!$C:$C,$B162,
        Raw_totalendusesannual!$A:$A,$C162) / $D162</f>
        <v>22.957629851553641</v>
      </c>
      <c r="F162" s="38">
        <f>SUMIFS(Raw_totalendusesannual!$E:$E,
        Raw_totalendusesannual!$B:$B,$A162,
        Raw_totalendusesannual!$C:$C,$B162,
        Raw_totalendusesannual!$A:$A,$C162) / $D162</f>
        <v>25.835928804002954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00FF0-BCBB-4F22-988A-50C9F8FC49D6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4" t="s">
        <v>452</v>
      </c>
      <c r="B3" s="114"/>
      <c r="C3" s="114"/>
      <c r="F3" s="114" t="s">
        <v>453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18.908986882210364</v>
      </c>
      <c r="C5" s="114">
        <v>15.026547659915323</v>
      </c>
      <c r="F5" s="114" t="s">
        <v>73</v>
      </c>
      <c r="G5" s="114">
        <v>32.298838019744302</v>
      </c>
      <c r="H5" s="114">
        <v>31.612863964048312</v>
      </c>
    </row>
    <row r="6" spans="1:8" x14ac:dyDescent="0.25">
      <c r="A6" s="114" t="s">
        <v>74</v>
      </c>
      <c r="B6" s="114">
        <v>27.425355511864268</v>
      </c>
      <c r="C6" s="114">
        <v>20.828210009466449</v>
      </c>
      <c r="F6" s="114" t="s">
        <v>74</v>
      </c>
      <c r="G6" s="114">
        <v>28.358861529819308</v>
      </c>
      <c r="H6" s="114">
        <v>26.348240385315567</v>
      </c>
    </row>
    <row r="7" spans="1:8" x14ac:dyDescent="0.25">
      <c r="A7" s="114" t="s">
        <v>75</v>
      </c>
      <c r="B7" s="114">
        <v>21.792133487293118</v>
      </c>
      <c r="C7" s="114">
        <v>16.447388405163895</v>
      </c>
      <c r="F7" s="114" t="s">
        <v>75</v>
      </c>
      <c r="G7" s="114">
        <v>20.708006948995624</v>
      </c>
      <c r="H7" s="114">
        <v>21.109280238013504</v>
      </c>
    </row>
    <row r="8" spans="1:8" x14ac:dyDescent="0.25">
      <c r="A8" s="114" t="s">
        <v>76</v>
      </c>
      <c r="B8" s="114">
        <v>27.43951357030657</v>
      </c>
      <c r="C8" s="114">
        <v>20.29128566821667</v>
      </c>
      <c r="F8" s="114" t="s">
        <v>76</v>
      </c>
      <c r="G8" s="114">
        <v>19.574530058567134</v>
      </c>
      <c r="H8" s="114">
        <v>19.56276461837739</v>
      </c>
    </row>
    <row r="9" spans="1:8" x14ac:dyDescent="0.25">
      <c r="A9" s="114" t="s">
        <v>77</v>
      </c>
      <c r="B9" s="114">
        <v>22.276961166765492</v>
      </c>
      <c r="C9" s="114">
        <v>16.99384160867168</v>
      </c>
      <c r="F9" s="114" t="s">
        <v>77</v>
      </c>
      <c r="G9" s="114">
        <v>19.968146969176836</v>
      </c>
      <c r="H9" s="114">
        <v>20.629976385898118</v>
      </c>
    </row>
    <row r="10" spans="1:8" x14ac:dyDescent="0.25">
      <c r="A10" s="114" t="s">
        <v>78</v>
      </c>
      <c r="B10" s="114">
        <v>27.126340646423035</v>
      </c>
      <c r="C10" s="114">
        <v>20.588199190670871</v>
      </c>
      <c r="F10" s="114" t="s">
        <v>78</v>
      </c>
      <c r="G10" s="114">
        <v>14.097202717182121</v>
      </c>
      <c r="H10" s="114">
        <v>14.670598882751305</v>
      </c>
    </row>
    <row r="11" spans="1:8" x14ac:dyDescent="0.25">
      <c r="A11" s="114" t="s">
        <v>79</v>
      </c>
      <c r="B11" s="114">
        <v>30.190650063976534</v>
      </c>
      <c r="C11" s="114">
        <v>23.071643312631984</v>
      </c>
      <c r="F11" s="114" t="s">
        <v>79</v>
      </c>
      <c r="G11" s="114">
        <v>14.168544351860522</v>
      </c>
      <c r="H11" s="114">
        <v>15.186187310801111</v>
      </c>
    </row>
    <row r="12" spans="1:8" x14ac:dyDescent="0.25">
      <c r="A12" s="114" t="s">
        <v>80</v>
      </c>
      <c r="B12" s="114">
        <v>31.808330472594118</v>
      </c>
      <c r="C12" s="114">
        <v>24.193594024695983</v>
      </c>
      <c r="F12" s="114" t="s">
        <v>80</v>
      </c>
      <c r="G12" s="114">
        <v>15.201645705250238</v>
      </c>
      <c r="H12" s="114">
        <v>15.665283109155405</v>
      </c>
    </row>
    <row r="13" spans="1:8" x14ac:dyDescent="0.25">
      <c r="A13" s="114" t="s">
        <v>81</v>
      </c>
      <c r="B13" s="114">
        <v>34.948142600047859</v>
      </c>
      <c r="C13" s="114">
        <v>25.399494429360548</v>
      </c>
      <c r="F13" s="114" t="s">
        <v>81</v>
      </c>
      <c r="G13" s="114">
        <v>16.06694129763131</v>
      </c>
      <c r="H13" s="114">
        <v>16.054738944543271</v>
      </c>
    </row>
    <row r="14" spans="1:8" x14ac:dyDescent="0.25">
      <c r="A14" s="114" t="s">
        <v>20</v>
      </c>
      <c r="B14" s="114">
        <v>37.230835647931421</v>
      </c>
      <c r="C14" s="114">
        <v>27.836719408295103</v>
      </c>
      <c r="F14" s="114" t="s">
        <v>20</v>
      </c>
      <c r="G14" s="114">
        <v>17.086633586118651</v>
      </c>
      <c r="H14" s="114">
        <v>16.846633170011131</v>
      </c>
    </row>
    <row r="15" spans="1:8" x14ac:dyDescent="0.25">
      <c r="A15" s="114" t="s">
        <v>21</v>
      </c>
      <c r="B15" s="114">
        <v>39.364260524919644</v>
      </c>
      <c r="C15" s="114">
        <v>28.033871152305757</v>
      </c>
      <c r="F15" s="114" t="s">
        <v>21</v>
      </c>
      <c r="G15" s="114">
        <v>24.345795753622735</v>
      </c>
      <c r="H15" s="114">
        <v>22.124697021710411</v>
      </c>
    </row>
    <row r="16" spans="1:8" x14ac:dyDescent="0.25">
      <c r="A16" s="114" t="s">
        <v>22</v>
      </c>
      <c r="B16" s="114">
        <v>36.435050817131149</v>
      </c>
      <c r="C16" s="114">
        <v>26.936345951793943</v>
      </c>
      <c r="F16" s="114" t="s">
        <v>22</v>
      </c>
      <c r="G16" s="114">
        <v>25.697396207179938</v>
      </c>
      <c r="H16" s="114">
        <v>23.440189745030118</v>
      </c>
    </row>
    <row r="17" spans="1:8" x14ac:dyDescent="0.25">
      <c r="A17" s="114" t="s">
        <v>23</v>
      </c>
      <c r="B17" s="114">
        <v>41.761861665054255</v>
      </c>
      <c r="C17" s="114">
        <v>30.101540638100889</v>
      </c>
      <c r="F17" s="114" t="s">
        <v>23</v>
      </c>
      <c r="G17" s="114">
        <v>20.583465967606031</v>
      </c>
      <c r="H17" s="114">
        <v>19.499661912638228</v>
      </c>
    </row>
    <row r="18" spans="1:8" x14ac:dyDescent="0.25">
      <c r="A18" s="114" t="s">
        <v>24</v>
      </c>
      <c r="B18" s="114">
        <v>47.792944896961373</v>
      </c>
      <c r="C18" s="114">
        <v>34.462295457146134</v>
      </c>
      <c r="F18" s="114" t="s">
        <v>24</v>
      </c>
      <c r="G18" s="114">
        <v>17.711668695190838</v>
      </c>
      <c r="H18" s="114">
        <v>17.361992738923739</v>
      </c>
    </row>
    <row r="19" spans="1:8" x14ac:dyDescent="0.25">
      <c r="A19" s="114" t="s">
        <v>25</v>
      </c>
      <c r="B19" s="114">
        <v>58.669725056954725</v>
      </c>
      <c r="C19" s="114">
        <v>43.253835991220136</v>
      </c>
      <c r="F19" s="114" t="s">
        <v>25</v>
      </c>
      <c r="G19" s="114">
        <v>14.991022480208885</v>
      </c>
      <c r="H19" s="114">
        <v>14.915738226757796</v>
      </c>
    </row>
    <row r="20" spans="1:8" x14ac:dyDescent="0.25">
      <c r="A20" s="114" t="s">
        <v>26</v>
      </c>
      <c r="B20" s="114">
        <v>39.287811170406435</v>
      </c>
      <c r="C20" s="114">
        <v>28.896087549022671</v>
      </c>
      <c r="F20" s="114" t="s">
        <v>26</v>
      </c>
      <c r="G20" s="114">
        <v>34.825546921324467</v>
      </c>
      <c r="H20" s="114">
        <v>29.592287447076327</v>
      </c>
    </row>
    <row r="33" spans="1:8" x14ac:dyDescent="0.25">
      <c r="A33" s="114" t="s">
        <v>454</v>
      </c>
      <c r="B33" s="114"/>
      <c r="C33" s="114"/>
      <c r="F33" s="114" t="s">
        <v>455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25.989836573770663</v>
      </c>
      <c r="C35" s="114">
        <v>18.288872244588003</v>
      </c>
      <c r="F35" s="114" t="s">
        <v>73</v>
      </c>
      <c r="G35" s="114">
        <v>28.729862996598321</v>
      </c>
      <c r="H35" s="114">
        <v>31.223449739412665</v>
      </c>
    </row>
    <row r="36" spans="1:8" x14ac:dyDescent="0.25">
      <c r="A36" s="114" t="s">
        <v>74</v>
      </c>
      <c r="B36" s="114">
        <v>31.775208313828294</v>
      </c>
      <c r="C36" s="114">
        <v>21.842867396935372</v>
      </c>
      <c r="F36" s="114" t="s">
        <v>74</v>
      </c>
      <c r="G36" s="114">
        <v>20.003609732754946</v>
      </c>
      <c r="H36" s="114">
        <v>20.559435758199921</v>
      </c>
    </row>
    <row r="37" spans="1:8" x14ac:dyDescent="0.25">
      <c r="A37" s="114" t="s">
        <v>75</v>
      </c>
      <c r="B37" s="114">
        <v>28.824745914344266</v>
      </c>
      <c r="C37" s="114">
        <v>20.720802255302772</v>
      </c>
      <c r="F37" s="114" t="s">
        <v>75</v>
      </c>
      <c r="G37" s="114">
        <v>17.246325250444716</v>
      </c>
      <c r="H37" s="114">
        <v>18.837614039467798</v>
      </c>
    </row>
    <row r="38" spans="1:8" x14ac:dyDescent="0.25">
      <c r="A38" s="114" t="s">
        <v>76</v>
      </c>
      <c r="B38" s="114">
        <v>32.430525647827402</v>
      </c>
      <c r="C38" s="114">
        <v>22.294364863880826</v>
      </c>
      <c r="F38" s="114" t="s">
        <v>76</v>
      </c>
      <c r="G38" s="114">
        <v>16.034484910900979</v>
      </c>
      <c r="H38" s="114">
        <v>16.769954956360724</v>
      </c>
    </row>
    <row r="39" spans="1:8" x14ac:dyDescent="0.25">
      <c r="A39" s="114" t="s">
        <v>77</v>
      </c>
      <c r="B39" s="114">
        <v>29.14122689302916</v>
      </c>
      <c r="C39" s="114">
        <v>20.856234851085521</v>
      </c>
      <c r="F39" s="114" t="s">
        <v>77</v>
      </c>
      <c r="G39" s="114">
        <v>16.627157257435321</v>
      </c>
      <c r="H39" s="114">
        <v>18.239906791915033</v>
      </c>
    </row>
    <row r="40" spans="1:8" x14ac:dyDescent="0.25">
      <c r="A40" s="114" t="s">
        <v>78</v>
      </c>
      <c r="B40" s="114">
        <v>31.100750033808737</v>
      </c>
      <c r="C40" s="114">
        <v>22.620801215033968</v>
      </c>
      <c r="F40" s="114" t="s">
        <v>78</v>
      </c>
      <c r="G40" s="114">
        <v>12.417293428621957</v>
      </c>
      <c r="H40" s="114">
        <v>13.003765773075763</v>
      </c>
    </row>
    <row r="41" spans="1:8" x14ac:dyDescent="0.25">
      <c r="A41" s="114" t="s">
        <v>79</v>
      </c>
      <c r="B41" s="114">
        <v>31.689261305121246</v>
      </c>
      <c r="C41" s="114">
        <v>23.063508410573295</v>
      </c>
      <c r="F41" s="114" t="s">
        <v>79</v>
      </c>
      <c r="G41" s="114">
        <v>12.250153439648807</v>
      </c>
      <c r="H41" s="114">
        <v>12.759219382288384</v>
      </c>
    </row>
    <row r="42" spans="1:8" x14ac:dyDescent="0.25">
      <c r="A42" s="114" t="s">
        <v>80</v>
      </c>
      <c r="B42" s="114">
        <v>34.068678546536425</v>
      </c>
      <c r="C42" s="114">
        <v>24.560944147967835</v>
      </c>
      <c r="F42" s="114" t="s">
        <v>80</v>
      </c>
      <c r="G42" s="114">
        <v>12.631890480500161</v>
      </c>
      <c r="H42" s="114">
        <v>13.226924237222899</v>
      </c>
    </row>
    <row r="43" spans="1:8" x14ac:dyDescent="0.25">
      <c r="A43" s="114" t="s">
        <v>81</v>
      </c>
      <c r="B43" s="114">
        <v>36.289329962862404</v>
      </c>
      <c r="C43" s="114">
        <v>24.320964537236424</v>
      </c>
      <c r="F43" s="114" t="s">
        <v>81</v>
      </c>
      <c r="G43" s="114">
        <v>12.103433927326822</v>
      </c>
      <c r="H43" s="114">
        <v>12.473644789813688</v>
      </c>
    </row>
    <row r="44" spans="1:8" x14ac:dyDescent="0.25">
      <c r="A44" s="114" t="s">
        <v>20</v>
      </c>
      <c r="B44" s="114">
        <v>38.351964547639113</v>
      </c>
      <c r="C44" s="114">
        <v>27.183784289860501</v>
      </c>
      <c r="F44" s="114" t="s">
        <v>20</v>
      </c>
      <c r="G44" s="114">
        <v>13.674884790229797</v>
      </c>
      <c r="H44" s="114">
        <v>14.137128233935648</v>
      </c>
    </row>
    <row r="45" spans="1:8" x14ac:dyDescent="0.25">
      <c r="A45" s="114" t="s">
        <v>21</v>
      </c>
      <c r="B45" s="114">
        <v>43.609035774844223</v>
      </c>
      <c r="C45" s="114">
        <v>28.68478814925777</v>
      </c>
      <c r="F45" s="114" t="s">
        <v>21</v>
      </c>
      <c r="G45" s="114">
        <v>18.477400160201395</v>
      </c>
      <c r="H45" s="114">
        <v>18.592984427175981</v>
      </c>
    </row>
    <row r="46" spans="1:8" x14ac:dyDescent="0.25">
      <c r="A46" s="114" t="s">
        <v>22</v>
      </c>
      <c r="B46" s="114">
        <v>39.037168804419068</v>
      </c>
      <c r="C46" s="114">
        <v>26.493940434208202</v>
      </c>
      <c r="F46" s="114" t="s">
        <v>22</v>
      </c>
      <c r="G46" s="114">
        <v>17.867906667082778</v>
      </c>
      <c r="H46" s="114">
        <v>18.232260816194906</v>
      </c>
    </row>
    <row r="47" spans="1:8" x14ac:dyDescent="0.25">
      <c r="A47" s="114" t="s">
        <v>23</v>
      </c>
      <c r="B47" s="114">
        <v>45.192803420403834</v>
      </c>
      <c r="C47" s="114">
        <v>30.481321973597979</v>
      </c>
      <c r="F47" s="114" t="s">
        <v>23</v>
      </c>
      <c r="G47" s="114">
        <v>15.685225062156061</v>
      </c>
      <c r="H47" s="114">
        <v>16.191648722029775</v>
      </c>
    </row>
    <row r="48" spans="1:8" x14ac:dyDescent="0.25">
      <c r="A48" s="114" t="s">
        <v>24</v>
      </c>
      <c r="B48" s="114">
        <v>50.623308262855126</v>
      </c>
      <c r="C48" s="114">
        <v>34.573801870403308</v>
      </c>
      <c r="F48" s="114" t="s">
        <v>24</v>
      </c>
      <c r="G48" s="114">
        <v>13.258902100302718</v>
      </c>
      <c r="H48" s="114">
        <v>13.773907977821469</v>
      </c>
    </row>
    <row r="49" spans="1:8" x14ac:dyDescent="0.25">
      <c r="A49" s="114" t="s">
        <v>25</v>
      </c>
      <c r="B49" s="114">
        <v>55.987027847995918</v>
      </c>
      <c r="C49" s="114">
        <v>38.021179872879152</v>
      </c>
      <c r="F49" s="114" t="s">
        <v>25</v>
      </c>
      <c r="G49" s="114">
        <v>10.348510855204985</v>
      </c>
      <c r="H49" s="114">
        <v>10.562868645257934</v>
      </c>
    </row>
    <row r="50" spans="1:8" x14ac:dyDescent="0.25">
      <c r="A50" s="114" t="s">
        <v>26</v>
      </c>
      <c r="B50" s="114">
        <v>43.589301875604654</v>
      </c>
      <c r="C50" s="114">
        <v>29.560174349051799</v>
      </c>
      <c r="F50" s="114" t="s">
        <v>26</v>
      </c>
      <c r="G50" s="114">
        <v>22.269783312007824</v>
      </c>
      <c r="H50" s="114">
        <v>22.269335996421479</v>
      </c>
    </row>
    <row r="63" spans="1:8" x14ac:dyDescent="0.25">
      <c r="A63" s="114" t="s">
        <v>456</v>
      </c>
      <c r="B63" s="114"/>
      <c r="C63" s="114"/>
      <c r="F63" s="114" t="s">
        <v>457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29.729155613810612</v>
      </c>
      <c r="C65" s="114">
        <v>22.53432366923613</v>
      </c>
      <c r="F65" s="114" t="s">
        <v>73</v>
      </c>
      <c r="G65" s="114">
        <v>13.072891635198536</v>
      </c>
      <c r="H65" s="114">
        <v>13.070623849202635</v>
      </c>
    </row>
    <row r="66" spans="1:8" x14ac:dyDescent="0.25">
      <c r="A66" s="114" t="s">
        <v>74</v>
      </c>
      <c r="B66" s="114">
        <v>33.778443549813275</v>
      </c>
      <c r="C66" s="114">
        <v>23.898147281257476</v>
      </c>
      <c r="F66" s="114" t="s">
        <v>74</v>
      </c>
      <c r="G66" s="114">
        <v>12.167826566384754</v>
      </c>
      <c r="H66" s="114">
        <v>12.165891666406601</v>
      </c>
    </row>
    <row r="67" spans="1:8" x14ac:dyDescent="0.25">
      <c r="A67" s="114" t="s">
        <v>75</v>
      </c>
      <c r="B67" s="114">
        <v>30.03103121846685</v>
      </c>
      <c r="C67" s="114">
        <v>22.28730143869176</v>
      </c>
      <c r="F67" s="114" t="s">
        <v>75</v>
      </c>
      <c r="G67" s="114">
        <v>12.138553402199129</v>
      </c>
      <c r="H67" s="114">
        <v>12.136649710285138</v>
      </c>
    </row>
    <row r="68" spans="1:8" x14ac:dyDescent="0.25">
      <c r="A68" s="114" t="s">
        <v>76</v>
      </c>
      <c r="B68" s="114">
        <v>33.432481353181664</v>
      </c>
      <c r="C68" s="114">
        <v>23.46873472105192</v>
      </c>
      <c r="F68" s="114" t="s">
        <v>76</v>
      </c>
      <c r="G68" s="114">
        <v>11.781522745477432</v>
      </c>
      <c r="H68" s="114">
        <v>11.77991032882897</v>
      </c>
    </row>
    <row r="69" spans="1:8" x14ac:dyDescent="0.25">
      <c r="A69" s="114" t="s">
        <v>77</v>
      </c>
      <c r="B69" s="114">
        <v>30.23213598393825</v>
      </c>
      <c r="C69" s="114">
        <v>22.302302114866482</v>
      </c>
      <c r="F69" s="114" t="s">
        <v>77</v>
      </c>
      <c r="G69" s="114">
        <v>12.139073536601858</v>
      </c>
      <c r="H69" s="114">
        <v>12.137076220495377</v>
      </c>
    </row>
    <row r="70" spans="1:8" x14ac:dyDescent="0.25">
      <c r="A70" s="114" t="s">
        <v>78</v>
      </c>
      <c r="B70" s="114">
        <v>31.17841650282433</v>
      </c>
      <c r="C70" s="114">
        <v>22.837260348073944</v>
      </c>
      <c r="F70" s="114" t="s">
        <v>78</v>
      </c>
      <c r="G70" s="114">
        <v>11.347044076189286</v>
      </c>
      <c r="H70" s="114">
        <v>11.345265216531953</v>
      </c>
    </row>
    <row r="71" spans="1:8" x14ac:dyDescent="0.25">
      <c r="A71" s="114" t="s">
        <v>79</v>
      </c>
      <c r="B71" s="114">
        <v>31.793641877061035</v>
      </c>
      <c r="C71" s="114">
        <v>23.298858825120412</v>
      </c>
      <c r="F71" s="114" t="s">
        <v>79</v>
      </c>
      <c r="G71" s="114">
        <v>11.222024571149186</v>
      </c>
      <c r="H71" s="114">
        <v>11.219777590529393</v>
      </c>
    </row>
    <row r="72" spans="1:8" x14ac:dyDescent="0.25">
      <c r="A72" s="114" t="s">
        <v>80</v>
      </c>
      <c r="B72" s="114">
        <v>34.317739703939502</v>
      </c>
      <c r="C72" s="114">
        <v>24.962758376764558</v>
      </c>
      <c r="F72" s="114" t="s">
        <v>80</v>
      </c>
      <c r="G72" s="114">
        <v>11.206701411644769</v>
      </c>
      <c r="H72" s="114">
        <v>11.204704095538286</v>
      </c>
    </row>
    <row r="73" spans="1:8" x14ac:dyDescent="0.25">
      <c r="A73" s="114" t="s">
        <v>81</v>
      </c>
      <c r="B73" s="114">
        <v>36.439399140737969</v>
      </c>
      <c r="C73" s="114">
        <v>24.563981732879778</v>
      </c>
      <c r="F73" s="114" t="s">
        <v>81</v>
      </c>
      <c r="G73" s="114">
        <v>11.080267141029243</v>
      </c>
      <c r="H73" s="114">
        <v>11.078550697500235</v>
      </c>
    </row>
    <row r="74" spans="1:8" x14ac:dyDescent="0.25">
      <c r="A74" s="114" t="s">
        <v>20</v>
      </c>
      <c r="B74" s="114">
        <v>39.059524181048381</v>
      </c>
      <c r="C74" s="114">
        <v>27.986590935097631</v>
      </c>
      <c r="F74" s="114" t="s">
        <v>20</v>
      </c>
      <c r="G74" s="114">
        <v>10.978456033038936</v>
      </c>
      <c r="H74" s="114">
        <v>10.976313079299691</v>
      </c>
    </row>
    <row r="75" spans="1:8" x14ac:dyDescent="0.25">
      <c r="A75" s="114" t="s">
        <v>21</v>
      </c>
      <c r="B75" s="114">
        <v>45.537683737477764</v>
      </c>
      <c r="C75" s="114">
        <v>30.53048507734399</v>
      </c>
      <c r="F75" s="114" t="s">
        <v>21</v>
      </c>
      <c r="G75" s="114">
        <v>11.157111797688522</v>
      </c>
      <c r="H75" s="114">
        <v>11.154989649325387</v>
      </c>
    </row>
    <row r="76" spans="1:8" x14ac:dyDescent="0.25">
      <c r="A76" s="114" t="s">
        <v>22</v>
      </c>
      <c r="B76" s="114">
        <v>40.712792185500739</v>
      </c>
      <c r="C76" s="114">
        <v>28.17972724151921</v>
      </c>
      <c r="F76" s="114" t="s">
        <v>22</v>
      </c>
      <c r="G76" s="114">
        <v>11.433219944033539</v>
      </c>
      <c r="H76" s="114">
        <v>11.431461889752313</v>
      </c>
    </row>
    <row r="77" spans="1:8" x14ac:dyDescent="0.25">
      <c r="A77" s="114" t="s">
        <v>23</v>
      </c>
      <c r="B77" s="114">
        <v>46.436143099376878</v>
      </c>
      <c r="C77" s="114">
        <v>31.795992884561372</v>
      </c>
      <c r="F77" s="114" t="s">
        <v>23</v>
      </c>
      <c r="G77" s="114">
        <v>10.890095600703223</v>
      </c>
      <c r="H77" s="114">
        <v>10.887723787826776</v>
      </c>
    </row>
    <row r="78" spans="1:8" x14ac:dyDescent="0.25">
      <c r="A78" s="114" t="s">
        <v>24</v>
      </c>
      <c r="B78" s="114">
        <v>51.36313703460975</v>
      </c>
      <c r="C78" s="114">
        <v>35.427019941952999</v>
      </c>
      <c r="F78" s="114" t="s">
        <v>24</v>
      </c>
      <c r="G78" s="114">
        <v>10.425823632826722</v>
      </c>
      <c r="H78" s="114">
        <v>10.423597457583041</v>
      </c>
    </row>
    <row r="79" spans="1:8" x14ac:dyDescent="0.25">
      <c r="A79" s="114" t="s">
        <v>25</v>
      </c>
      <c r="B79" s="114">
        <v>56.204308793392215</v>
      </c>
      <c r="C79" s="114">
        <v>38.285210498392786</v>
      </c>
      <c r="F79" s="114" t="s">
        <v>25</v>
      </c>
      <c r="G79" s="114">
        <v>9.4889679493181038</v>
      </c>
      <c r="H79" s="114">
        <v>9.4864088880566744</v>
      </c>
    </row>
    <row r="80" spans="1:8" x14ac:dyDescent="0.25">
      <c r="A80" s="114" t="s">
        <v>26</v>
      </c>
      <c r="B80" s="114">
        <v>46.916684871370762</v>
      </c>
      <c r="C80" s="114">
        <v>32.600370335694741</v>
      </c>
      <c r="F80" s="114" t="s">
        <v>26</v>
      </c>
      <c r="G80" s="114">
        <v>11.952511729030782</v>
      </c>
      <c r="H80" s="114">
        <v>11.950420788731808</v>
      </c>
    </row>
    <row r="93" spans="1:8" x14ac:dyDescent="0.25">
      <c r="A93" s="114" t="s">
        <v>458</v>
      </c>
      <c r="B93" s="114"/>
      <c r="C93" s="114"/>
      <c r="F93" s="114" t="s">
        <v>459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26.890418084032916</v>
      </c>
      <c r="C95" s="114">
        <v>18.900238221556453</v>
      </c>
      <c r="F95" s="114" t="s">
        <v>73</v>
      </c>
      <c r="G95" s="114">
        <v>13.073297340032665</v>
      </c>
      <c r="H95" s="114">
        <v>13.071383245430619</v>
      </c>
    </row>
    <row r="96" spans="1:8" x14ac:dyDescent="0.25">
      <c r="A96" s="114" t="s">
        <v>74</v>
      </c>
      <c r="B96" s="114">
        <v>32.283878954321793</v>
      </c>
      <c r="C96" s="114">
        <v>22.071705728760314</v>
      </c>
      <c r="F96" s="114" t="s">
        <v>74</v>
      </c>
      <c r="G96" s="114">
        <v>12.167888982513082</v>
      </c>
      <c r="H96" s="114">
        <v>12.166099720167692</v>
      </c>
    </row>
    <row r="97" spans="1:8" x14ac:dyDescent="0.25">
      <c r="A97" s="114" t="s">
        <v>75</v>
      </c>
      <c r="B97" s="114">
        <v>28.989805365706502</v>
      </c>
      <c r="C97" s="114">
        <v>20.857535187092346</v>
      </c>
      <c r="F97" s="114" t="s">
        <v>75</v>
      </c>
      <c r="G97" s="114">
        <v>12.1386054156394</v>
      </c>
      <c r="H97" s="114">
        <v>12.136930582862613</v>
      </c>
    </row>
    <row r="98" spans="1:8" x14ac:dyDescent="0.25">
      <c r="A98" s="114" t="s">
        <v>76</v>
      </c>
      <c r="B98" s="114">
        <v>32.514652186124891</v>
      </c>
      <c r="C98" s="114">
        <v>22.298130636956593</v>
      </c>
      <c r="F98" s="114" t="s">
        <v>76</v>
      </c>
      <c r="G98" s="114">
        <v>11.781522745477432</v>
      </c>
      <c r="H98" s="114">
        <v>11.780253617534772</v>
      </c>
    </row>
    <row r="99" spans="1:8" x14ac:dyDescent="0.25">
      <c r="A99" s="114" t="s">
        <v>77</v>
      </c>
      <c r="B99" s="114">
        <v>29.181225228599072</v>
      </c>
      <c r="C99" s="114">
        <v>20.865753310655474</v>
      </c>
      <c r="F99" s="114" t="s">
        <v>77</v>
      </c>
      <c r="G99" s="114">
        <v>12.139135952730186</v>
      </c>
      <c r="H99" s="114">
        <v>12.13735709307285</v>
      </c>
    </row>
    <row r="100" spans="1:8" x14ac:dyDescent="0.25">
      <c r="A100" s="114" t="s">
        <v>78</v>
      </c>
      <c r="B100" s="114">
        <v>31.097618824704305</v>
      </c>
      <c r="C100" s="114">
        <v>22.611105909767087</v>
      </c>
      <c r="F100" s="114" t="s">
        <v>78</v>
      </c>
      <c r="G100" s="114">
        <v>11.347106492317616</v>
      </c>
      <c r="H100" s="114">
        <v>11.345036357394752</v>
      </c>
    </row>
    <row r="101" spans="1:8" x14ac:dyDescent="0.25">
      <c r="A101" s="114" t="s">
        <v>79</v>
      </c>
      <c r="B101" s="114">
        <v>31.685370699788827</v>
      </c>
      <c r="C101" s="114">
        <v>23.053365789720065</v>
      </c>
      <c r="F101" s="114" t="s">
        <v>79</v>
      </c>
      <c r="G101" s="114">
        <v>11.222086987277514</v>
      </c>
      <c r="H101" s="114">
        <v>11.219829603969666</v>
      </c>
    </row>
    <row r="102" spans="1:8" x14ac:dyDescent="0.25">
      <c r="A102" s="114" t="s">
        <v>80</v>
      </c>
      <c r="B102" s="114">
        <v>34.060543644477733</v>
      </c>
      <c r="C102" s="114">
        <v>24.54265622236786</v>
      </c>
      <c r="F102" s="114" t="s">
        <v>80</v>
      </c>
      <c r="G102" s="114">
        <v>11.20681584121337</v>
      </c>
      <c r="H102" s="114">
        <v>11.204818525106887</v>
      </c>
    </row>
    <row r="103" spans="1:8" x14ac:dyDescent="0.25">
      <c r="A103" s="114" t="s">
        <v>81</v>
      </c>
      <c r="B103" s="114">
        <v>36.284763182806437</v>
      </c>
      <c r="C103" s="114">
        <v>24.30078332241051</v>
      </c>
      <c r="F103" s="114" t="s">
        <v>81</v>
      </c>
      <c r="G103" s="114">
        <v>11.080287946405353</v>
      </c>
      <c r="H103" s="114">
        <v>11.07867552975689</v>
      </c>
    </row>
    <row r="104" spans="1:8" x14ac:dyDescent="0.25">
      <c r="A104" s="114" t="s">
        <v>20</v>
      </c>
      <c r="B104" s="114">
        <v>38.355158172871874</v>
      </c>
      <c r="C104" s="114">
        <v>27.153793340199108</v>
      </c>
      <c r="F104" s="114" t="s">
        <v>20</v>
      </c>
      <c r="G104" s="114">
        <v>10.978528851855319</v>
      </c>
      <c r="H104" s="114">
        <v>10.976427508868293</v>
      </c>
    </row>
    <row r="105" spans="1:8" x14ac:dyDescent="0.25">
      <c r="A105" s="114" t="s">
        <v>21</v>
      </c>
      <c r="B105" s="114">
        <v>44.254949078841967</v>
      </c>
      <c r="C105" s="114">
        <v>29.028149673875731</v>
      </c>
      <c r="F105" s="114" t="s">
        <v>21</v>
      </c>
      <c r="G105" s="114">
        <v>11.157215824569068</v>
      </c>
      <c r="H105" s="114">
        <v>11.15527052190286</v>
      </c>
    </row>
    <row r="106" spans="1:8" x14ac:dyDescent="0.25">
      <c r="A106" s="114" t="s">
        <v>22</v>
      </c>
      <c r="B106" s="114">
        <v>39.523473665595191</v>
      </c>
      <c r="C106" s="114">
        <v>26.755526428029004</v>
      </c>
      <c r="F106" s="114" t="s">
        <v>22</v>
      </c>
      <c r="G106" s="114">
        <v>11.43333437360214</v>
      </c>
      <c r="H106" s="114">
        <v>11.431493097816476</v>
      </c>
    </row>
    <row r="107" spans="1:8" x14ac:dyDescent="0.25">
      <c r="A107" s="114" t="s">
        <v>23</v>
      </c>
      <c r="B107" s="114">
        <v>45.583205900404664</v>
      </c>
      <c r="C107" s="114">
        <v>30.698852583507581</v>
      </c>
      <c r="F107" s="114" t="s">
        <v>23</v>
      </c>
      <c r="G107" s="114">
        <v>10.890106003391276</v>
      </c>
      <c r="H107" s="114">
        <v>10.887911036211758</v>
      </c>
    </row>
    <row r="108" spans="1:8" x14ac:dyDescent="0.25">
      <c r="A108" s="114" t="s">
        <v>24</v>
      </c>
      <c r="B108" s="114">
        <v>50.694171373883016</v>
      </c>
      <c r="C108" s="114">
        <v>34.582904222451077</v>
      </c>
      <c r="F108" s="114" t="s">
        <v>24</v>
      </c>
      <c r="G108" s="114">
        <v>10.425553162937303</v>
      </c>
      <c r="H108" s="114">
        <v>10.42371188715164</v>
      </c>
    </row>
    <row r="109" spans="1:8" x14ac:dyDescent="0.25">
      <c r="A109" s="114" t="s">
        <v>25</v>
      </c>
      <c r="B109" s="114">
        <v>55.975740931456691</v>
      </c>
      <c r="C109" s="114">
        <v>37.988806707653261</v>
      </c>
      <c r="F109" s="114" t="s">
        <v>25</v>
      </c>
      <c r="G109" s="114">
        <v>9.4889783520061588</v>
      </c>
      <c r="H109" s="114">
        <v>9.4866897606341478</v>
      </c>
    </row>
    <row r="110" spans="1:8" x14ac:dyDescent="0.25">
      <c r="A110" s="114" t="s">
        <v>26</v>
      </c>
      <c r="B110" s="114">
        <v>44.468776331804136</v>
      </c>
      <c r="C110" s="114">
        <v>30.236286656472032</v>
      </c>
      <c r="F110" s="114" t="s">
        <v>26</v>
      </c>
      <c r="G110" s="114">
        <v>11.952646963975491</v>
      </c>
      <c r="H110" s="114">
        <v>11.95078488281372</v>
      </c>
    </row>
    <row r="123" spans="1:8" x14ac:dyDescent="0.25">
      <c r="A123" s="114" t="s">
        <v>460</v>
      </c>
      <c r="B123" s="114"/>
      <c r="C123" s="114"/>
      <c r="F123" s="114" t="s">
        <v>461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19.187508452184044</v>
      </c>
      <c r="C125" s="114">
        <v>13.711980775832476</v>
      </c>
      <c r="F125" s="114" t="s">
        <v>73</v>
      </c>
      <c r="G125" s="114">
        <v>34.366809183493018</v>
      </c>
      <c r="H125" s="114">
        <v>35.707923727491185</v>
      </c>
    </row>
    <row r="126" spans="1:8" x14ac:dyDescent="0.25">
      <c r="A126" s="114" t="s">
        <v>74</v>
      </c>
      <c r="B126" s="114">
        <v>23.735823736853604</v>
      </c>
      <c r="C126" s="114">
        <v>16.64803545236089</v>
      </c>
      <c r="F126" s="114" t="s">
        <v>74</v>
      </c>
      <c r="G126" s="114">
        <v>23.96016810743896</v>
      </c>
      <c r="H126" s="114">
        <v>23.416658864650628</v>
      </c>
    </row>
    <row r="127" spans="1:8" x14ac:dyDescent="0.25">
      <c r="A127" s="114" t="s">
        <v>75</v>
      </c>
      <c r="B127" s="114">
        <v>21.528279707476411</v>
      </c>
      <c r="C127" s="114">
        <v>15.469171633950214</v>
      </c>
      <c r="F127" s="114" t="s">
        <v>75</v>
      </c>
      <c r="G127" s="114">
        <v>20.248613841816727</v>
      </c>
      <c r="H127" s="114">
        <v>21.556533408232688</v>
      </c>
    </row>
    <row r="128" spans="1:8" x14ac:dyDescent="0.25">
      <c r="A128" s="114" t="s">
        <v>76</v>
      </c>
      <c r="B128" s="114">
        <v>24.689802244900086</v>
      </c>
      <c r="C128" s="114">
        <v>17.295405132686287</v>
      </c>
      <c r="F128" s="114" t="s">
        <v>76</v>
      </c>
      <c r="G128" s="114">
        <v>18.59999583892478</v>
      </c>
      <c r="H128" s="114">
        <v>18.830488198150405</v>
      </c>
    </row>
    <row r="129" spans="1:8" x14ac:dyDescent="0.25">
      <c r="A129" s="114" t="s">
        <v>77</v>
      </c>
      <c r="B129" s="114">
        <v>22.089952043608069</v>
      </c>
      <c r="C129" s="114">
        <v>15.85423753497904</v>
      </c>
      <c r="F129" s="114" t="s">
        <v>77</v>
      </c>
      <c r="G129" s="114">
        <v>19.24008363761196</v>
      </c>
      <c r="H129" s="114">
        <v>20.613685776404623</v>
      </c>
    </row>
    <row r="130" spans="1:8" x14ac:dyDescent="0.25">
      <c r="A130" s="114" t="s">
        <v>78</v>
      </c>
      <c r="B130" s="114">
        <v>24.331179976906032</v>
      </c>
      <c r="C130" s="114">
        <v>17.62275692038823</v>
      </c>
      <c r="F130" s="114" t="s">
        <v>78</v>
      </c>
      <c r="G130" s="114">
        <v>13.423795108656076</v>
      </c>
      <c r="H130" s="114">
        <v>14.032872494252516</v>
      </c>
    </row>
    <row r="131" spans="1:8" x14ac:dyDescent="0.25">
      <c r="A131" s="114" t="s">
        <v>79</v>
      </c>
      <c r="B131" s="114">
        <v>24.81146168169855</v>
      </c>
      <c r="C131" s="114">
        <v>17.968729519707892</v>
      </c>
      <c r="F131" s="114" t="s">
        <v>79</v>
      </c>
      <c r="G131" s="114">
        <v>13.120182255094717</v>
      </c>
      <c r="H131" s="114">
        <v>13.760717369368246</v>
      </c>
    </row>
    <row r="132" spans="1:8" x14ac:dyDescent="0.25">
      <c r="A132" s="114" t="s">
        <v>80</v>
      </c>
      <c r="B132" s="114">
        <v>26.457499817952961</v>
      </c>
      <c r="C132" s="114">
        <v>19.164071195997046</v>
      </c>
      <c r="F132" s="114" t="s">
        <v>80</v>
      </c>
      <c r="G132" s="114">
        <v>13.808933828501285</v>
      </c>
      <c r="H132" s="114">
        <v>14.381612208594701</v>
      </c>
    </row>
    <row r="133" spans="1:8" x14ac:dyDescent="0.25">
      <c r="A133" s="114" t="s">
        <v>81</v>
      </c>
      <c r="B133" s="114">
        <v>28.212599735771725</v>
      </c>
      <c r="C133" s="114">
        <v>19.41666926733868</v>
      </c>
      <c r="F133" s="114" t="s">
        <v>81</v>
      </c>
      <c r="G133" s="114">
        <v>13.137835616723363</v>
      </c>
      <c r="H133" s="114">
        <v>13.377232676923716</v>
      </c>
    </row>
    <row r="134" spans="1:8" x14ac:dyDescent="0.25">
      <c r="A134" s="114" t="s">
        <v>20</v>
      </c>
      <c r="B134" s="114">
        <v>30.206087653049551</v>
      </c>
      <c r="C134" s="114">
        <v>21.864796263354453</v>
      </c>
      <c r="F134" s="114" t="s">
        <v>20</v>
      </c>
      <c r="G134" s="114">
        <v>15.258933308366883</v>
      </c>
      <c r="H134" s="114">
        <v>15.454753508306547</v>
      </c>
    </row>
    <row r="135" spans="1:8" x14ac:dyDescent="0.25">
      <c r="A135" s="114" t="s">
        <v>21</v>
      </c>
      <c r="B135" s="114">
        <v>33.415660206597387</v>
      </c>
      <c r="C135" s="114">
        <v>22.969957036898336</v>
      </c>
      <c r="F135" s="114" t="s">
        <v>21</v>
      </c>
      <c r="G135" s="114">
        <v>22.4883958014751</v>
      </c>
      <c r="H135" s="114">
        <v>21.238908133861791</v>
      </c>
    </row>
    <row r="136" spans="1:8" x14ac:dyDescent="0.25">
      <c r="A136" s="114" t="s">
        <v>22</v>
      </c>
      <c r="B136" s="114">
        <v>29.965619115979571</v>
      </c>
      <c r="C136" s="114">
        <v>20.99297818556315</v>
      </c>
      <c r="F136" s="114" t="s">
        <v>22</v>
      </c>
      <c r="G136" s="114">
        <v>21.385034692964663</v>
      </c>
      <c r="H136" s="114">
        <v>20.656055924850982</v>
      </c>
    </row>
    <row r="137" spans="1:8" x14ac:dyDescent="0.25">
      <c r="A137" s="114" t="s">
        <v>23</v>
      </c>
      <c r="B137" s="114">
        <v>35.035660414651147</v>
      </c>
      <c r="C137" s="114">
        <v>24.572428715580106</v>
      </c>
      <c r="F137" s="114" t="s">
        <v>23</v>
      </c>
      <c r="G137" s="114">
        <v>18.821593899863725</v>
      </c>
      <c r="H137" s="114">
        <v>18.374434353837032</v>
      </c>
    </row>
    <row r="138" spans="1:8" x14ac:dyDescent="0.25">
      <c r="A138" s="114" t="s">
        <v>24</v>
      </c>
      <c r="B138" s="114">
        <v>39.537330046083909</v>
      </c>
      <c r="C138" s="114">
        <v>28.068148009445643</v>
      </c>
      <c r="F138" s="114" t="s">
        <v>24</v>
      </c>
      <c r="G138" s="114">
        <v>15.51117768831466</v>
      </c>
      <c r="H138" s="114">
        <v>15.556710253929616</v>
      </c>
    </row>
    <row r="139" spans="1:8" x14ac:dyDescent="0.25">
      <c r="A139" s="114" t="s">
        <v>25</v>
      </c>
      <c r="B139" s="114">
        <v>45.66627136452059</v>
      </c>
      <c r="C139" s="114">
        <v>32.606965639921356</v>
      </c>
      <c r="F139" s="114" t="s">
        <v>25</v>
      </c>
      <c r="G139" s="114">
        <v>11.072069822842222</v>
      </c>
      <c r="H139" s="114">
        <v>11.180403416242758</v>
      </c>
    </row>
    <row r="140" spans="1:8" x14ac:dyDescent="0.25">
      <c r="A140" s="114" t="s">
        <v>26</v>
      </c>
      <c r="B140" s="114">
        <v>32.621030074171166</v>
      </c>
      <c r="C140" s="114">
        <v>22.957629851553641</v>
      </c>
      <c r="F140" s="114" t="s">
        <v>26</v>
      </c>
      <c r="G140" s="114">
        <v>27.562182067846333</v>
      </c>
      <c r="H140" s="114">
        <v>25.835928804002954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18177.02</v>
      </c>
      <c r="E2">
        <v>31048.55</v>
      </c>
    </row>
    <row r="3" spans="1:5" x14ac:dyDescent="0.25">
      <c r="A3" t="s">
        <v>39</v>
      </c>
      <c r="B3" t="s">
        <v>74</v>
      </c>
      <c r="C3" t="s">
        <v>67</v>
      </c>
      <c r="D3">
        <v>26363.72</v>
      </c>
      <c r="E3">
        <v>27261.09</v>
      </c>
    </row>
    <row r="4" spans="1:5" x14ac:dyDescent="0.25">
      <c r="A4" t="s">
        <v>39</v>
      </c>
      <c r="B4" t="s">
        <v>75</v>
      </c>
      <c r="C4" t="s">
        <v>67</v>
      </c>
      <c r="D4">
        <v>20948.560000000001</v>
      </c>
      <c r="E4">
        <v>19906.400000000001</v>
      </c>
    </row>
    <row r="5" spans="1:5" x14ac:dyDescent="0.25">
      <c r="A5" t="s">
        <v>39</v>
      </c>
      <c r="B5" t="s">
        <v>76</v>
      </c>
      <c r="C5" t="s">
        <v>67</v>
      </c>
      <c r="D5">
        <v>26377.33</v>
      </c>
      <c r="E5">
        <v>18816.8</v>
      </c>
    </row>
    <row r="6" spans="1:5" x14ac:dyDescent="0.25">
      <c r="A6" t="s">
        <v>39</v>
      </c>
      <c r="B6" t="s">
        <v>77</v>
      </c>
      <c r="C6" t="s">
        <v>67</v>
      </c>
      <c r="D6">
        <v>21414.62</v>
      </c>
      <c r="E6">
        <v>19195.18</v>
      </c>
    </row>
    <row r="7" spans="1:5" x14ac:dyDescent="0.25">
      <c r="A7" t="s">
        <v>39</v>
      </c>
      <c r="B7" t="s">
        <v>78</v>
      </c>
      <c r="C7" t="s">
        <v>67</v>
      </c>
      <c r="D7">
        <v>26076.28</v>
      </c>
      <c r="E7">
        <v>13551.5</v>
      </c>
    </row>
    <row r="8" spans="1:5" x14ac:dyDescent="0.25">
      <c r="A8" t="s">
        <v>39</v>
      </c>
      <c r="B8" t="s">
        <v>79</v>
      </c>
      <c r="C8" t="s">
        <v>67</v>
      </c>
      <c r="D8">
        <v>29021.97</v>
      </c>
      <c r="E8">
        <v>13620.08</v>
      </c>
    </row>
    <row r="9" spans="1:5" x14ac:dyDescent="0.25">
      <c r="A9" t="s">
        <v>39</v>
      </c>
      <c r="B9" t="s">
        <v>80</v>
      </c>
      <c r="C9" t="s">
        <v>67</v>
      </c>
      <c r="D9">
        <v>30577.03</v>
      </c>
      <c r="E9">
        <v>14613.19</v>
      </c>
    </row>
    <row r="10" spans="1:5" x14ac:dyDescent="0.25">
      <c r="A10" t="s">
        <v>39</v>
      </c>
      <c r="B10" t="s">
        <v>81</v>
      </c>
      <c r="C10" t="s">
        <v>67</v>
      </c>
      <c r="D10">
        <v>33595.300000000003</v>
      </c>
      <c r="E10">
        <v>15444.99</v>
      </c>
    </row>
    <row r="11" spans="1:5" x14ac:dyDescent="0.25">
      <c r="A11" t="s">
        <v>39</v>
      </c>
      <c r="B11" t="s">
        <v>20</v>
      </c>
      <c r="C11" t="s">
        <v>67</v>
      </c>
      <c r="D11">
        <v>35789.629999999997</v>
      </c>
      <c r="E11">
        <v>16425.21</v>
      </c>
    </row>
    <row r="12" spans="1:5" x14ac:dyDescent="0.25">
      <c r="A12" t="s">
        <v>39</v>
      </c>
      <c r="B12" t="s">
        <v>21</v>
      </c>
      <c r="C12" t="s">
        <v>67</v>
      </c>
      <c r="D12">
        <v>37840.47</v>
      </c>
      <c r="E12">
        <v>23403.37</v>
      </c>
    </row>
    <row r="13" spans="1:5" x14ac:dyDescent="0.25">
      <c r="A13" t="s">
        <v>39</v>
      </c>
      <c r="B13" t="s">
        <v>22</v>
      </c>
      <c r="C13" t="s">
        <v>67</v>
      </c>
      <c r="D13">
        <v>35024.65</v>
      </c>
      <c r="E13">
        <v>24702.65</v>
      </c>
    </row>
    <row r="14" spans="1:5" x14ac:dyDescent="0.25">
      <c r="A14" t="s">
        <v>39</v>
      </c>
      <c r="B14" t="s">
        <v>23</v>
      </c>
      <c r="C14" t="s">
        <v>67</v>
      </c>
      <c r="D14">
        <v>40145.26</v>
      </c>
      <c r="E14">
        <v>19786.68</v>
      </c>
    </row>
    <row r="15" spans="1:5" x14ac:dyDescent="0.25">
      <c r="A15" t="s">
        <v>39</v>
      </c>
      <c r="B15" t="s">
        <v>24</v>
      </c>
      <c r="C15" t="s">
        <v>67</v>
      </c>
      <c r="D15">
        <v>45942.879999999997</v>
      </c>
      <c r="E15">
        <v>17026.05</v>
      </c>
    </row>
    <row r="16" spans="1:5" x14ac:dyDescent="0.25">
      <c r="A16" t="s">
        <v>39</v>
      </c>
      <c r="B16" t="s">
        <v>25</v>
      </c>
      <c r="C16" t="s">
        <v>67</v>
      </c>
      <c r="D16">
        <v>56398.62</v>
      </c>
      <c r="E16">
        <v>14410.72</v>
      </c>
    </row>
    <row r="17" spans="1:5" x14ac:dyDescent="0.25">
      <c r="A17" t="s">
        <v>39</v>
      </c>
      <c r="B17" t="s">
        <v>26</v>
      </c>
      <c r="C17" t="s">
        <v>67</v>
      </c>
      <c r="D17">
        <v>37766.980000000003</v>
      </c>
      <c r="E17">
        <v>33477.449999999997</v>
      </c>
    </row>
    <row r="18" spans="1:5" x14ac:dyDescent="0.25">
      <c r="A18" t="s">
        <v>40</v>
      </c>
      <c r="B18" t="s">
        <v>73</v>
      </c>
      <c r="C18" t="s">
        <v>67</v>
      </c>
      <c r="D18">
        <v>14444.87</v>
      </c>
      <c r="E18">
        <v>30389.13</v>
      </c>
    </row>
    <row r="19" spans="1:5" x14ac:dyDescent="0.25">
      <c r="A19" t="s">
        <v>40</v>
      </c>
      <c r="B19" t="s">
        <v>74</v>
      </c>
      <c r="C19" t="s">
        <v>67</v>
      </c>
      <c r="D19">
        <v>20021.95</v>
      </c>
      <c r="E19">
        <v>25328.3</v>
      </c>
    </row>
    <row r="20" spans="1:5" x14ac:dyDescent="0.25">
      <c r="A20" t="s">
        <v>40</v>
      </c>
      <c r="B20" t="s">
        <v>75</v>
      </c>
      <c r="C20" t="s">
        <v>67</v>
      </c>
      <c r="D20">
        <v>15810.71</v>
      </c>
      <c r="E20">
        <v>20292.14</v>
      </c>
    </row>
    <row r="21" spans="1:5" x14ac:dyDescent="0.25">
      <c r="A21" t="s">
        <v>40</v>
      </c>
      <c r="B21" t="s">
        <v>76</v>
      </c>
      <c r="C21" t="s">
        <v>67</v>
      </c>
      <c r="D21">
        <v>19505.810000000001</v>
      </c>
      <c r="E21">
        <v>18805.490000000002</v>
      </c>
    </row>
    <row r="22" spans="1:5" x14ac:dyDescent="0.25">
      <c r="A22" t="s">
        <v>40</v>
      </c>
      <c r="B22" t="s">
        <v>77</v>
      </c>
      <c r="C22" t="s">
        <v>67</v>
      </c>
      <c r="D22">
        <v>16336.01</v>
      </c>
      <c r="E22">
        <v>19831.39</v>
      </c>
    </row>
    <row r="23" spans="1:5" x14ac:dyDescent="0.25">
      <c r="A23" t="s">
        <v>40</v>
      </c>
      <c r="B23" t="s">
        <v>78</v>
      </c>
      <c r="C23" t="s">
        <v>67</v>
      </c>
      <c r="D23">
        <v>19791.23</v>
      </c>
      <c r="E23">
        <v>14102.7</v>
      </c>
    </row>
    <row r="24" spans="1:5" x14ac:dyDescent="0.25">
      <c r="A24" t="s">
        <v>40</v>
      </c>
      <c r="B24" t="s">
        <v>79</v>
      </c>
      <c r="C24" t="s">
        <v>67</v>
      </c>
      <c r="D24">
        <v>22178.54</v>
      </c>
      <c r="E24">
        <v>14598.33</v>
      </c>
    </row>
    <row r="25" spans="1:5" x14ac:dyDescent="0.25">
      <c r="A25" t="s">
        <v>40</v>
      </c>
      <c r="B25" t="s">
        <v>80</v>
      </c>
      <c r="C25" t="s">
        <v>67</v>
      </c>
      <c r="D25">
        <v>23257.06</v>
      </c>
      <c r="E25">
        <v>15058.88</v>
      </c>
    </row>
    <row r="26" spans="1:5" x14ac:dyDescent="0.25">
      <c r="A26" t="s">
        <v>40</v>
      </c>
      <c r="B26" t="s">
        <v>81</v>
      </c>
      <c r="C26" t="s">
        <v>67</v>
      </c>
      <c r="D26">
        <v>24416.28</v>
      </c>
      <c r="E26">
        <v>15433.26</v>
      </c>
    </row>
    <row r="27" spans="1:5" x14ac:dyDescent="0.25">
      <c r="A27" t="s">
        <v>40</v>
      </c>
      <c r="B27" t="s">
        <v>20</v>
      </c>
      <c r="C27" t="s">
        <v>67</v>
      </c>
      <c r="D27">
        <v>26759.16</v>
      </c>
      <c r="E27">
        <v>16194.5</v>
      </c>
    </row>
    <row r="28" spans="1:5" x14ac:dyDescent="0.25">
      <c r="A28" t="s">
        <v>40</v>
      </c>
      <c r="B28" t="s">
        <v>21</v>
      </c>
      <c r="C28" t="s">
        <v>67</v>
      </c>
      <c r="D28">
        <v>26948.68</v>
      </c>
      <c r="E28">
        <v>21268.25</v>
      </c>
    </row>
    <row r="29" spans="1:5" x14ac:dyDescent="0.25">
      <c r="A29" t="s">
        <v>40</v>
      </c>
      <c r="B29" t="s">
        <v>22</v>
      </c>
      <c r="C29" t="s">
        <v>67</v>
      </c>
      <c r="D29">
        <v>25893.64</v>
      </c>
      <c r="E29">
        <v>22532.82</v>
      </c>
    </row>
    <row r="30" spans="1:5" x14ac:dyDescent="0.25">
      <c r="A30" t="s">
        <v>40</v>
      </c>
      <c r="B30" t="s">
        <v>23</v>
      </c>
      <c r="C30" t="s">
        <v>67</v>
      </c>
      <c r="D30">
        <v>28936.31</v>
      </c>
      <c r="E30">
        <v>18744.830000000002</v>
      </c>
    </row>
    <row r="31" spans="1:5" x14ac:dyDescent="0.25">
      <c r="A31" t="s">
        <v>40</v>
      </c>
      <c r="B31" t="s">
        <v>24</v>
      </c>
      <c r="C31" t="s">
        <v>67</v>
      </c>
      <c r="D31">
        <v>33128.26</v>
      </c>
      <c r="E31">
        <v>16689.91</v>
      </c>
    </row>
    <row r="32" spans="1:5" x14ac:dyDescent="0.25">
      <c r="A32" t="s">
        <v>40</v>
      </c>
      <c r="B32" t="s">
        <v>25</v>
      </c>
      <c r="C32" t="s">
        <v>67</v>
      </c>
      <c r="D32">
        <v>41579.480000000003</v>
      </c>
      <c r="E32">
        <v>14338.35</v>
      </c>
    </row>
    <row r="33" spans="1:5" x14ac:dyDescent="0.25">
      <c r="A33" t="s">
        <v>40</v>
      </c>
      <c r="B33" t="s">
        <v>26</v>
      </c>
      <c r="C33" t="s">
        <v>67</v>
      </c>
      <c r="D33">
        <v>27777.52</v>
      </c>
      <c r="E33">
        <v>28446.77</v>
      </c>
    </row>
    <row r="34" spans="1:5" x14ac:dyDescent="0.25">
      <c r="A34" t="s">
        <v>39</v>
      </c>
      <c r="B34" t="s">
        <v>73</v>
      </c>
      <c r="C34" t="s">
        <v>48</v>
      </c>
      <c r="D34">
        <v>24983.77</v>
      </c>
      <c r="E34">
        <v>27617.73</v>
      </c>
    </row>
    <row r="35" spans="1:5" x14ac:dyDescent="0.25">
      <c r="A35" t="s">
        <v>39</v>
      </c>
      <c r="B35" t="s">
        <v>74</v>
      </c>
      <c r="C35" t="s">
        <v>48</v>
      </c>
      <c r="D35">
        <v>30545.19</v>
      </c>
      <c r="E35">
        <v>19229.27</v>
      </c>
    </row>
    <row r="36" spans="1:5" x14ac:dyDescent="0.25">
      <c r="A36" t="s">
        <v>39</v>
      </c>
      <c r="B36" t="s">
        <v>75</v>
      </c>
      <c r="C36" t="s">
        <v>48</v>
      </c>
      <c r="D36">
        <v>27708.94</v>
      </c>
      <c r="E36">
        <v>16578.72</v>
      </c>
    </row>
    <row r="37" spans="1:5" x14ac:dyDescent="0.25">
      <c r="A37" t="s">
        <v>39</v>
      </c>
      <c r="B37" t="s">
        <v>76</v>
      </c>
      <c r="C37" t="s">
        <v>48</v>
      </c>
      <c r="D37">
        <v>31175.14</v>
      </c>
      <c r="E37">
        <v>15413.79</v>
      </c>
    </row>
    <row r="38" spans="1:5" x14ac:dyDescent="0.25">
      <c r="A38" t="s">
        <v>39</v>
      </c>
      <c r="B38" t="s">
        <v>77</v>
      </c>
      <c r="C38" t="s">
        <v>48</v>
      </c>
      <c r="D38">
        <v>28013.17</v>
      </c>
      <c r="E38">
        <v>15983.52</v>
      </c>
    </row>
    <row r="39" spans="1:5" x14ac:dyDescent="0.25">
      <c r="A39" t="s">
        <v>39</v>
      </c>
      <c r="B39" t="s">
        <v>78</v>
      </c>
      <c r="C39" t="s">
        <v>48</v>
      </c>
      <c r="D39">
        <v>29896.84</v>
      </c>
      <c r="E39">
        <v>11936.62</v>
      </c>
    </row>
    <row r="40" spans="1:5" x14ac:dyDescent="0.25">
      <c r="A40" t="s">
        <v>39</v>
      </c>
      <c r="B40" t="s">
        <v>79</v>
      </c>
      <c r="C40" t="s">
        <v>48</v>
      </c>
      <c r="D40">
        <v>30462.57</v>
      </c>
      <c r="E40">
        <v>11775.95</v>
      </c>
    </row>
    <row r="41" spans="1:5" x14ac:dyDescent="0.25">
      <c r="A41" t="s">
        <v>39</v>
      </c>
      <c r="B41" t="s">
        <v>80</v>
      </c>
      <c r="C41" t="s">
        <v>48</v>
      </c>
      <c r="D41">
        <v>32749.88</v>
      </c>
      <c r="E41">
        <v>12142.91</v>
      </c>
    </row>
    <row r="42" spans="1:5" x14ac:dyDescent="0.25">
      <c r="A42" t="s">
        <v>39</v>
      </c>
      <c r="B42" t="s">
        <v>81</v>
      </c>
      <c r="C42" t="s">
        <v>48</v>
      </c>
      <c r="D42">
        <v>34884.57</v>
      </c>
      <c r="E42">
        <v>11634.91</v>
      </c>
    </row>
    <row r="43" spans="1:5" x14ac:dyDescent="0.25">
      <c r="A43" t="s">
        <v>39</v>
      </c>
      <c r="B43" t="s">
        <v>20</v>
      </c>
      <c r="C43" t="s">
        <v>48</v>
      </c>
      <c r="D43">
        <v>36867.360000000001</v>
      </c>
      <c r="E43">
        <v>13145.53</v>
      </c>
    </row>
    <row r="44" spans="1:5" x14ac:dyDescent="0.25">
      <c r="A44" t="s">
        <v>39</v>
      </c>
      <c r="B44" t="s">
        <v>21</v>
      </c>
      <c r="C44" t="s">
        <v>48</v>
      </c>
      <c r="D44">
        <v>41920.93</v>
      </c>
      <c r="E44">
        <v>17762.14</v>
      </c>
    </row>
    <row r="45" spans="1:5" x14ac:dyDescent="0.25">
      <c r="A45" t="s">
        <v>39</v>
      </c>
      <c r="B45" t="s">
        <v>22</v>
      </c>
      <c r="C45" t="s">
        <v>48</v>
      </c>
      <c r="D45">
        <v>37526.04</v>
      </c>
      <c r="E45">
        <v>17176.240000000002</v>
      </c>
    </row>
    <row r="46" spans="1:5" x14ac:dyDescent="0.25">
      <c r="A46" t="s">
        <v>39</v>
      </c>
      <c r="B46" t="s">
        <v>23</v>
      </c>
      <c r="C46" t="s">
        <v>48</v>
      </c>
      <c r="D46">
        <v>43443.39</v>
      </c>
      <c r="E46">
        <v>15078.05</v>
      </c>
    </row>
    <row r="47" spans="1:5" x14ac:dyDescent="0.25">
      <c r="A47" t="s">
        <v>39</v>
      </c>
      <c r="B47" t="s">
        <v>24</v>
      </c>
      <c r="C47" t="s">
        <v>48</v>
      </c>
      <c r="D47">
        <v>48663.68</v>
      </c>
      <c r="E47">
        <v>12745.65</v>
      </c>
    </row>
    <row r="48" spans="1:5" x14ac:dyDescent="0.25">
      <c r="A48" t="s">
        <v>39</v>
      </c>
      <c r="B48" t="s">
        <v>25</v>
      </c>
      <c r="C48" t="s">
        <v>48</v>
      </c>
      <c r="D48">
        <v>53819.77</v>
      </c>
      <c r="E48">
        <v>9947.92</v>
      </c>
    </row>
    <row r="49" spans="1:5" x14ac:dyDescent="0.25">
      <c r="A49" t="s">
        <v>39</v>
      </c>
      <c r="B49" t="s">
        <v>26</v>
      </c>
      <c r="C49" t="s">
        <v>48</v>
      </c>
      <c r="D49">
        <v>41901.96</v>
      </c>
      <c r="E49">
        <v>21407.72</v>
      </c>
    </row>
    <row r="50" spans="1:5" x14ac:dyDescent="0.25">
      <c r="A50" t="s">
        <v>40</v>
      </c>
      <c r="B50" t="s">
        <v>73</v>
      </c>
      <c r="C50" t="s">
        <v>48</v>
      </c>
      <c r="D50">
        <v>17580.91</v>
      </c>
      <c r="E50">
        <v>30014.79</v>
      </c>
    </row>
    <row r="51" spans="1:5" x14ac:dyDescent="0.25">
      <c r="A51" t="s">
        <v>40</v>
      </c>
      <c r="B51" t="s">
        <v>74</v>
      </c>
      <c r="C51" t="s">
        <v>48</v>
      </c>
      <c r="D51">
        <v>20997.33</v>
      </c>
      <c r="E51">
        <v>19763.580000000002</v>
      </c>
    </row>
    <row r="52" spans="1:5" x14ac:dyDescent="0.25">
      <c r="A52" t="s">
        <v>40</v>
      </c>
      <c r="B52" t="s">
        <v>75</v>
      </c>
      <c r="C52" t="s">
        <v>48</v>
      </c>
      <c r="D52">
        <v>19918.7</v>
      </c>
      <c r="E52">
        <v>18108.41</v>
      </c>
    </row>
    <row r="53" spans="1:5" x14ac:dyDescent="0.25">
      <c r="A53" t="s">
        <v>40</v>
      </c>
      <c r="B53" t="s">
        <v>76</v>
      </c>
      <c r="C53" t="s">
        <v>48</v>
      </c>
      <c r="D53">
        <v>21431.35</v>
      </c>
      <c r="E53">
        <v>16120.79</v>
      </c>
    </row>
    <row r="54" spans="1:5" x14ac:dyDescent="0.25">
      <c r="A54" t="s">
        <v>40</v>
      </c>
      <c r="B54" t="s">
        <v>77</v>
      </c>
      <c r="C54" t="s">
        <v>48</v>
      </c>
      <c r="D54">
        <v>20048.89</v>
      </c>
      <c r="E54">
        <v>17533.84</v>
      </c>
    </row>
    <row r="55" spans="1:5" x14ac:dyDescent="0.25">
      <c r="A55" t="s">
        <v>40</v>
      </c>
      <c r="B55" t="s">
        <v>78</v>
      </c>
      <c r="C55" t="s">
        <v>48</v>
      </c>
      <c r="D55">
        <v>21745.15</v>
      </c>
      <c r="E55">
        <v>12500.39</v>
      </c>
    </row>
    <row r="56" spans="1:5" x14ac:dyDescent="0.25">
      <c r="A56" t="s">
        <v>40</v>
      </c>
      <c r="B56" t="s">
        <v>79</v>
      </c>
      <c r="C56" t="s">
        <v>48</v>
      </c>
      <c r="D56">
        <v>22170.720000000001</v>
      </c>
      <c r="E56">
        <v>12265.31</v>
      </c>
    </row>
    <row r="57" spans="1:5" x14ac:dyDescent="0.25">
      <c r="A57" t="s">
        <v>40</v>
      </c>
      <c r="B57" t="s">
        <v>80</v>
      </c>
      <c r="C57" t="s">
        <v>48</v>
      </c>
      <c r="D57">
        <v>23610.19</v>
      </c>
      <c r="E57">
        <v>12714.91</v>
      </c>
    </row>
    <row r="58" spans="1:5" x14ac:dyDescent="0.25">
      <c r="A58" t="s">
        <v>40</v>
      </c>
      <c r="B58" t="s">
        <v>81</v>
      </c>
      <c r="C58" t="s">
        <v>48</v>
      </c>
      <c r="D58">
        <v>23379.5</v>
      </c>
      <c r="E58">
        <v>11990.79</v>
      </c>
    </row>
    <row r="59" spans="1:5" x14ac:dyDescent="0.25">
      <c r="A59" t="s">
        <v>40</v>
      </c>
      <c r="B59" t="s">
        <v>20</v>
      </c>
      <c r="C59" t="s">
        <v>48</v>
      </c>
      <c r="D59">
        <v>26131.5</v>
      </c>
      <c r="E59">
        <v>13589.88</v>
      </c>
    </row>
    <row r="60" spans="1:5" x14ac:dyDescent="0.25">
      <c r="A60" t="s">
        <v>40</v>
      </c>
      <c r="B60" t="s">
        <v>21</v>
      </c>
      <c r="C60" t="s">
        <v>48</v>
      </c>
      <c r="D60">
        <v>27574.400000000001</v>
      </c>
      <c r="E60">
        <v>17873.25</v>
      </c>
    </row>
    <row r="61" spans="1:5" x14ac:dyDescent="0.25">
      <c r="A61" t="s">
        <v>40</v>
      </c>
      <c r="B61" t="s">
        <v>22</v>
      </c>
      <c r="C61" t="s">
        <v>48</v>
      </c>
      <c r="D61">
        <v>25468.36</v>
      </c>
      <c r="E61">
        <v>17526.490000000002</v>
      </c>
    </row>
    <row r="62" spans="1:5" x14ac:dyDescent="0.25">
      <c r="A62" t="s">
        <v>40</v>
      </c>
      <c r="B62" t="s">
        <v>23</v>
      </c>
      <c r="C62" t="s">
        <v>48</v>
      </c>
      <c r="D62">
        <v>29301.39</v>
      </c>
      <c r="E62">
        <v>15564.87</v>
      </c>
    </row>
    <row r="63" spans="1:5" x14ac:dyDescent="0.25">
      <c r="A63" t="s">
        <v>40</v>
      </c>
      <c r="B63" t="s">
        <v>24</v>
      </c>
      <c r="C63" t="s">
        <v>48</v>
      </c>
      <c r="D63">
        <v>33235.449999999997</v>
      </c>
      <c r="E63">
        <v>13240.72</v>
      </c>
    </row>
    <row r="64" spans="1:5" x14ac:dyDescent="0.25">
      <c r="A64" t="s">
        <v>40</v>
      </c>
      <c r="B64" t="s">
        <v>25</v>
      </c>
      <c r="C64" t="s">
        <v>48</v>
      </c>
      <c r="D64">
        <v>36549.379999999997</v>
      </c>
      <c r="E64">
        <v>10153.98</v>
      </c>
    </row>
    <row r="65" spans="1:5" x14ac:dyDescent="0.25">
      <c r="A65" t="s">
        <v>40</v>
      </c>
      <c r="B65" t="s">
        <v>26</v>
      </c>
      <c r="C65" t="s">
        <v>48</v>
      </c>
      <c r="D65">
        <v>28415.9</v>
      </c>
      <c r="E65">
        <v>21407.29</v>
      </c>
    </row>
    <row r="66" spans="1:5" x14ac:dyDescent="0.25">
      <c r="A66" t="s">
        <v>39</v>
      </c>
      <c r="B66" t="s">
        <v>73</v>
      </c>
      <c r="C66" t="s">
        <v>65</v>
      </c>
      <c r="D66">
        <v>28578.34</v>
      </c>
      <c r="E66">
        <v>12566.84</v>
      </c>
    </row>
    <row r="67" spans="1:5" x14ac:dyDescent="0.25">
      <c r="A67" t="s">
        <v>39</v>
      </c>
      <c r="B67" t="s">
        <v>74</v>
      </c>
      <c r="C67" t="s">
        <v>65</v>
      </c>
      <c r="D67">
        <v>32470.880000000001</v>
      </c>
      <c r="E67">
        <v>11696.81</v>
      </c>
    </row>
    <row r="68" spans="1:5" x14ac:dyDescent="0.25">
      <c r="A68" t="s">
        <v>39</v>
      </c>
      <c r="B68" t="s">
        <v>75</v>
      </c>
      <c r="C68" t="s">
        <v>65</v>
      </c>
      <c r="D68">
        <v>28868.53</v>
      </c>
      <c r="E68">
        <v>11668.67</v>
      </c>
    </row>
    <row r="69" spans="1:5" x14ac:dyDescent="0.25">
      <c r="A69" t="s">
        <v>39</v>
      </c>
      <c r="B69" t="s">
        <v>76</v>
      </c>
      <c r="C69" t="s">
        <v>65</v>
      </c>
      <c r="D69">
        <v>32138.31</v>
      </c>
      <c r="E69">
        <v>11325.46</v>
      </c>
    </row>
    <row r="70" spans="1:5" x14ac:dyDescent="0.25">
      <c r="A70" t="s">
        <v>39</v>
      </c>
      <c r="B70" t="s">
        <v>77</v>
      </c>
      <c r="C70" t="s">
        <v>65</v>
      </c>
      <c r="D70">
        <v>29061.85</v>
      </c>
      <c r="E70">
        <v>11669.17</v>
      </c>
    </row>
    <row r="71" spans="1:5" x14ac:dyDescent="0.25">
      <c r="A71" t="s">
        <v>39</v>
      </c>
      <c r="B71" t="s">
        <v>78</v>
      </c>
      <c r="C71" t="s">
        <v>65</v>
      </c>
      <c r="D71">
        <v>29971.5</v>
      </c>
      <c r="E71">
        <v>10907.8</v>
      </c>
    </row>
    <row r="72" spans="1:5" x14ac:dyDescent="0.25">
      <c r="A72" t="s">
        <v>39</v>
      </c>
      <c r="B72" t="s">
        <v>79</v>
      </c>
      <c r="C72" t="s">
        <v>65</v>
      </c>
      <c r="D72">
        <v>30562.91</v>
      </c>
      <c r="E72">
        <v>10787.62</v>
      </c>
    </row>
    <row r="73" spans="1:5" x14ac:dyDescent="0.25">
      <c r="A73" t="s">
        <v>39</v>
      </c>
      <c r="B73" t="s">
        <v>80</v>
      </c>
      <c r="C73" t="s">
        <v>65</v>
      </c>
      <c r="D73">
        <v>32989.300000000003</v>
      </c>
      <c r="E73">
        <v>10772.89</v>
      </c>
    </row>
    <row r="74" spans="1:5" x14ac:dyDescent="0.25">
      <c r="A74" t="s">
        <v>39</v>
      </c>
      <c r="B74" t="s">
        <v>81</v>
      </c>
      <c r="C74" t="s">
        <v>65</v>
      </c>
      <c r="D74">
        <v>35028.83</v>
      </c>
      <c r="E74">
        <v>10651.35</v>
      </c>
    </row>
    <row r="75" spans="1:5" x14ac:dyDescent="0.25">
      <c r="A75" t="s">
        <v>39</v>
      </c>
      <c r="B75" t="s">
        <v>20</v>
      </c>
      <c r="C75" t="s">
        <v>65</v>
      </c>
      <c r="D75">
        <v>37547.53</v>
      </c>
      <c r="E75">
        <v>10553.48</v>
      </c>
    </row>
    <row r="76" spans="1:5" x14ac:dyDescent="0.25">
      <c r="A76" t="s">
        <v>39</v>
      </c>
      <c r="B76" t="s">
        <v>21</v>
      </c>
      <c r="C76" t="s">
        <v>65</v>
      </c>
      <c r="D76">
        <v>43774.92</v>
      </c>
      <c r="E76">
        <v>10725.22</v>
      </c>
    </row>
    <row r="77" spans="1:5" x14ac:dyDescent="0.25">
      <c r="A77" t="s">
        <v>39</v>
      </c>
      <c r="B77" t="s">
        <v>22</v>
      </c>
      <c r="C77" t="s">
        <v>65</v>
      </c>
      <c r="D77">
        <v>39136.800000000003</v>
      </c>
      <c r="E77">
        <v>10990.64</v>
      </c>
    </row>
    <row r="78" spans="1:5" x14ac:dyDescent="0.25">
      <c r="A78" t="s">
        <v>39</v>
      </c>
      <c r="B78" t="s">
        <v>23</v>
      </c>
      <c r="C78" t="s">
        <v>65</v>
      </c>
      <c r="D78">
        <v>44638.6</v>
      </c>
      <c r="E78">
        <v>10468.540000000001</v>
      </c>
    </row>
    <row r="79" spans="1:5" x14ac:dyDescent="0.25">
      <c r="A79" t="s">
        <v>39</v>
      </c>
      <c r="B79" t="s">
        <v>24</v>
      </c>
      <c r="C79" t="s">
        <v>65</v>
      </c>
      <c r="D79">
        <v>49374.87</v>
      </c>
      <c r="E79">
        <v>10022.24</v>
      </c>
    </row>
    <row r="80" spans="1:5" x14ac:dyDescent="0.25">
      <c r="A80" t="s">
        <v>39</v>
      </c>
      <c r="B80" t="s">
        <v>25</v>
      </c>
      <c r="C80" t="s">
        <v>65</v>
      </c>
      <c r="D80">
        <v>54028.639999999999</v>
      </c>
      <c r="E80">
        <v>9121.65</v>
      </c>
    </row>
    <row r="81" spans="1:5" x14ac:dyDescent="0.25">
      <c r="A81" t="s">
        <v>39</v>
      </c>
      <c r="B81" t="s">
        <v>26</v>
      </c>
      <c r="C81" t="s">
        <v>65</v>
      </c>
      <c r="D81">
        <v>45100.54</v>
      </c>
      <c r="E81">
        <v>11489.83</v>
      </c>
    </row>
    <row r="82" spans="1:5" x14ac:dyDescent="0.25">
      <c r="A82" t="s">
        <v>40</v>
      </c>
      <c r="B82" t="s">
        <v>73</v>
      </c>
      <c r="C82" t="s">
        <v>65</v>
      </c>
      <c r="D82">
        <v>21662.02</v>
      </c>
      <c r="E82">
        <v>12564.66</v>
      </c>
    </row>
    <row r="83" spans="1:5" x14ac:dyDescent="0.25">
      <c r="A83" t="s">
        <v>40</v>
      </c>
      <c r="B83" t="s">
        <v>74</v>
      </c>
      <c r="C83" t="s">
        <v>65</v>
      </c>
      <c r="D83">
        <v>22973.05</v>
      </c>
      <c r="E83">
        <v>11694.95</v>
      </c>
    </row>
    <row r="84" spans="1:5" x14ac:dyDescent="0.25">
      <c r="A84" t="s">
        <v>40</v>
      </c>
      <c r="B84" t="s">
        <v>75</v>
      </c>
      <c r="C84" t="s">
        <v>65</v>
      </c>
      <c r="D84">
        <v>21424.560000000001</v>
      </c>
      <c r="E84">
        <v>11666.84</v>
      </c>
    </row>
    <row r="85" spans="1:5" x14ac:dyDescent="0.25">
      <c r="A85" t="s">
        <v>40</v>
      </c>
      <c r="B85" t="s">
        <v>76</v>
      </c>
      <c r="C85" t="s">
        <v>65</v>
      </c>
      <c r="D85">
        <v>22560.26</v>
      </c>
      <c r="E85">
        <v>11323.91</v>
      </c>
    </row>
    <row r="86" spans="1:5" x14ac:dyDescent="0.25">
      <c r="A86" t="s">
        <v>40</v>
      </c>
      <c r="B86" t="s">
        <v>77</v>
      </c>
      <c r="C86" t="s">
        <v>65</v>
      </c>
      <c r="D86">
        <v>21438.98</v>
      </c>
      <c r="E86">
        <v>11667.25</v>
      </c>
    </row>
    <row r="87" spans="1:5" x14ac:dyDescent="0.25">
      <c r="A87" t="s">
        <v>40</v>
      </c>
      <c r="B87" t="s">
        <v>78</v>
      </c>
      <c r="C87" t="s">
        <v>65</v>
      </c>
      <c r="D87">
        <v>21953.23</v>
      </c>
      <c r="E87">
        <v>10906.09</v>
      </c>
    </row>
    <row r="88" spans="1:5" x14ac:dyDescent="0.25">
      <c r="A88" t="s">
        <v>40</v>
      </c>
      <c r="B88" t="s">
        <v>79</v>
      </c>
      <c r="C88" t="s">
        <v>65</v>
      </c>
      <c r="D88">
        <v>22396.959999999999</v>
      </c>
      <c r="E88">
        <v>10785.46</v>
      </c>
    </row>
    <row r="89" spans="1:5" x14ac:dyDescent="0.25">
      <c r="A89" t="s">
        <v>40</v>
      </c>
      <c r="B89" t="s">
        <v>80</v>
      </c>
      <c r="C89" t="s">
        <v>65</v>
      </c>
      <c r="D89">
        <v>23996.45</v>
      </c>
      <c r="E89">
        <v>10770.97</v>
      </c>
    </row>
    <row r="90" spans="1:5" x14ac:dyDescent="0.25">
      <c r="A90" t="s">
        <v>40</v>
      </c>
      <c r="B90" t="s">
        <v>81</v>
      </c>
      <c r="C90" t="s">
        <v>65</v>
      </c>
      <c r="D90">
        <v>23613.11</v>
      </c>
      <c r="E90">
        <v>10649.7</v>
      </c>
    </row>
    <row r="91" spans="1:5" x14ac:dyDescent="0.25">
      <c r="A91" t="s">
        <v>40</v>
      </c>
      <c r="B91" t="s">
        <v>20</v>
      </c>
      <c r="C91" t="s">
        <v>65</v>
      </c>
      <c r="D91">
        <v>26903.23</v>
      </c>
      <c r="E91">
        <v>10551.42</v>
      </c>
    </row>
    <row r="92" spans="1:5" x14ac:dyDescent="0.25">
      <c r="A92" t="s">
        <v>40</v>
      </c>
      <c r="B92" t="s">
        <v>21</v>
      </c>
      <c r="C92" t="s">
        <v>65</v>
      </c>
      <c r="D92">
        <v>29348.65</v>
      </c>
      <c r="E92">
        <v>10723.18</v>
      </c>
    </row>
    <row r="93" spans="1:5" x14ac:dyDescent="0.25">
      <c r="A93" t="s">
        <v>40</v>
      </c>
      <c r="B93" t="s">
        <v>22</v>
      </c>
      <c r="C93" t="s">
        <v>65</v>
      </c>
      <c r="D93">
        <v>27088.89</v>
      </c>
      <c r="E93">
        <v>10988.95</v>
      </c>
    </row>
    <row r="94" spans="1:5" x14ac:dyDescent="0.25">
      <c r="A94" t="s">
        <v>40</v>
      </c>
      <c r="B94" t="s">
        <v>23</v>
      </c>
      <c r="C94" t="s">
        <v>65</v>
      </c>
      <c r="D94">
        <v>30565.17</v>
      </c>
      <c r="E94">
        <v>10466.26</v>
      </c>
    </row>
    <row r="95" spans="1:5" x14ac:dyDescent="0.25">
      <c r="A95" t="s">
        <v>40</v>
      </c>
      <c r="B95" t="s">
        <v>24</v>
      </c>
      <c r="C95" t="s">
        <v>65</v>
      </c>
      <c r="D95">
        <v>34055.64</v>
      </c>
      <c r="E95">
        <v>10020.1</v>
      </c>
    </row>
    <row r="96" spans="1:5" x14ac:dyDescent="0.25">
      <c r="A96" t="s">
        <v>40</v>
      </c>
      <c r="B96" t="s">
        <v>25</v>
      </c>
      <c r="C96" t="s">
        <v>65</v>
      </c>
      <c r="D96">
        <v>36803.19</v>
      </c>
      <c r="E96">
        <v>9119.19</v>
      </c>
    </row>
    <row r="97" spans="1:5" x14ac:dyDescent="0.25">
      <c r="A97" t="s">
        <v>40</v>
      </c>
      <c r="B97" t="s">
        <v>26</v>
      </c>
      <c r="C97" t="s">
        <v>65</v>
      </c>
      <c r="D97">
        <v>31338.41</v>
      </c>
      <c r="E97">
        <v>11487.82</v>
      </c>
    </row>
    <row r="98" spans="1:5" x14ac:dyDescent="0.25">
      <c r="A98" t="s">
        <v>39</v>
      </c>
      <c r="B98" t="s">
        <v>73</v>
      </c>
      <c r="C98" t="s">
        <v>68</v>
      </c>
      <c r="D98">
        <v>25849.49</v>
      </c>
      <c r="E98">
        <v>12567.23</v>
      </c>
    </row>
    <row r="99" spans="1:5" x14ac:dyDescent="0.25">
      <c r="A99" t="s">
        <v>39</v>
      </c>
      <c r="B99" t="s">
        <v>74</v>
      </c>
      <c r="C99" t="s">
        <v>68</v>
      </c>
      <c r="D99">
        <v>31034.17</v>
      </c>
      <c r="E99">
        <v>11696.87</v>
      </c>
    </row>
    <row r="100" spans="1:5" x14ac:dyDescent="0.25">
      <c r="A100" t="s">
        <v>39</v>
      </c>
      <c r="B100" t="s">
        <v>75</v>
      </c>
      <c r="C100" t="s">
        <v>68</v>
      </c>
      <c r="D100">
        <v>27867.61</v>
      </c>
      <c r="E100">
        <v>11668.72</v>
      </c>
    </row>
    <row r="101" spans="1:5" x14ac:dyDescent="0.25">
      <c r="A101" t="s">
        <v>39</v>
      </c>
      <c r="B101" t="s">
        <v>76</v>
      </c>
      <c r="C101" t="s">
        <v>68</v>
      </c>
      <c r="D101">
        <v>31256.01</v>
      </c>
      <c r="E101">
        <v>11325.46</v>
      </c>
    </row>
    <row r="102" spans="1:5" x14ac:dyDescent="0.25">
      <c r="A102" t="s">
        <v>39</v>
      </c>
      <c r="B102" t="s">
        <v>77</v>
      </c>
      <c r="C102" t="s">
        <v>68</v>
      </c>
      <c r="D102">
        <v>28051.62</v>
      </c>
      <c r="E102">
        <v>11669.23</v>
      </c>
    </row>
    <row r="103" spans="1:5" x14ac:dyDescent="0.25">
      <c r="A103" t="s">
        <v>39</v>
      </c>
      <c r="B103" t="s">
        <v>78</v>
      </c>
      <c r="C103" t="s">
        <v>68</v>
      </c>
      <c r="D103">
        <v>29893.83</v>
      </c>
      <c r="E103">
        <v>10907.86</v>
      </c>
    </row>
    <row r="104" spans="1:5" x14ac:dyDescent="0.25">
      <c r="A104" t="s">
        <v>39</v>
      </c>
      <c r="B104" t="s">
        <v>79</v>
      </c>
      <c r="C104" t="s">
        <v>68</v>
      </c>
      <c r="D104">
        <v>30458.83</v>
      </c>
      <c r="E104">
        <v>10787.68</v>
      </c>
    </row>
    <row r="105" spans="1:5" x14ac:dyDescent="0.25">
      <c r="A105" t="s">
        <v>39</v>
      </c>
      <c r="B105" t="s">
        <v>80</v>
      </c>
      <c r="C105" t="s">
        <v>68</v>
      </c>
      <c r="D105">
        <v>32742.06</v>
      </c>
      <c r="E105">
        <v>10773</v>
      </c>
    </row>
    <row r="106" spans="1:5" x14ac:dyDescent="0.25">
      <c r="A106" t="s">
        <v>39</v>
      </c>
      <c r="B106" t="s">
        <v>81</v>
      </c>
      <c r="C106" t="s">
        <v>68</v>
      </c>
      <c r="D106">
        <v>34880.18</v>
      </c>
      <c r="E106">
        <v>10651.37</v>
      </c>
    </row>
    <row r="107" spans="1:5" x14ac:dyDescent="0.25">
      <c r="A107" t="s">
        <v>39</v>
      </c>
      <c r="B107" t="s">
        <v>20</v>
      </c>
      <c r="C107" t="s">
        <v>68</v>
      </c>
      <c r="D107">
        <v>36870.43</v>
      </c>
      <c r="E107">
        <v>10553.55</v>
      </c>
    </row>
    <row r="108" spans="1:5" x14ac:dyDescent="0.25">
      <c r="A108" t="s">
        <v>39</v>
      </c>
      <c r="B108" t="s">
        <v>21</v>
      </c>
      <c r="C108" t="s">
        <v>68</v>
      </c>
      <c r="D108">
        <v>42541.84</v>
      </c>
      <c r="E108">
        <v>10725.32</v>
      </c>
    </row>
    <row r="109" spans="1:5" x14ac:dyDescent="0.25">
      <c r="A109" t="s">
        <v>39</v>
      </c>
      <c r="B109" t="s">
        <v>22</v>
      </c>
      <c r="C109" t="s">
        <v>68</v>
      </c>
      <c r="D109">
        <v>37993.519999999997</v>
      </c>
      <c r="E109">
        <v>10990.75</v>
      </c>
    </row>
    <row r="110" spans="1:5" x14ac:dyDescent="0.25">
      <c r="A110" t="s">
        <v>39</v>
      </c>
      <c r="B110" t="s">
        <v>23</v>
      </c>
      <c r="C110" t="s">
        <v>68</v>
      </c>
      <c r="D110">
        <v>43818.68</v>
      </c>
      <c r="E110">
        <v>10468.549999999999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48731.8</v>
      </c>
      <c r="E111">
        <v>10021.98</v>
      </c>
    </row>
    <row r="112" spans="1:5" x14ac:dyDescent="0.25">
      <c r="A112" t="s">
        <v>39</v>
      </c>
      <c r="B112" t="s">
        <v>25</v>
      </c>
      <c r="C112" t="s">
        <v>68</v>
      </c>
      <c r="D112">
        <v>53808.92</v>
      </c>
      <c r="E112">
        <v>9121.66</v>
      </c>
    </row>
    <row r="113" spans="1:5" x14ac:dyDescent="0.25">
      <c r="A113" t="s">
        <v>39</v>
      </c>
      <c r="B113" t="s">
        <v>26</v>
      </c>
      <c r="C113" t="s">
        <v>68</v>
      </c>
      <c r="D113">
        <v>42747.39</v>
      </c>
      <c r="E113">
        <v>11489.96</v>
      </c>
    </row>
    <row r="114" spans="1:5" x14ac:dyDescent="0.25">
      <c r="A114" t="s">
        <v>40</v>
      </c>
      <c r="B114" t="s">
        <v>73</v>
      </c>
      <c r="C114" t="s">
        <v>68</v>
      </c>
      <c r="D114">
        <v>18168.61</v>
      </c>
      <c r="E114">
        <v>12565.39</v>
      </c>
    </row>
    <row r="115" spans="1:5" x14ac:dyDescent="0.25">
      <c r="A115" t="s">
        <v>40</v>
      </c>
      <c r="B115" t="s">
        <v>74</v>
      </c>
      <c r="C115" t="s">
        <v>68</v>
      </c>
      <c r="D115">
        <v>21217.31</v>
      </c>
      <c r="E115">
        <v>11695.15</v>
      </c>
    </row>
    <row r="116" spans="1:5" x14ac:dyDescent="0.25">
      <c r="A116" t="s">
        <v>40</v>
      </c>
      <c r="B116" t="s">
        <v>75</v>
      </c>
      <c r="C116" t="s">
        <v>68</v>
      </c>
      <c r="D116">
        <v>20050.14</v>
      </c>
      <c r="E116">
        <v>11667.11</v>
      </c>
    </row>
    <row r="117" spans="1:5" x14ac:dyDescent="0.25">
      <c r="A117" t="s">
        <v>40</v>
      </c>
      <c r="B117" t="s">
        <v>76</v>
      </c>
      <c r="C117" t="s">
        <v>68</v>
      </c>
      <c r="D117">
        <v>21434.97</v>
      </c>
      <c r="E117">
        <v>11324.24</v>
      </c>
    </row>
    <row r="118" spans="1:5" x14ac:dyDescent="0.25">
      <c r="A118" t="s">
        <v>40</v>
      </c>
      <c r="B118" t="s">
        <v>77</v>
      </c>
      <c r="C118" t="s">
        <v>68</v>
      </c>
      <c r="D118">
        <v>20058.04</v>
      </c>
      <c r="E118">
        <v>11667.52</v>
      </c>
    </row>
    <row r="119" spans="1:5" x14ac:dyDescent="0.25">
      <c r="A119" t="s">
        <v>40</v>
      </c>
      <c r="B119" t="s">
        <v>78</v>
      </c>
      <c r="C119" t="s">
        <v>68</v>
      </c>
      <c r="D119">
        <v>21735.83</v>
      </c>
      <c r="E119">
        <v>10905.87</v>
      </c>
    </row>
    <row r="120" spans="1:5" x14ac:dyDescent="0.25">
      <c r="A120" t="s">
        <v>40</v>
      </c>
      <c r="B120" t="s">
        <v>79</v>
      </c>
      <c r="C120" t="s">
        <v>68</v>
      </c>
      <c r="D120">
        <v>22160.97</v>
      </c>
      <c r="E120">
        <v>10785.51</v>
      </c>
    </row>
    <row r="121" spans="1:5" x14ac:dyDescent="0.25">
      <c r="A121" t="s">
        <v>40</v>
      </c>
      <c r="B121" t="s">
        <v>80</v>
      </c>
      <c r="C121" t="s">
        <v>68</v>
      </c>
      <c r="D121">
        <v>23592.61</v>
      </c>
      <c r="E121">
        <v>10771.08</v>
      </c>
    </row>
    <row r="122" spans="1:5" x14ac:dyDescent="0.25">
      <c r="A122" t="s">
        <v>40</v>
      </c>
      <c r="B122" t="s">
        <v>81</v>
      </c>
      <c r="C122" t="s">
        <v>68</v>
      </c>
      <c r="D122">
        <v>23360.1</v>
      </c>
      <c r="E122">
        <v>10649.82</v>
      </c>
    </row>
    <row r="123" spans="1:5" x14ac:dyDescent="0.25">
      <c r="A123" t="s">
        <v>40</v>
      </c>
      <c r="B123" t="s">
        <v>20</v>
      </c>
      <c r="C123" t="s">
        <v>68</v>
      </c>
      <c r="D123">
        <v>26102.67</v>
      </c>
      <c r="E123">
        <v>10551.53</v>
      </c>
    </row>
    <row r="124" spans="1:5" x14ac:dyDescent="0.25">
      <c r="A124" t="s">
        <v>40</v>
      </c>
      <c r="B124" t="s">
        <v>21</v>
      </c>
      <c r="C124" t="s">
        <v>68</v>
      </c>
      <c r="D124">
        <v>27904.47</v>
      </c>
      <c r="E124">
        <v>10723.45</v>
      </c>
    </row>
    <row r="125" spans="1:5" x14ac:dyDescent="0.25">
      <c r="A125" t="s">
        <v>40</v>
      </c>
      <c r="B125" t="s">
        <v>22</v>
      </c>
      <c r="C125" t="s">
        <v>68</v>
      </c>
      <c r="D125">
        <v>25719.82</v>
      </c>
      <c r="E125">
        <v>10988.98</v>
      </c>
    </row>
    <row r="126" spans="1:5" x14ac:dyDescent="0.25">
      <c r="A126" t="s">
        <v>40</v>
      </c>
      <c r="B126" t="s">
        <v>23</v>
      </c>
      <c r="C126" t="s">
        <v>68</v>
      </c>
      <c r="D126">
        <v>29510.5</v>
      </c>
      <c r="E126">
        <v>10466.44</v>
      </c>
    </row>
    <row r="127" spans="1:5" x14ac:dyDescent="0.25">
      <c r="A127" t="s">
        <v>40</v>
      </c>
      <c r="B127" t="s">
        <v>24</v>
      </c>
      <c r="C127" t="s">
        <v>68</v>
      </c>
      <c r="D127">
        <v>33244.199999999997</v>
      </c>
      <c r="E127">
        <v>10020.209999999999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36518.26</v>
      </c>
      <c r="E128">
        <v>9119.4599999999991</v>
      </c>
    </row>
    <row r="129" spans="1:5" x14ac:dyDescent="0.25">
      <c r="A129" t="s">
        <v>40</v>
      </c>
      <c r="B129" t="s">
        <v>26</v>
      </c>
      <c r="C129" t="s">
        <v>68</v>
      </c>
      <c r="D129">
        <v>29065.84</v>
      </c>
      <c r="E129">
        <v>11488.17</v>
      </c>
    </row>
    <row r="130" spans="1:5" x14ac:dyDescent="0.25">
      <c r="A130" t="s">
        <v>39</v>
      </c>
      <c r="B130" t="s">
        <v>73</v>
      </c>
      <c r="C130" t="s">
        <v>69</v>
      </c>
      <c r="D130">
        <v>18444.759999999998</v>
      </c>
      <c r="E130">
        <v>33036.47</v>
      </c>
    </row>
    <row r="131" spans="1:5" x14ac:dyDescent="0.25">
      <c r="A131" t="s">
        <v>39</v>
      </c>
      <c r="B131" t="s">
        <v>74</v>
      </c>
      <c r="C131" t="s">
        <v>69</v>
      </c>
      <c r="D131">
        <v>22817.01</v>
      </c>
      <c r="E131">
        <v>23032.67</v>
      </c>
    </row>
    <row r="132" spans="1:5" x14ac:dyDescent="0.25">
      <c r="A132" t="s">
        <v>39</v>
      </c>
      <c r="B132" t="s">
        <v>75</v>
      </c>
      <c r="C132" t="s">
        <v>69</v>
      </c>
      <c r="D132">
        <v>20694.919999999998</v>
      </c>
      <c r="E132">
        <v>19464.79</v>
      </c>
    </row>
    <row r="133" spans="1:5" x14ac:dyDescent="0.25">
      <c r="A133" t="s">
        <v>39</v>
      </c>
      <c r="B133" t="s">
        <v>76</v>
      </c>
      <c r="C133" t="s">
        <v>69</v>
      </c>
      <c r="D133">
        <v>23734.06</v>
      </c>
      <c r="E133">
        <v>17879.990000000002</v>
      </c>
    </row>
    <row r="134" spans="1:5" x14ac:dyDescent="0.25">
      <c r="A134" t="s">
        <v>39</v>
      </c>
      <c r="B134" t="s">
        <v>77</v>
      </c>
      <c r="C134" t="s">
        <v>69</v>
      </c>
      <c r="D134">
        <v>21234.85</v>
      </c>
      <c r="E134">
        <v>18495.3</v>
      </c>
    </row>
    <row r="135" spans="1:5" x14ac:dyDescent="0.25">
      <c r="A135" t="s">
        <v>39</v>
      </c>
      <c r="B135" t="s">
        <v>78</v>
      </c>
      <c r="C135" t="s">
        <v>69</v>
      </c>
      <c r="D135">
        <v>23389.32</v>
      </c>
      <c r="E135">
        <v>12904.16</v>
      </c>
    </row>
    <row r="136" spans="1:5" x14ac:dyDescent="0.25">
      <c r="A136" t="s">
        <v>39</v>
      </c>
      <c r="B136" t="s">
        <v>79</v>
      </c>
      <c r="C136" t="s">
        <v>69</v>
      </c>
      <c r="D136">
        <v>23851.01</v>
      </c>
      <c r="E136">
        <v>12612.3</v>
      </c>
    </row>
    <row r="137" spans="1:5" x14ac:dyDescent="0.25">
      <c r="A137" t="s">
        <v>39</v>
      </c>
      <c r="B137" t="s">
        <v>80</v>
      </c>
      <c r="C137" t="s">
        <v>69</v>
      </c>
      <c r="D137">
        <v>25433.33</v>
      </c>
      <c r="E137">
        <v>13274.39</v>
      </c>
    </row>
    <row r="138" spans="1:5" x14ac:dyDescent="0.25">
      <c r="A138" t="s">
        <v>39</v>
      </c>
      <c r="B138" t="s">
        <v>81</v>
      </c>
      <c r="C138" t="s">
        <v>69</v>
      </c>
      <c r="D138">
        <v>27120.49</v>
      </c>
      <c r="E138">
        <v>12629.27</v>
      </c>
    </row>
    <row r="139" spans="1:5" x14ac:dyDescent="0.25">
      <c r="A139" t="s">
        <v>39</v>
      </c>
      <c r="B139" t="s">
        <v>20</v>
      </c>
      <c r="C139" t="s">
        <v>69</v>
      </c>
      <c r="D139">
        <v>29036.81</v>
      </c>
      <c r="E139">
        <v>14668.26</v>
      </c>
    </row>
    <row r="140" spans="1:5" x14ac:dyDescent="0.25">
      <c r="A140" t="s">
        <v>39</v>
      </c>
      <c r="B140" t="s">
        <v>21</v>
      </c>
      <c r="C140" t="s">
        <v>69</v>
      </c>
      <c r="D140">
        <v>32122.14</v>
      </c>
      <c r="E140">
        <v>21617.87</v>
      </c>
    </row>
    <row r="141" spans="1:5" x14ac:dyDescent="0.25">
      <c r="A141" t="s">
        <v>39</v>
      </c>
      <c r="B141" t="s">
        <v>22</v>
      </c>
      <c r="C141" t="s">
        <v>69</v>
      </c>
      <c r="D141">
        <v>28805.65</v>
      </c>
      <c r="E141">
        <v>20557.22</v>
      </c>
    </row>
    <row r="142" spans="1:5" x14ac:dyDescent="0.25">
      <c r="A142" t="s">
        <v>39</v>
      </c>
      <c r="B142" t="s">
        <v>23</v>
      </c>
      <c r="C142" t="s">
        <v>69</v>
      </c>
      <c r="D142">
        <v>33679.43</v>
      </c>
      <c r="E142">
        <v>18093.009999999998</v>
      </c>
    </row>
    <row r="143" spans="1:5" x14ac:dyDescent="0.25">
      <c r="A143" t="s">
        <v>39</v>
      </c>
      <c r="B143" t="s">
        <v>24</v>
      </c>
      <c r="C143" t="s">
        <v>69</v>
      </c>
      <c r="D143">
        <v>38006.839999999997</v>
      </c>
      <c r="E143">
        <v>14910.74</v>
      </c>
    </row>
    <row r="144" spans="1:5" x14ac:dyDescent="0.25">
      <c r="A144" t="s">
        <v>39</v>
      </c>
      <c r="B144" t="s">
        <v>25</v>
      </c>
      <c r="C144" t="s">
        <v>69</v>
      </c>
      <c r="D144">
        <v>43898.53</v>
      </c>
      <c r="E144">
        <v>10643.47</v>
      </c>
    </row>
    <row r="145" spans="1:5" x14ac:dyDescent="0.25">
      <c r="A145" t="s">
        <v>39</v>
      </c>
      <c r="B145" t="s">
        <v>26</v>
      </c>
      <c r="C145" t="s">
        <v>69</v>
      </c>
      <c r="D145">
        <v>31358.27</v>
      </c>
      <c r="E145">
        <v>26495.25</v>
      </c>
    </row>
    <row r="146" spans="1:5" x14ac:dyDescent="0.25">
      <c r="A146" t="s">
        <v>40</v>
      </c>
      <c r="B146" t="s">
        <v>73</v>
      </c>
      <c r="C146" t="s">
        <v>69</v>
      </c>
      <c r="D146">
        <v>13181.19</v>
      </c>
      <c r="E146">
        <v>34325.67</v>
      </c>
    </row>
    <row r="147" spans="1:5" x14ac:dyDescent="0.25">
      <c r="A147" t="s">
        <v>40</v>
      </c>
      <c r="B147" t="s">
        <v>74</v>
      </c>
      <c r="C147" t="s">
        <v>69</v>
      </c>
      <c r="D147">
        <v>16003.59</v>
      </c>
      <c r="E147">
        <v>22510.2</v>
      </c>
    </row>
    <row r="148" spans="1:5" x14ac:dyDescent="0.25">
      <c r="A148" t="s">
        <v>40</v>
      </c>
      <c r="B148" t="s">
        <v>75</v>
      </c>
      <c r="C148" t="s">
        <v>69</v>
      </c>
      <c r="D148">
        <v>14870.36</v>
      </c>
      <c r="E148">
        <v>20722.080000000002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16625.900000000001</v>
      </c>
      <c r="E149">
        <v>18101.560000000001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15240.52</v>
      </c>
      <c r="E150">
        <v>19815.73</v>
      </c>
    </row>
    <row r="151" spans="1:5" x14ac:dyDescent="0.25">
      <c r="A151" t="s">
        <v>40</v>
      </c>
      <c r="B151" t="s">
        <v>78</v>
      </c>
      <c r="C151" t="s">
        <v>69</v>
      </c>
      <c r="D151">
        <v>16940.580000000002</v>
      </c>
      <c r="E151">
        <v>13489.66</v>
      </c>
    </row>
    <row r="152" spans="1:5" x14ac:dyDescent="0.25">
      <c r="A152" t="s">
        <v>40</v>
      </c>
      <c r="B152" t="s">
        <v>79</v>
      </c>
      <c r="C152" t="s">
        <v>69</v>
      </c>
      <c r="D152">
        <v>17273.16</v>
      </c>
      <c r="E152">
        <v>13228.04</v>
      </c>
    </row>
    <row r="153" spans="1:5" x14ac:dyDescent="0.25">
      <c r="A153" t="s">
        <v>40</v>
      </c>
      <c r="B153" t="s">
        <v>80</v>
      </c>
      <c r="C153" t="s">
        <v>69</v>
      </c>
      <c r="D153">
        <v>18422.23</v>
      </c>
      <c r="E153">
        <v>13824.9</v>
      </c>
    </row>
    <row r="154" spans="1:5" x14ac:dyDescent="0.25">
      <c r="A154" t="s">
        <v>40</v>
      </c>
      <c r="B154" t="s">
        <v>81</v>
      </c>
      <c r="C154" t="s">
        <v>69</v>
      </c>
      <c r="D154">
        <v>18665.05</v>
      </c>
      <c r="E154">
        <v>12859.4</v>
      </c>
    </row>
    <row r="155" spans="1:5" x14ac:dyDescent="0.25">
      <c r="A155" t="s">
        <v>40</v>
      </c>
      <c r="B155" t="s">
        <v>20</v>
      </c>
      <c r="C155" t="s">
        <v>69</v>
      </c>
      <c r="D155">
        <v>21018.41</v>
      </c>
      <c r="E155">
        <v>14856.5</v>
      </c>
    </row>
    <row r="156" spans="1:5" x14ac:dyDescent="0.25">
      <c r="A156" t="s">
        <v>40</v>
      </c>
      <c r="B156" t="s">
        <v>21</v>
      </c>
      <c r="C156" t="s">
        <v>69</v>
      </c>
      <c r="D156">
        <v>22080.79</v>
      </c>
      <c r="E156">
        <v>20416.75</v>
      </c>
    </row>
    <row r="157" spans="1:5" x14ac:dyDescent="0.25">
      <c r="A157" t="s">
        <v>40</v>
      </c>
      <c r="B157" t="s">
        <v>22</v>
      </c>
      <c r="C157" t="s">
        <v>69</v>
      </c>
      <c r="D157">
        <v>20180.34</v>
      </c>
      <c r="E157">
        <v>19856.46</v>
      </c>
    </row>
    <row r="158" spans="1:5" x14ac:dyDescent="0.25">
      <c r="A158" t="s">
        <v>40</v>
      </c>
      <c r="B158" t="s">
        <v>23</v>
      </c>
      <c r="C158" t="s">
        <v>69</v>
      </c>
      <c r="D158">
        <v>23621.23</v>
      </c>
      <c r="E158">
        <v>17663.16</v>
      </c>
    </row>
    <row r="159" spans="1:5" x14ac:dyDescent="0.25">
      <c r="A159" t="s">
        <v>40</v>
      </c>
      <c r="B159" t="s">
        <v>24</v>
      </c>
      <c r="C159" t="s">
        <v>69</v>
      </c>
      <c r="D159">
        <v>26981.63</v>
      </c>
      <c r="E159">
        <v>14954.51</v>
      </c>
    </row>
    <row r="160" spans="1:5" x14ac:dyDescent="0.25">
      <c r="A160" t="s">
        <v>40</v>
      </c>
      <c r="B160" t="s">
        <v>25</v>
      </c>
      <c r="C160" t="s">
        <v>69</v>
      </c>
      <c r="D160">
        <v>31344.75</v>
      </c>
      <c r="E160">
        <v>10747.61</v>
      </c>
    </row>
    <row r="161" spans="1:5" x14ac:dyDescent="0.25">
      <c r="A161" t="s">
        <v>40</v>
      </c>
      <c r="B161" t="s">
        <v>26</v>
      </c>
      <c r="C161" t="s">
        <v>69</v>
      </c>
      <c r="D161">
        <v>22068.94</v>
      </c>
      <c r="E161">
        <v>24835.82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Relocatable Classroom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18481.73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205.69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7411.28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7305.91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3230.64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23.5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12566.82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18177.02</v>
      </c>
      <c r="F17" s="65">
        <f>Raw_endusebreakdownannual!F16</f>
        <v>31048.55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15564.23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5131.1899999999996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7411.28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7305.91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6342.8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172.54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11696.86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26363.72</v>
      </c>
      <c r="F32" s="65">
        <f>Raw_endusebreakdownannual!F31</f>
        <v>27261.09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8237.66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2651.62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7411.28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7305.91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3428.95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150.80000000000001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11668.74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20948.560000000001</v>
      </c>
      <c r="F47" s="65">
        <f>Raw_endusebreakdownannual!F46</f>
        <v>19906.400000000001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7491.32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6093.95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7411.28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7305.91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5374.4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191.79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11325.49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26377.33</v>
      </c>
      <c r="F62" s="65">
        <f>Raw_endusebreakdownannual!F61</f>
        <v>18816.8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7525.92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3159.98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7411.28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7305.91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3377.43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160.02000000000001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11669.26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21414.62</v>
      </c>
      <c r="F77" s="65">
        <f>Raw_endusebreakdownannual!F76</f>
        <v>19195.18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2643.61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6253.71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7411.28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7305.91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4824.97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280.39999999999998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10907.88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26076.28</v>
      </c>
      <c r="F92" s="65">
        <f>Raw_endusebreakdownannual!F91</f>
        <v>13551.5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2832.71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7658.26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7411.28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7305.91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6314.77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331.75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10787.37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29021.97</v>
      </c>
      <c r="F107" s="65">
        <f>Raw_endusebreakdownannual!F106</f>
        <v>13620.08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3840.08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9001.26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7411.28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7305.91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6577.85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280.73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10773.11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30577.03</v>
      </c>
      <c r="F122" s="65">
        <f>Raw_endusebreakdownannual!F121</f>
        <v>14613.19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4793.63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10714.55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7411.28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7305.91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7858.65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304.91000000000003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10651.36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33595.300000000003</v>
      </c>
      <c r="F137" s="65">
        <f>Raw_endusebreakdownannual!F136</f>
        <v>15444.99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5871.6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12601.13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7411.28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7305.91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8180.25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291.05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10553.61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35789.629999999997</v>
      </c>
      <c r="F152" s="65">
        <f>Raw_endusebreakdownannual!F151</f>
        <v>16425.21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12678.04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13805.78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7411.28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7305.91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9027.98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289.52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10725.33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37840.47</v>
      </c>
      <c r="F167" s="65">
        <f>Raw_endusebreakdownannual!F166</f>
        <v>23403.37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13712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11192.21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7411.28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7305.91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8840.74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10990.65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35024.65</v>
      </c>
      <c r="F182" s="65">
        <f>Raw_endusebreakdownannual!F181</f>
        <v>24702.65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9318.1299999999992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15414.23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7411.28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7305.91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9679.8700000000008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10468.549999999999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40145.26</v>
      </c>
      <c r="F197" s="65">
        <f>Raw_endusebreakdownannual!F196</f>
        <v>19786.68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7003.7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19451.36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7411.28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7305.91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11232.72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541.61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10022.34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45942.879999999997</v>
      </c>
      <c r="F212" s="65">
        <f>Raw_endusebreakdownannual!F211</f>
        <v>17026.05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5289.35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28087.05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7411.28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7305.91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13111.28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483.1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9121.3700000000008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56398.62</v>
      </c>
      <c r="F227" s="65">
        <f>Raw_endusebreakdownannual!F226</f>
        <v>14410.72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21987.63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11886.91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7411.28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7305.91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10802.44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360.44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11489.82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37766.980000000003</v>
      </c>
      <c r="F242" s="65">
        <f>Raw_endusebreakdownannual!F241</f>
        <v>33477.449999999997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17824.36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208.39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3386.36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7305.91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3525.03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19.18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12564.78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14444.87</v>
      </c>
      <c r="F257" s="65">
        <f>Raw_endusebreakdownannual!F256</f>
        <v>30389.13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13633.36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3987.87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3386.36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7305.91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5216.6499999999996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125.17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11694.94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20021.95</v>
      </c>
      <c r="F272" s="65">
        <f>Raw_endusebreakdownannual!F271</f>
        <v>25328.3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8625.11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2171.67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3386.36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7305.91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2845.73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101.04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11667.03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15810.71</v>
      </c>
      <c r="F287" s="65">
        <f>Raw_endusebreakdownannual!F286</f>
        <v>20292.14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7481.41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4618.43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3386.36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7305.91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4056.55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138.56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11324.08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19505.810000000001</v>
      </c>
      <c r="F302" s="65">
        <f>Raw_endusebreakdownannual!F301</f>
        <v>18805.490000000002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8163.91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2608.86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3386.36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7305.91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2919.89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114.99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11667.47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16336.01</v>
      </c>
      <c r="F317" s="65">
        <f>Raw_endusebreakdownannual!F316</f>
        <v>19831.39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3196.73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4981.28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3386.36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7305.91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3900.33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217.35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10905.96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19791.23</v>
      </c>
      <c r="F332" s="65">
        <f>Raw_endusebreakdownannual!F331</f>
        <v>14102.7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3812.62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6329.01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3386.36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7305.91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4944.96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212.29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10785.7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22178.54</v>
      </c>
      <c r="F347" s="65">
        <f>Raw_endusebreakdownannual!F346</f>
        <v>14598.33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4287.53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7215.37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3386.36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7305.91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5134.37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215.04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10771.35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23257.06</v>
      </c>
      <c r="F362" s="65">
        <f>Raw_endusebreakdownannual!F361</f>
        <v>15058.88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4783.37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7817.97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3386.36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7305.91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5696.82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209.23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10649.89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24416.28</v>
      </c>
      <c r="F377" s="65">
        <f>Raw_endusebreakdownannual!F376</f>
        <v>15433.26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5642.44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9832.17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3386.36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7305.91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6019.77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214.95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10552.06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26759.16</v>
      </c>
      <c r="F392" s="65">
        <f>Raw_endusebreakdownannual!F391</f>
        <v>16194.5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10544.71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10017.4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3386.36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7305.91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6050.97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188.04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10723.54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26948.68</v>
      </c>
      <c r="F407" s="65">
        <f>Raw_endusebreakdownannual!F406</f>
        <v>21268.25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11543.66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8462.2199999999993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3386.36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7305.91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6546.48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192.66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10989.15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25893.64</v>
      </c>
      <c r="F422" s="65">
        <f>Raw_endusebreakdownannual!F421</f>
        <v>22532.82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8278.0499999999993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11448.86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3386.36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7305.91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6567.73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227.44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10466.780000000001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28936.31</v>
      </c>
      <c r="F437" s="65">
        <f>Raw_endusebreakdownannual!F436</f>
        <v>18744.830000000002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6669.25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14518.5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3386.36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7305.91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7694.88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222.6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10020.65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33128.26</v>
      </c>
      <c r="F452" s="65">
        <f>Raw_endusebreakdownannual!F451</f>
        <v>16689.91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5218.1000000000004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21326.04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3386.36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7305.91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9231.0499999999993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330.12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9120.24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41579.480000000003</v>
      </c>
      <c r="F467" s="65">
        <f>Raw_endusebreakdownannual!F466</f>
        <v>14338.35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16958.73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8797.5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3386.36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7305.91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8069.91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217.84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11488.04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27777.52</v>
      </c>
      <c r="F482" s="65">
        <f>Raw_endusebreakdownannual!F481</f>
        <v>28446.77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15050.89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87.3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7411.28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7305.91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10179.280000000001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12566.84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24983.77</v>
      </c>
      <c r="F497" s="65">
        <f>Raw_endusebreakdownannual!F496</f>
        <v>27617.73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7532.46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3199.21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7411.28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7305.91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12628.79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11696.81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30545.19</v>
      </c>
      <c r="F512" s="65">
        <f>Raw_endusebreakdownannual!F511</f>
        <v>19229.27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4910.05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1547.2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7411.28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7305.91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11444.55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11668.67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27708.94</v>
      </c>
      <c r="F527" s="65">
        <f>Raw_endusebreakdownannual!F526</f>
        <v>16578.72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4088.33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4062.61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7411.28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7305.91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12395.34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11325.46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31175.14</v>
      </c>
      <c r="F542" s="65">
        <f>Raw_endusebreakdownannual!F541</f>
        <v>15413.79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4314.3500000000004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2095.5300000000002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7411.28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7305.91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11200.45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11669.17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28013.17</v>
      </c>
      <c r="F557" s="65">
        <f>Raw_endusebreakdownannual!F556</f>
        <v>15983.52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1028.82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3913.26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7411.28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7305.91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11266.4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10907.8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29896.84</v>
      </c>
      <c r="F572" s="65">
        <f>Raw_endusebreakdownannual!F571</f>
        <v>11936.62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988.33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4606.53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7411.28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7305.91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11138.84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10787.62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30462.57</v>
      </c>
      <c r="F587" s="65">
        <f>Raw_endusebreakdownannual!F586</f>
        <v>11775.95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1370.02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5701.55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7411.28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7305.91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12331.13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10772.89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32749.88</v>
      </c>
      <c r="F602" s="65">
        <f>Raw_endusebreakdownannual!F601</f>
        <v>12142.91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983.55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6966.58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7411.28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7305.91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13200.8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10651.35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34884.57</v>
      </c>
      <c r="F617" s="65">
        <f>Raw_endusebreakdownannual!F616</f>
        <v>11634.91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2592.0500000000002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8799.9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7411.28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7305.91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13350.26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10553.48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36867.360000000001</v>
      </c>
      <c r="F632" s="65">
        <f>Raw_endusebreakdownannual!F631</f>
        <v>13145.53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7036.92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10523.73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7411.28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7305.91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16680.009999999998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10725.22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41920.93</v>
      </c>
      <c r="F647" s="65">
        <f>Raw_endusebreakdownannual!F646</f>
        <v>17762.14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6185.61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8091.4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7411.28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7305.91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14717.44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10990.64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37526.04</v>
      </c>
      <c r="F662" s="65">
        <f>Raw_endusebreakdownannual!F661</f>
        <v>17176.240000000002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4609.51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11906.37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7411.28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7305.91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16819.830000000002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10468.540000000001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43443.39</v>
      </c>
      <c r="F677" s="65">
        <f>Raw_endusebreakdownannual!F676</f>
        <v>15078.05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2723.41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15491.09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7411.28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7305.91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18455.400000000001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10022.24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48663.68</v>
      </c>
      <c r="F692" s="65">
        <f>Raw_endusebreakdownannual!F691</f>
        <v>12745.65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826.27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21248.6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7411.28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7305.91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17853.98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9121.65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53819.77</v>
      </c>
      <c r="F707" s="65">
        <f>Raw_endusebreakdownannual!F706</f>
        <v>9947.92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9917.8799999999992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9082.7999999999993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7411.28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7305.91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18101.97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11489.84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41901.96</v>
      </c>
      <c r="F722" s="65">
        <f>Raw_endusebreakdownannual!F721</f>
        <v>21407.72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17450.13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73.25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3386.36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7305.91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6815.39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12564.66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17580.91</v>
      </c>
      <c r="F737" s="65">
        <f>Raw_endusebreakdownannual!F736</f>
        <v>30014.79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8068.64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2193.54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3386.36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7305.91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8111.51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11694.94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20997.33</v>
      </c>
      <c r="F752" s="65">
        <f>Raw_endusebreakdownannual!F751</f>
        <v>19763.580000000002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6441.57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1082.47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3386.36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7305.91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8143.95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11666.84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19918.7</v>
      </c>
      <c r="F767" s="65">
        <f>Raw_endusebreakdownannual!F766</f>
        <v>18108.41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4796.88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2738.33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3386.36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7305.91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8000.74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11323.91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21431.35</v>
      </c>
      <c r="F782" s="65">
        <f>Raw_endusebreakdownannual!F781</f>
        <v>16120.79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5866.6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1496.3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3386.36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7305.91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7860.31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11667.24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20048.89</v>
      </c>
      <c r="F797" s="65">
        <f>Raw_endusebreakdownannual!F796</f>
        <v>17533.84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1594.3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2851.43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3386.36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7305.91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8201.4500000000007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10906.09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21745.15</v>
      </c>
      <c r="F812" s="65">
        <f>Raw_endusebreakdownannual!F811</f>
        <v>12500.39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1479.86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3349.07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3386.36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7305.91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8129.38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10785.46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22170.720000000001</v>
      </c>
      <c r="F827" s="65">
        <f>Raw_endusebreakdownannual!F826</f>
        <v>12265.31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1943.95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4147.8999999999996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3386.36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7305.91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8770.01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10770.97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23610.19</v>
      </c>
      <c r="F842" s="65">
        <f>Raw_endusebreakdownannual!F841</f>
        <v>12714.91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1341.09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4584.93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3386.36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7305.91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8102.3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10649.7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23379.5</v>
      </c>
      <c r="F857" s="65">
        <f>Raw_endusebreakdownannual!F856</f>
        <v>11990.79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3038.46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6515.24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3386.36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7305.91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8923.99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10551.42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26131.5</v>
      </c>
      <c r="F872" s="65">
        <f>Raw_endusebreakdownannual!F871</f>
        <v>13589.88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7150.07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7247.93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3386.36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7305.91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9634.2000000000007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10723.18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27574.400000000001</v>
      </c>
      <c r="F887" s="65">
        <f>Raw_endusebreakdownannual!F886</f>
        <v>17873.25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6537.53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5706.53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3386.36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7305.91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9069.56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10988.95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25468.36</v>
      </c>
      <c r="F902" s="65">
        <f>Raw_endusebreakdownannual!F901</f>
        <v>17526.490000000002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5098.6099999999997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8434.65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3386.36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7305.91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10174.459999999999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10466.26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29301.39</v>
      </c>
      <c r="F917" s="65">
        <f>Raw_endusebreakdownannual!F916</f>
        <v>15564.87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3220.63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11178.32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3386.36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7305.91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11364.86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10020.1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33235.449999999997</v>
      </c>
      <c r="F932" s="65">
        <f>Raw_endusebreakdownannual!F931</f>
        <v>13240.72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1034.79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15328.98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3386.36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7305.91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10528.14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9119.19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36549.379999999997</v>
      </c>
      <c r="F947" s="65">
        <f>Raw_endusebreakdownannual!F946</f>
        <v>10153.98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9919.4699999999993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6605.49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3386.36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7305.91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11118.13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11487.82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28415.9</v>
      </c>
      <c r="F962" s="65">
        <f>Raw_endusebreakdownannual!F961</f>
        <v>21407.29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3645.91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35.96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7411.28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7305.91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10179.280000000001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12566.84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28578.34</v>
      </c>
      <c r="F977" s="65">
        <f>Raw_endusebreakdownannual!F976</f>
        <v>12566.84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2035.02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3089.37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7411.28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7305.91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12629.3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11696.81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32470.880000000001</v>
      </c>
      <c r="F992" s="65">
        <f>Raw_endusebreakdownannual!F991</f>
        <v>11696.81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1202.8900000000001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1503.9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7411.28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7305.91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11444.55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11668.67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28868.53</v>
      </c>
      <c r="F1007" s="65">
        <f>Raw_endusebreakdownannual!F1006</f>
        <v>11668.67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1013.9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4011.87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7411.28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7305.91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12395.34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11325.46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32138.31</v>
      </c>
      <c r="F1022" s="65">
        <f>Raw_endusebreakdownannual!F1021</f>
        <v>11325.46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1107.68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2036.53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7411.28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7305.91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11200.45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11669.17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29061.85</v>
      </c>
      <c r="F1037" s="65">
        <f>Raw_endusebreakdownannual!F1036</f>
        <v>11669.17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242.49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3745.42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7411.28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7305.91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11266.4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10907.8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29971.5</v>
      </c>
      <c r="F1052" s="65">
        <f>Raw_endusebreakdownannual!F1051</f>
        <v>10907.8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233.22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4473.6499999999996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7411.28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7305.91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11138.84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10787.62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30562.91</v>
      </c>
      <c r="F1067" s="65">
        <f>Raw_endusebreakdownannual!F1066</f>
        <v>10787.62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328.23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5612.75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7411.28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7305.91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12331.13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10772.89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32989.300000000003</v>
      </c>
      <c r="F1082" s="65">
        <f>Raw_endusebreakdownannual!F1081</f>
        <v>10772.89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235.11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6875.73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7411.28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7305.91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13200.8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10651.35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35028.83</v>
      </c>
      <c r="F1097" s="65">
        <f>Raw_endusebreakdownannual!F1096</f>
        <v>10651.35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720.32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8759.75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7411.28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7305.91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13350.26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10553.48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37547.53</v>
      </c>
      <c r="F1112" s="65">
        <f>Raw_endusebreakdownannual!F1111</f>
        <v>10553.48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1880.82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10496.9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7411.28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7305.91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16680.009999999998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10725.22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43774.92</v>
      </c>
      <c r="F1127" s="65">
        <f>Raw_endusebreakdownannual!F1126</f>
        <v>10725.22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1676.14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8026.03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7411.28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7305.91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14717.44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10990.64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39136.800000000003</v>
      </c>
      <c r="F1142" s="65">
        <f>Raw_endusebreakdownannual!F1141</f>
        <v>10990.64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1236.1600000000001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11865.41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7411.28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7305.91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16819.830000000002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10468.540000000001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44638.6</v>
      </c>
      <c r="F1157" s="65">
        <f>Raw_endusebreakdownannual!F1156</f>
        <v>10468.540000000001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774.04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15428.23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7411.28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7305.91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18455.400000000001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10022.24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49374.87</v>
      </c>
      <c r="F1172" s="65">
        <f>Raw_endusebreakdownannual!F1171</f>
        <v>10022.24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221.33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21236.14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7411.28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7305.91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17853.98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9121.65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54028.639999999999</v>
      </c>
      <c r="F1187" s="65">
        <f>Raw_endusebreakdownannual!F1186</f>
        <v>9121.65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3359.42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8916.6299999999992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7411.28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7305.91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18107.3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11489.83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45100.54</v>
      </c>
      <c r="F1202" s="65">
        <f>Raw_endusebreakdownannual!F1201</f>
        <v>11489.83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4131.33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23.03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3386.36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7305.91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6815.39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12564.66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21662.02</v>
      </c>
      <c r="F1217" s="65">
        <f>Raw_endusebreakdownannual!F1216</f>
        <v>12564.66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2065.58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2103.6799999999998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3386.36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7305.91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8111.51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11694.95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22973.05</v>
      </c>
      <c r="F1232" s="65">
        <f>Raw_endusebreakdownannual!F1231</f>
        <v>11694.95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1534.54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1053.79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3386.36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7305.91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8143.95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11666.84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21424.560000000001</v>
      </c>
      <c r="F1247" s="65">
        <f>Raw_endusebreakdownannual!F1246</f>
        <v>11666.84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1158.1199999999999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2709.12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3386.36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7305.91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8000.74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11323.91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22560.26</v>
      </c>
      <c r="F1262" s="65">
        <f>Raw_endusebreakdownannual!F1261</f>
        <v>11323.91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1437.92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1448.47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3386.36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7305.91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7860.31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11667.25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21438.98</v>
      </c>
      <c r="F1277" s="65">
        <f>Raw_endusebreakdownannual!F1276</f>
        <v>11667.25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370.2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2689.31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3386.36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7305.91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8201.4500000000007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10906.09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21953.23</v>
      </c>
      <c r="F1292" s="65">
        <f>Raw_endusebreakdownannual!F1291</f>
        <v>10906.09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343.61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3231.7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3386.36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7305.91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8129.38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10785.46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22396.959999999999</v>
      </c>
      <c r="F1307" s="65">
        <f>Raw_endusebreakdownannual!F1306</f>
        <v>10785.46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457.99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4076.17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3386.36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7305.91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8770.01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10770.97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23996.45</v>
      </c>
      <c r="F1322" s="65">
        <f>Raw_endusebreakdownannual!F1321</f>
        <v>10770.97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315.17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4503.3599999999997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3386.36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7305.91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8102.3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10649.7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23613.11</v>
      </c>
      <c r="F1337" s="65">
        <f>Raw_endusebreakdownannual!F1336</f>
        <v>10649.7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805.53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6481.45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3386.36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7305.91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8923.99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10551.42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26903.23</v>
      </c>
      <c r="F1352" s="65">
        <f>Raw_endusebreakdownannual!F1351</f>
        <v>10551.42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1849.71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7172.47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3386.36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7305.91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9634.2000000000007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10723.18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29348.65</v>
      </c>
      <c r="F1367" s="65">
        <f>Raw_endusebreakdownannual!F1366</f>
        <v>10723.18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1693.26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5633.8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3386.36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7305.91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9069.56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10988.95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27088.89</v>
      </c>
      <c r="F1382" s="65">
        <f>Raw_endusebreakdownannual!F1381</f>
        <v>10988.95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1313.63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8384.7999999999993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3386.36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7305.91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10174.459999999999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10466.26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30565.17</v>
      </c>
      <c r="F1397" s="65">
        <f>Raw_endusebreakdownannual!F1396</f>
        <v>10466.26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872.83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11125.68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3386.36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7305.91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11364.86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10020.1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34055.64</v>
      </c>
      <c r="F1412" s="65">
        <f>Raw_endusebreakdownannual!F1411</f>
        <v>10020.1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267.12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15315.66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3386.36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7305.91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10528.14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9119.19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36803.19</v>
      </c>
      <c r="F1427" s="65">
        <f>Raw_endusebreakdownannual!F1426</f>
        <v>9119.19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3110.51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6417.05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3386.36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7305.91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11118.58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11487.82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31338.41</v>
      </c>
      <c r="F1442" s="65">
        <f>Raw_endusebreakdownannual!F1441</f>
        <v>11487.82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86.1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7411.28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7305.91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11046.2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12567.23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25849.49</v>
      </c>
      <c r="F1457" s="65">
        <f>Raw_endusebreakdownannual!F1456</f>
        <v>12567.23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3174.66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7411.28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7305.91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13142.32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11696.87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31034.17</v>
      </c>
      <c r="F1472" s="65">
        <f>Raw_endusebreakdownannual!F1471</f>
        <v>11696.87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1539.27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7411.28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7305.91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11611.15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11668.72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27867.61</v>
      </c>
      <c r="F1487" s="65">
        <f>Raw_endusebreakdownannual!F1486</f>
        <v>11668.72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4050.84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7411.28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7305.91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12487.98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11325.46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31256.01</v>
      </c>
      <c r="F1502" s="65">
        <f>Raw_endusebreakdownannual!F1501</f>
        <v>11325.46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2071.42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7411.28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7305.91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11263.01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11669.23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28051.62</v>
      </c>
      <c r="F1517" s="65">
        <f>Raw_endusebreakdownannual!F1516</f>
        <v>11669.23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3909.23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7411.28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7305.91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11267.41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10907.86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29893.83</v>
      </c>
      <c r="F1532" s="65">
        <f>Raw_endusebreakdownannual!F1531</f>
        <v>10907.86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4602.8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7411.28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7305.91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11138.84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10787.68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30458.83</v>
      </c>
      <c r="F1547" s="65">
        <f>Raw_endusebreakdownannual!F1546</f>
        <v>10787.68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5693.73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7411.28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7305.91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12331.13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10773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32742.06</v>
      </c>
      <c r="F1562" s="65">
        <f>Raw_endusebreakdownannual!F1561</f>
        <v>10773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6960.5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7411.28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7305.91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13202.49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10651.37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34880.18</v>
      </c>
      <c r="F1577" s="65">
        <f>Raw_endusebreakdownannual!F1576</f>
        <v>10651.37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8779.18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7411.28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7305.91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13374.06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10553.55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36870.43</v>
      </c>
      <c r="F1592" s="65">
        <f>Raw_endusebreakdownannual!F1591</f>
        <v>10553.55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10508.43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7411.28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7305.91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17316.22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10725.32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42541.84</v>
      </c>
      <c r="F1607" s="65">
        <f>Raw_endusebreakdownannual!F1606</f>
        <v>10725.32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8074.36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7411.28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7305.91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15201.97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10990.75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37993.519999999997</v>
      </c>
      <c r="F1622" s="65">
        <f>Raw_endusebreakdownannual!F1621</f>
        <v>10990.75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11898.15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7411.28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7305.91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17203.349999999999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10468.549999999999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43818.68</v>
      </c>
      <c r="F1637" s="65">
        <f>Raw_endusebreakdownannual!F1636</f>
        <v>10468.549999999999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15477.69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7411.28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7305.91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18536.919999999998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10021.98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48731.8</v>
      </c>
      <c r="F1652" s="65">
        <f>Raw_endusebreakdownannual!F1651</f>
        <v>10021.98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21237.75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7411.28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7305.91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17853.98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9121.66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53808.92</v>
      </c>
      <c r="F1667" s="65">
        <f>Raw_endusebreakdownannual!F1666</f>
        <v>9121.66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9049.65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7411.28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7305.91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18980.55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11489.96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42747.39</v>
      </c>
      <c r="F1682" s="65">
        <f>Raw_endusebreakdownannual!F1681</f>
        <v>11489.96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70.75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3386.36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7305.91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7405.58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12565.39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18168.61</v>
      </c>
      <c r="F1697" s="65">
        <f>Raw_endusebreakdownannual!F1696</f>
        <v>12565.39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2137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3386.36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7305.91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8388.0400000000009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11695.15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21217.31</v>
      </c>
      <c r="F1712" s="65">
        <f>Raw_endusebreakdownannual!F1711</f>
        <v>11695.15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1060.44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3386.36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7305.91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8297.42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11667.11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20050.14</v>
      </c>
      <c r="F1727" s="65">
        <f>Raw_endusebreakdownannual!F1726</f>
        <v>11667.11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2706.08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3386.36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7305.91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8036.63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11324.24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21434.97</v>
      </c>
      <c r="F1742" s="65">
        <f>Raw_endusebreakdownannual!F1741</f>
        <v>11324.24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1442.72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3386.36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7305.91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7923.05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11667.52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20058.04</v>
      </c>
      <c r="F1757" s="65">
        <f>Raw_endusebreakdownannual!F1756</f>
        <v>11667.52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2842.11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3386.36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7305.91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8201.4500000000007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10905.87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21735.83</v>
      </c>
      <c r="F1772" s="65">
        <f>Raw_endusebreakdownannual!F1771</f>
        <v>10905.87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3339.31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3386.36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7305.91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8129.38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10785.51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22160.97</v>
      </c>
      <c r="F1787" s="65">
        <f>Raw_endusebreakdownannual!F1786</f>
        <v>10785.51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4130.33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3386.36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7305.91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8770.01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10771.08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23592.61</v>
      </c>
      <c r="F1802" s="65">
        <f>Raw_endusebreakdownannual!F1801</f>
        <v>10771.08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4565.5200000000004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3386.36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7305.91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8102.3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10649.82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23360.1</v>
      </c>
      <c r="F1817" s="65">
        <f>Raw_endusebreakdownannual!F1816</f>
        <v>10649.82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6472.19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3386.36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7305.91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8938.2099999999991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10551.53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26102.67</v>
      </c>
      <c r="F1832" s="65">
        <f>Raw_endusebreakdownannual!F1831</f>
        <v>10551.53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7215.69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3386.36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7305.91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9996.51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10723.45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27904.47</v>
      </c>
      <c r="F1847" s="65">
        <f>Raw_endusebreakdownannual!F1846</f>
        <v>10723.45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5669.11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3386.36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7305.91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9358.43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10988.98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25719.82</v>
      </c>
      <c r="F1862" s="65">
        <f>Raw_endusebreakdownannual!F1861</f>
        <v>10988.98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8409.19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3386.36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7305.91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10409.030000000001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10466.44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29510.5</v>
      </c>
      <c r="F1877" s="65">
        <f>Raw_endusebreakdownannual!F1876</f>
        <v>10466.44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11152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3386.36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7305.91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11399.93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10020.209999999999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33244.199999999997</v>
      </c>
      <c r="F1892" s="65">
        <f>Raw_endusebreakdownannual!F1891</f>
        <v>10020.209999999999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15297.85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3386.36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7305.91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10528.14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9119.4599999999991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36518.26</v>
      </c>
      <c r="F1907" s="65">
        <f>Raw_endusebreakdownannual!F1906</f>
        <v>9119.4599999999991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6548.13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3386.36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7305.91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11825.44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11488.17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29065.84</v>
      </c>
      <c r="F1922" s="65">
        <f>Raw_endusebreakdownannual!F1921</f>
        <v>11488.17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20469.12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94.95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7411.28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7305.91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3632.62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12567.35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18444.759999999998</v>
      </c>
      <c r="F1937" s="65">
        <f>Raw_endusebreakdownannual!F1936</f>
        <v>33036.47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11335.86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2990.69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7411.28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7305.91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5109.13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11696.81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22817.01</v>
      </c>
      <c r="F1952" s="65">
        <f>Raw_endusebreakdownannual!F1951</f>
        <v>23032.67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7796.12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1544.93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7411.28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7305.91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4432.79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11668.67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20694.919999999998</v>
      </c>
      <c r="F1967" s="65">
        <f>Raw_endusebreakdownannual!F1966</f>
        <v>19464.79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6554.54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3795.69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7411.28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7305.91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5221.18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11325.46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23734.06</v>
      </c>
      <c r="F1982" s="65">
        <f>Raw_endusebreakdownannual!F1981</f>
        <v>17879.990000000002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6826.11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2025.3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7411.28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7305.91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4492.3599999999997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11669.19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21234.85</v>
      </c>
      <c r="F1997" s="65">
        <f>Raw_endusebreakdownannual!F1996</f>
        <v>18495.3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1996.35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3792.09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7411.28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7305.91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4880.04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10907.82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23389.32</v>
      </c>
      <c r="F2012" s="65">
        <f>Raw_endusebreakdownannual!F2011</f>
        <v>12904.16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1824.61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4255.2700000000004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7411.28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7305.91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4878.55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10787.69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23851.01</v>
      </c>
      <c r="F2027" s="65">
        <f>Raw_endusebreakdownannual!F2026</f>
        <v>12612.3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2501.39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5264.31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7411.28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7305.91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5451.82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10773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25433.33</v>
      </c>
      <c r="F2042" s="65">
        <f>Raw_endusebreakdownannual!F2041</f>
        <v>13274.39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1977.92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6377.42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7411.28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7305.91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6025.87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10651.35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27120.49</v>
      </c>
      <c r="F2057" s="65">
        <f>Raw_endusebreakdownannual!F2056</f>
        <v>12629.27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4114.76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8123.61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7411.28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7305.91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6196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10553.5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29036.81</v>
      </c>
      <c r="F2072" s="65">
        <f>Raw_endusebreakdownannual!F2071</f>
        <v>14668.26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10892.65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9719.4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7411.28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7305.91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7685.54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10725.21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32122.14</v>
      </c>
      <c r="F2087" s="65">
        <f>Raw_endusebreakdownannual!F2086</f>
        <v>21617.87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9566.58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7517.3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7411.28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7305.91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6571.16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10990.64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28805.65</v>
      </c>
      <c r="F2102" s="65">
        <f>Raw_endusebreakdownannual!F2101</f>
        <v>20557.22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7624.52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11050.38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7411.28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7305.91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7911.86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10468.49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33679.43</v>
      </c>
      <c r="F2117" s="65">
        <f>Raw_endusebreakdownannual!F2116</f>
        <v>18093.009999999998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4888.47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14206.05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7411.28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7305.91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9083.6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10022.26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38006.839999999997</v>
      </c>
      <c r="F2132" s="65">
        <f>Raw_endusebreakdownannual!F2131</f>
        <v>14910.74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1521.76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19752.12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7411.28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7305.91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9429.2199999999993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9121.7099999999991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43898.53</v>
      </c>
      <c r="F2147" s="65">
        <f>Raw_endusebreakdownannual!F2146</f>
        <v>10643.47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15005.42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8365.34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7411.28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7305.91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8275.73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11489.83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31358.27</v>
      </c>
      <c r="F2162" s="65">
        <f>Raw_endusebreakdownannual!F2161</f>
        <v>26495.25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21761.05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76.260000000000005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3386.36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7305.91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2412.65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12564.62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13181.19</v>
      </c>
      <c r="F2177" s="65">
        <f>Raw_endusebreakdownannual!F2176</f>
        <v>34325.67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10815.22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2041.39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3386.36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7305.91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3269.92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11694.98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16003.59</v>
      </c>
      <c r="F2192" s="65">
        <f>Raw_endusebreakdownannual!F2191</f>
        <v>22510.2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9055.2900000000009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1056.75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3386.36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7305.91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3121.33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11666.79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14870.36</v>
      </c>
      <c r="F2207" s="65">
        <f>Raw_endusebreakdownannual!F2206</f>
        <v>20722.080000000002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6777.53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2558.29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3386.36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7305.91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3375.33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11324.03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16625.900000000001</v>
      </c>
      <c r="F2222" s="65">
        <f>Raw_endusebreakdownannual!F2221</f>
        <v>18101.560000000001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8148.3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1419.72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3386.36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7305.91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3128.53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11667.43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15240.52</v>
      </c>
      <c r="F2237" s="65">
        <f>Raw_endusebreakdownannual!F2236</f>
        <v>19815.73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2583.3200000000002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2720.06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3386.36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7305.91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3528.25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10906.35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16940.580000000002</v>
      </c>
      <c r="F2252" s="65">
        <f>Raw_endusebreakdownannual!F2251</f>
        <v>13489.66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2442.4699999999998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3063.75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3386.36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7305.91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3517.14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10785.57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17273.16</v>
      </c>
      <c r="F2267" s="65">
        <f>Raw_endusebreakdownannual!F2266</f>
        <v>13228.04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3053.88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3862.42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3386.36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7305.91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3867.54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10771.02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18422.23</v>
      </c>
      <c r="F2282" s="65">
        <f>Raw_endusebreakdownannual!F2281</f>
        <v>13824.9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2209.56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4252.01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3386.36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7305.91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3720.77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10649.84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18665.05</v>
      </c>
      <c r="F2297" s="65">
        <f>Raw_endusebreakdownannual!F2296</f>
        <v>12859.4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4304.88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6126.04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3386.36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7305.91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4200.1000000000004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10551.61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21018.41</v>
      </c>
      <c r="F2312" s="65">
        <f>Raw_endusebreakdownannual!F2311</f>
        <v>14856.5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9693.5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6853.87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3386.36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7305.91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4534.6499999999996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10723.25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22080.79</v>
      </c>
      <c r="F2327" s="65">
        <f>Raw_endusebreakdownannual!F2326</f>
        <v>20416.75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8867.75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5390.88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3386.36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7305.91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4097.1899999999996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10988.71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20180.34</v>
      </c>
      <c r="F2342" s="65">
        <f>Raw_endusebreakdownannual!F2341</f>
        <v>19856.46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7196.81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7993.67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3386.36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7305.91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4935.29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10466.35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23621.23</v>
      </c>
      <c r="F2357" s="65">
        <f>Raw_endusebreakdownannual!F2356</f>
        <v>17663.16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4934.43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10497.27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3386.36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7305.91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5792.09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10020.08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26981.63</v>
      </c>
      <c r="F2372" s="65">
        <f>Raw_endusebreakdownannual!F2371</f>
        <v>14954.51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1627.98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14590.37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3386.36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7305.91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6062.11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9119.6200000000008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31344.75</v>
      </c>
      <c r="F2387" s="65">
        <f>Raw_endusebreakdownannual!F2386</f>
        <v>10747.61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13347.96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6199.52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3386.36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7305.91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5177.1499999999996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11487.87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22068.94</v>
      </c>
      <c r="F2402" s="65">
        <f>Raw_endusebreakdownannual!F2401</f>
        <v>24835.82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397</v>
      </c>
      <c r="E2">
        <v>0</v>
      </c>
      <c r="F2">
        <v>18481.73</v>
      </c>
    </row>
    <row r="3" spans="1:6" x14ac:dyDescent="0.25">
      <c r="A3" t="s">
        <v>39</v>
      </c>
      <c r="B3" t="s">
        <v>73</v>
      </c>
      <c r="C3" t="s">
        <v>67</v>
      </c>
      <c r="D3" t="s">
        <v>398</v>
      </c>
      <c r="E3">
        <v>205.69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399</v>
      </c>
      <c r="E4">
        <v>7411.28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401</v>
      </c>
      <c r="E6">
        <v>7305.91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403</v>
      </c>
      <c r="E8">
        <v>3230.64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404</v>
      </c>
      <c r="E9">
        <v>23.5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408</v>
      </c>
      <c r="E13">
        <v>0</v>
      </c>
      <c r="F13">
        <v>12566.82</v>
      </c>
    </row>
    <row r="14" spans="1:6" x14ac:dyDescent="0.25">
      <c r="A14" t="s">
        <v>39</v>
      </c>
      <c r="B14" t="s">
        <v>73</v>
      </c>
      <c r="C14" t="s">
        <v>67</v>
      </c>
      <c r="D14" t="s">
        <v>409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411</v>
      </c>
      <c r="E16">
        <v>18177.02</v>
      </c>
      <c r="F16">
        <v>31048.55</v>
      </c>
    </row>
    <row r="17" spans="1:6" x14ac:dyDescent="0.25">
      <c r="A17" t="s">
        <v>39</v>
      </c>
      <c r="B17" t="s">
        <v>74</v>
      </c>
      <c r="C17" t="s">
        <v>67</v>
      </c>
      <c r="D17" t="s">
        <v>397</v>
      </c>
      <c r="E17">
        <v>0</v>
      </c>
      <c r="F17">
        <v>15564.23</v>
      </c>
    </row>
    <row r="18" spans="1:6" x14ac:dyDescent="0.25">
      <c r="A18" t="s">
        <v>39</v>
      </c>
      <c r="B18" t="s">
        <v>74</v>
      </c>
      <c r="C18" t="s">
        <v>67</v>
      </c>
      <c r="D18" t="s">
        <v>398</v>
      </c>
      <c r="E18">
        <v>5131.1899999999996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399</v>
      </c>
      <c r="E19">
        <v>7411.28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401</v>
      </c>
      <c r="E21">
        <v>7305.91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403</v>
      </c>
      <c r="E23">
        <v>6342.8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404</v>
      </c>
      <c r="E24">
        <v>172.54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408</v>
      </c>
      <c r="E28">
        <v>0</v>
      </c>
      <c r="F28">
        <v>11696.86</v>
      </c>
    </row>
    <row r="29" spans="1:6" x14ac:dyDescent="0.25">
      <c r="A29" t="s">
        <v>39</v>
      </c>
      <c r="B29" t="s">
        <v>74</v>
      </c>
      <c r="C29" t="s">
        <v>67</v>
      </c>
      <c r="D29" t="s">
        <v>409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411</v>
      </c>
      <c r="E31">
        <v>26363.72</v>
      </c>
      <c r="F31">
        <v>27261.09</v>
      </c>
    </row>
    <row r="32" spans="1:6" x14ac:dyDescent="0.25">
      <c r="A32" t="s">
        <v>39</v>
      </c>
      <c r="B32" t="s">
        <v>75</v>
      </c>
      <c r="C32" t="s">
        <v>67</v>
      </c>
      <c r="D32" t="s">
        <v>397</v>
      </c>
      <c r="E32">
        <v>0</v>
      </c>
      <c r="F32">
        <v>8237.66</v>
      </c>
    </row>
    <row r="33" spans="1:6" x14ac:dyDescent="0.25">
      <c r="A33" t="s">
        <v>39</v>
      </c>
      <c r="B33" t="s">
        <v>75</v>
      </c>
      <c r="C33" t="s">
        <v>67</v>
      </c>
      <c r="D33" t="s">
        <v>398</v>
      </c>
      <c r="E33">
        <v>2651.62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399</v>
      </c>
      <c r="E34">
        <v>7411.28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401</v>
      </c>
      <c r="E36">
        <v>7305.91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403</v>
      </c>
      <c r="E38">
        <v>3428.95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404</v>
      </c>
      <c r="E39">
        <v>150.80000000000001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408</v>
      </c>
      <c r="E43">
        <v>0</v>
      </c>
      <c r="F43">
        <v>11668.74</v>
      </c>
    </row>
    <row r="44" spans="1:6" x14ac:dyDescent="0.25">
      <c r="A44" t="s">
        <v>39</v>
      </c>
      <c r="B44" t="s">
        <v>75</v>
      </c>
      <c r="C44" t="s">
        <v>67</v>
      </c>
      <c r="D44" t="s">
        <v>409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411</v>
      </c>
      <c r="E46">
        <v>20948.560000000001</v>
      </c>
      <c r="F46">
        <v>19906.400000000001</v>
      </c>
    </row>
    <row r="47" spans="1:6" x14ac:dyDescent="0.25">
      <c r="A47" t="s">
        <v>39</v>
      </c>
      <c r="B47" t="s">
        <v>76</v>
      </c>
      <c r="C47" t="s">
        <v>67</v>
      </c>
      <c r="D47" t="s">
        <v>397</v>
      </c>
      <c r="E47">
        <v>0</v>
      </c>
      <c r="F47">
        <v>7491.32</v>
      </c>
    </row>
    <row r="48" spans="1:6" x14ac:dyDescent="0.25">
      <c r="A48" t="s">
        <v>39</v>
      </c>
      <c r="B48" t="s">
        <v>76</v>
      </c>
      <c r="C48" t="s">
        <v>67</v>
      </c>
      <c r="D48" t="s">
        <v>398</v>
      </c>
      <c r="E48">
        <v>6093.95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399</v>
      </c>
      <c r="E49">
        <v>7411.28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401</v>
      </c>
      <c r="E51">
        <v>7305.91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403</v>
      </c>
      <c r="E53">
        <v>5374.4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404</v>
      </c>
      <c r="E54">
        <v>191.79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408</v>
      </c>
      <c r="E58">
        <v>0</v>
      </c>
      <c r="F58">
        <v>11325.49</v>
      </c>
    </row>
    <row r="59" spans="1:6" x14ac:dyDescent="0.25">
      <c r="A59" t="s">
        <v>39</v>
      </c>
      <c r="B59" t="s">
        <v>76</v>
      </c>
      <c r="C59" t="s">
        <v>67</v>
      </c>
      <c r="D59" t="s">
        <v>409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411</v>
      </c>
      <c r="E61">
        <v>26377.33</v>
      </c>
      <c r="F61">
        <v>18816.8</v>
      </c>
    </row>
    <row r="62" spans="1:6" x14ac:dyDescent="0.25">
      <c r="A62" t="s">
        <v>39</v>
      </c>
      <c r="B62" t="s">
        <v>77</v>
      </c>
      <c r="C62" t="s">
        <v>67</v>
      </c>
      <c r="D62" t="s">
        <v>397</v>
      </c>
      <c r="E62">
        <v>0</v>
      </c>
      <c r="F62">
        <v>7525.92</v>
      </c>
    </row>
    <row r="63" spans="1:6" x14ac:dyDescent="0.25">
      <c r="A63" t="s">
        <v>39</v>
      </c>
      <c r="B63" t="s">
        <v>77</v>
      </c>
      <c r="C63" t="s">
        <v>67</v>
      </c>
      <c r="D63" t="s">
        <v>398</v>
      </c>
      <c r="E63">
        <v>3159.98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399</v>
      </c>
      <c r="E64">
        <v>7411.28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401</v>
      </c>
      <c r="E66">
        <v>7305.91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403</v>
      </c>
      <c r="E68">
        <v>3377.43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404</v>
      </c>
      <c r="E69">
        <v>160.02000000000001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408</v>
      </c>
      <c r="E73">
        <v>0</v>
      </c>
      <c r="F73">
        <v>11669.26</v>
      </c>
    </row>
    <row r="74" spans="1:6" x14ac:dyDescent="0.25">
      <c r="A74" t="s">
        <v>39</v>
      </c>
      <c r="B74" t="s">
        <v>77</v>
      </c>
      <c r="C74" t="s">
        <v>67</v>
      </c>
      <c r="D74" t="s">
        <v>409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411</v>
      </c>
      <c r="E76">
        <v>21414.62</v>
      </c>
      <c r="F76">
        <v>19195.18</v>
      </c>
    </row>
    <row r="77" spans="1:6" x14ac:dyDescent="0.25">
      <c r="A77" t="s">
        <v>39</v>
      </c>
      <c r="B77" t="s">
        <v>78</v>
      </c>
      <c r="C77" t="s">
        <v>67</v>
      </c>
      <c r="D77" t="s">
        <v>397</v>
      </c>
      <c r="E77">
        <v>0</v>
      </c>
      <c r="F77">
        <v>2643.61</v>
      </c>
    </row>
    <row r="78" spans="1:6" x14ac:dyDescent="0.25">
      <c r="A78" t="s">
        <v>39</v>
      </c>
      <c r="B78" t="s">
        <v>78</v>
      </c>
      <c r="C78" t="s">
        <v>67</v>
      </c>
      <c r="D78" t="s">
        <v>398</v>
      </c>
      <c r="E78">
        <v>6253.71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399</v>
      </c>
      <c r="E79">
        <v>7411.28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401</v>
      </c>
      <c r="E81">
        <v>7305.91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403</v>
      </c>
      <c r="E83">
        <v>4824.97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404</v>
      </c>
      <c r="E84">
        <v>280.39999999999998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408</v>
      </c>
      <c r="E88">
        <v>0</v>
      </c>
      <c r="F88">
        <v>10907.88</v>
      </c>
    </row>
    <row r="89" spans="1:6" x14ac:dyDescent="0.25">
      <c r="A89" t="s">
        <v>39</v>
      </c>
      <c r="B89" t="s">
        <v>78</v>
      </c>
      <c r="C89" t="s">
        <v>67</v>
      </c>
      <c r="D89" t="s">
        <v>409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411</v>
      </c>
      <c r="E91">
        <v>26076.28</v>
      </c>
      <c r="F91">
        <v>13551.5</v>
      </c>
    </row>
    <row r="92" spans="1:6" x14ac:dyDescent="0.25">
      <c r="A92" t="s">
        <v>39</v>
      </c>
      <c r="B92" t="s">
        <v>79</v>
      </c>
      <c r="C92" t="s">
        <v>67</v>
      </c>
      <c r="D92" t="s">
        <v>397</v>
      </c>
      <c r="E92">
        <v>0</v>
      </c>
      <c r="F92">
        <v>2832.71</v>
      </c>
    </row>
    <row r="93" spans="1:6" x14ac:dyDescent="0.25">
      <c r="A93" t="s">
        <v>39</v>
      </c>
      <c r="B93" t="s">
        <v>79</v>
      </c>
      <c r="C93" t="s">
        <v>67</v>
      </c>
      <c r="D93" t="s">
        <v>398</v>
      </c>
      <c r="E93">
        <v>7658.26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399</v>
      </c>
      <c r="E94">
        <v>7411.28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401</v>
      </c>
      <c r="E96">
        <v>7305.91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403</v>
      </c>
      <c r="E98">
        <v>6314.77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404</v>
      </c>
      <c r="E99">
        <v>331.75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408</v>
      </c>
      <c r="E103">
        <v>0</v>
      </c>
      <c r="F103">
        <v>10787.37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411</v>
      </c>
      <c r="E106">
        <v>29021.97</v>
      </c>
      <c r="F106">
        <v>13620.08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397</v>
      </c>
      <c r="E107">
        <v>0</v>
      </c>
      <c r="F107">
        <v>3840.08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398</v>
      </c>
      <c r="E108">
        <v>9001.26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399</v>
      </c>
      <c r="E109">
        <v>7411.28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401</v>
      </c>
      <c r="E111">
        <v>7305.91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403</v>
      </c>
      <c r="E113">
        <v>6577.85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404</v>
      </c>
      <c r="E114">
        <v>280.73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408</v>
      </c>
      <c r="E118">
        <v>0</v>
      </c>
      <c r="F118">
        <v>10773.11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411</v>
      </c>
      <c r="E121">
        <v>30577.03</v>
      </c>
      <c r="F121">
        <v>14613.19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397</v>
      </c>
      <c r="E122">
        <v>0</v>
      </c>
      <c r="F122">
        <v>4793.63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398</v>
      </c>
      <c r="E123">
        <v>10714.55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399</v>
      </c>
      <c r="E124">
        <v>7411.28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401</v>
      </c>
      <c r="E126">
        <v>7305.91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403</v>
      </c>
      <c r="E128">
        <v>7858.65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404</v>
      </c>
      <c r="E129">
        <v>304.91000000000003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408</v>
      </c>
      <c r="E133">
        <v>0</v>
      </c>
      <c r="F133">
        <v>10651.36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411</v>
      </c>
      <c r="E136">
        <v>33595.300000000003</v>
      </c>
      <c r="F136">
        <v>15444.99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397</v>
      </c>
      <c r="E137">
        <v>0</v>
      </c>
      <c r="F137">
        <v>5871.6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398</v>
      </c>
      <c r="E138">
        <v>12601.13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399</v>
      </c>
      <c r="E139">
        <v>7411.28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401</v>
      </c>
      <c r="E141">
        <v>7305.91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403</v>
      </c>
      <c r="E143">
        <v>8180.25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404</v>
      </c>
      <c r="E144">
        <v>291.05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408</v>
      </c>
      <c r="E148">
        <v>0</v>
      </c>
      <c r="F148">
        <v>10553.61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411</v>
      </c>
      <c r="E151">
        <v>35789.629999999997</v>
      </c>
      <c r="F151">
        <v>16425.21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397</v>
      </c>
      <c r="E152">
        <v>0</v>
      </c>
      <c r="F152">
        <v>12678.04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398</v>
      </c>
      <c r="E153">
        <v>13805.78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399</v>
      </c>
      <c r="E154">
        <v>7411.28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401</v>
      </c>
      <c r="E156">
        <v>7305.91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403</v>
      </c>
      <c r="E158">
        <v>9027.98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404</v>
      </c>
      <c r="E159">
        <v>289.52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408</v>
      </c>
      <c r="E163">
        <v>0</v>
      </c>
      <c r="F163">
        <v>10725.33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411</v>
      </c>
      <c r="E166">
        <v>37840.47</v>
      </c>
      <c r="F166">
        <v>23403.37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397</v>
      </c>
      <c r="E167">
        <v>0</v>
      </c>
      <c r="F167">
        <v>13712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398</v>
      </c>
      <c r="E168">
        <v>11192.21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399</v>
      </c>
      <c r="E169">
        <v>7411.28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401</v>
      </c>
      <c r="E171">
        <v>7305.91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403</v>
      </c>
      <c r="E173">
        <v>8840.74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404</v>
      </c>
      <c r="E174">
        <v>274.52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408</v>
      </c>
      <c r="E178">
        <v>0</v>
      </c>
      <c r="F178">
        <v>10990.65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411</v>
      </c>
      <c r="E181">
        <v>35024.65</v>
      </c>
      <c r="F181">
        <v>24702.65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397</v>
      </c>
      <c r="E182">
        <v>0</v>
      </c>
      <c r="F182">
        <v>9318.1299999999992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398</v>
      </c>
      <c r="E183">
        <v>15414.23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399</v>
      </c>
      <c r="E184">
        <v>7411.28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401</v>
      </c>
      <c r="E186">
        <v>7305.91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403</v>
      </c>
      <c r="E188">
        <v>9679.8700000000008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404</v>
      </c>
      <c r="E189">
        <v>333.98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408</v>
      </c>
      <c r="E193">
        <v>0</v>
      </c>
      <c r="F193">
        <v>10468.549999999999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411</v>
      </c>
      <c r="E196">
        <v>40145.26</v>
      </c>
      <c r="F196">
        <v>19786.68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397</v>
      </c>
      <c r="E197">
        <v>0</v>
      </c>
      <c r="F197">
        <v>7003.7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398</v>
      </c>
      <c r="E198">
        <v>19451.36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399</v>
      </c>
      <c r="E199">
        <v>7411.28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401</v>
      </c>
      <c r="E201">
        <v>7305.91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403</v>
      </c>
      <c r="E203">
        <v>11232.72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404</v>
      </c>
      <c r="E204">
        <v>541.61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408</v>
      </c>
      <c r="E208">
        <v>0</v>
      </c>
      <c r="F208">
        <v>10022.34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411</v>
      </c>
      <c r="E211">
        <v>45942.879999999997</v>
      </c>
      <c r="F211">
        <v>17026.05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397</v>
      </c>
      <c r="E212">
        <v>0</v>
      </c>
      <c r="F212">
        <v>5289.35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398</v>
      </c>
      <c r="E213">
        <v>28087.05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399</v>
      </c>
      <c r="E214">
        <v>7411.28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401</v>
      </c>
      <c r="E216">
        <v>7305.91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403</v>
      </c>
      <c r="E218">
        <v>13111.28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404</v>
      </c>
      <c r="E219">
        <v>483.1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408</v>
      </c>
      <c r="E223">
        <v>0</v>
      </c>
      <c r="F223">
        <v>9121.3700000000008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411</v>
      </c>
      <c r="E226">
        <v>56398.62</v>
      </c>
      <c r="F226">
        <v>14410.72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397</v>
      </c>
      <c r="E227">
        <v>0</v>
      </c>
      <c r="F227">
        <v>21987.63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398</v>
      </c>
      <c r="E228">
        <v>11886.91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399</v>
      </c>
      <c r="E229">
        <v>7411.28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401</v>
      </c>
      <c r="E231">
        <v>7305.91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403</v>
      </c>
      <c r="E233">
        <v>10802.44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404</v>
      </c>
      <c r="E234">
        <v>360.44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408</v>
      </c>
      <c r="E238">
        <v>0</v>
      </c>
      <c r="F238">
        <v>11489.82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411</v>
      </c>
      <c r="E241">
        <v>37766.980000000003</v>
      </c>
      <c r="F241">
        <v>33477.449999999997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397</v>
      </c>
      <c r="E242">
        <v>0</v>
      </c>
      <c r="F242">
        <v>17824.36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398</v>
      </c>
      <c r="E243">
        <v>208.39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399</v>
      </c>
      <c r="E244">
        <v>3386.36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401</v>
      </c>
      <c r="E246">
        <v>7305.91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403</v>
      </c>
      <c r="E248">
        <v>3525.03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404</v>
      </c>
      <c r="E249">
        <v>19.18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408</v>
      </c>
      <c r="E253">
        <v>0</v>
      </c>
      <c r="F253">
        <v>12564.78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411</v>
      </c>
      <c r="E256">
        <v>14444.87</v>
      </c>
      <c r="F256">
        <v>30389.13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397</v>
      </c>
      <c r="E257">
        <v>0</v>
      </c>
      <c r="F257">
        <v>13633.36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398</v>
      </c>
      <c r="E258">
        <v>3987.87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399</v>
      </c>
      <c r="E259">
        <v>3386.36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401</v>
      </c>
      <c r="E261">
        <v>7305.91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403</v>
      </c>
      <c r="E263">
        <v>5216.6499999999996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404</v>
      </c>
      <c r="E264">
        <v>125.17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408</v>
      </c>
      <c r="E268">
        <v>0</v>
      </c>
      <c r="F268">
        <v>11694.94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411</v>
      </c>
      <c r="E271">
        <v>20021.95</v>
      </c>
      <c r="F271">
        <v>25328.3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397</v>
      </c>
      <c r="E272">
        <v>0</v>
      </c>
      <c r="F272">
        <v>8625.11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398</v>
      </c>
      <c r="E273">
        <v>2171.67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399</v>
      </c>
      <c r="E274">
        <v>3386.36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401</v>
      </c>
      <c r="E276">
        <v>7305.91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403</v>
      </c>
      <c r="E278">
        <v>2845.73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404</v>
      </c>
      <c r="E279">
        <v>101.04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408</v>
      </c>
      <c r="E283">
        <v>0</v>
      </c>
      <c r="F283">
        <v>11667.03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411</v>
      </c>
      <c r="E286">
        <v>15810.71</v>
      </c>
      <c r="F286">
        <v>20292.14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397</v>
      </c>
      <c r="E287">
        <v>0</v>
      </c>
      <c r="F287">
        <v>7481.41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398</v>
      </c>
      <c r="E288">
        <v>4618.43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399</v>
      </c>
      <c r="E289">
        <v>3386.36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401</v>
      </c>
      <c r="E291">
        <v>7305.91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403</v>
      </c>
      <c r="E293">
        <v>4056.55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404</v>
      </c>
      <c r="E294">
        <v>138.56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408</v>
      </c>
      <c r="E298">
        <v>0</v>
      </c>
      <c r="F298">
        <v>11324.08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411</v>
      </c>
      <c r="E301">
        <v>19505.810000000001</v>
      </c>
      <c r="F301">
        <v>18805.490000000002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397</v>
      </c>
      <c r="E302">
        <v>0</v>
      </c>
      <c r="F302">
        <v>8163.91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398</v>
      </c>
      <c r="E303">
        <v>2608.86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399</v>
      </c>
      <c r="E304">
        <v>3386.36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401</v>
      </c>
      <c r="E306">
        <v>7305.91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403</v>
      </c>
      <c r="E308">
        <v>2919.89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404</v>
      </c>
      <c r="E309">
        <v>114.99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408</v>
      </c>
      <c r="E313">
        <v>0</v>
      </c>
      <c r="F313">
        <v>11667.47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411</v>
      </c>
      <c r="E316">
        <v>16336.01</v>
      </c>
      <c r="F316">
        <v>19831.39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397</v>
      </c>
      <c r="E317">
        <v>0</v>
      </c>
      <c r="F317">
        <v>3196.73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398</v>
      </c>
      <c r="E318">
        <v>4981.28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399</v>
      </c>
      <c r="E319">
        <v>3386.36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401</v>
      </c>
      <c r="E321">
        <v>7305.91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403</v>
      </c>
      <c r="E323">
        <v>3900.33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404</v>
      </c>
      <c r="E324">
        <v>217.35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408</v>
      </c>
      <c r="E328">
        <v>0</v>
      </c>
      <c r="F328">
        <v>10905.96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411</v>
      </c>
      <c r="E331">
        <v>19791.23</v>
      </c>
      <c r="F331">
        <v>14102.7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397</v>
      </c>
      <c r="E332">
        <v>0</v>
      </c>
      <c r="F332">
        <v>3812.62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398</v>
      </c>
      <c r="E333">
        <v>6329.01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399</v>
      </c>
      <c r="E334">
        <v>3386.36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401</v>
      </c>
      <c r="E336">
        <v>7305.91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403</v>
      </c>
      <c r="E338">
        <v>4944.96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404</v>
      </c>
      <c r="E339">
        <v>212.29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408</v>
      </c>
      <c r="E343">
        <v>0</v>
      </c>
      <c r="F343">
        <v>10785.7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411</v>
      </c>
      <c r="E346">
        <v>22178.54</v>
      </c>
      <c r="F346">
        <v>14598.33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397</v>
      </c>
      <c r="E347">
        <v>0</v>
      </c>
      <c r="F347">
        <v>4287.53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398</v>
      </c>
      <c r="E348">
        <v>7215.37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399</v>
      </c>
      <c r="E349">
        <v>3386.36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401</v>
      </c>
      <c r="E351">
        <v>7305.91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403</v>
      </c>
      <c r="E353">
        <v>5134.37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404</v>
      </c>
      <c r="E354">
        <v>215.04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408</v>
      </c>
      <c r="E358">
        <v>0</v>
      </c>
      <c r="F358">
        <v>10771.35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411</v>
      </c>
      <c r="E361">
        <v>23257.06</v>
      </c>
      <c r="F361">
        <v>15058.88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397</v>
      </c>
      <c r="E362">
        <v>0</v>
      </c>
      <c r="F362">
        <v>4783.37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398</v>
      </c>
      <c r="E363">
        <v>7817.97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399</v>
      </c>
      <c r="E364">
        <v>3386.36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401</v>
      </c>
      <c r="E366">
        <v>7305.91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403</v>
      </c>
      <c r="E368">
        <v>5696.82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404</v>
      </c>
      <c r="E369">
        <v>209.23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408</v>
      </c>
      <c r="E373">
        <v>0</v>
      </c>
      <c r="F373">
        <v>10649.89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411</v>
      </c>
      <c r="E376">
        <v>24416.28</v>
      </c>
      <c r="F376">
        <v>15433.26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397</v>
      </c>
      <c r="E377">
        <v>0</v>
      </c>
      <c r="F377">
        <v>5642.44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398</v>
      </c>
      <c r="E378">
        <v>9832.17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399</v>
      </c>
      <c r="E379">
        <v>3386.36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401</v>
      </c>
      <c r="E381">
        <v>7305.91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403</v>
      </c>
      <c r="E383">
        <v>6019.77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404</v>
      </c>
      <c r="E384">
        <v>214.95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408</v>
      </c>
      <c r="E388">
        <v>0</v>
      </c>
      <c r="F388">
        <v>10552.06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411</v>
      </c>
      <c r="E391">
        <v>26759.16</v>
      </c>
      <c r="F391">
        <v>16194.5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397</v>
      </c>
      <c r="E392">
        <v>0</v>
      </c>
      <c r="F392">
        <v>10544.71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398</v>
      </c>
      <c r="E393">
        <v>10017.4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399</v>
      </c>
      <c r="E394">
        <v>3386.36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401</v>
      </c>
      <c r="E396">
        <v>7305.91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403</v>
      </c>
      <c r="E398">
        <v>6050.97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404</v>
      </c>
      <c r="E399">
        <v>188.04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408</v>
      </c>
      <c r="E403">
        <v>0</v>
      </c>
      <c r="F403">
        <v>10723.54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411</v>
      </c>
      <c r="E406">
        <v>26948.68</v>
      </c>
      <c r="F406">
        <v>21268.25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397</v>
      </c>
      <c r="E407">
        <v>0</v>
      </c>
      <c r="F407">
        <v>11543.66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398</v>
      </c>
      <c r="E408">
        <v>8462.2199999999993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399</v>
      </c>
      <c r="E409">
        <v>3386.36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401</v>
      </c>
      <c r="E411">
        <v>7305.91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403</v>
      </c>
      <c r="E413">
        <v>6546.48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404</v>
      </c>
      <c r="E414">
        <v>192.66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408</v>
      </c>
      <c r="E418">
        <v>0</v>
      </c>
      <c r="F418">
        <v>10989.15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411</v>
      </c>
      <c r="E421">
        <v>25893.64</v>
      </c>
      <c r="F421">
        <v>22532.82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397</v>
      </c>
      <c r="E422">
        <v>0</v>
      </c>
      <c r="F422">
        <v>8278.0499999999993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398</v>
      </c>
      <c r="E423">
        <v>11448.86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399</v>
      </c>
      <c r="E424">
        <v>3386.36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401</v>
      </c>
      <c r="E426">
        <v>7305.91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403</v>
      </c>
      <c r="E428">
        <v>6567.73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404</v>
      </c>
      <c r="E429">
        <v>227.44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408</v>
      </c>
      <c r="E433">
        <v>0</v>
      </c>
      <c r="F433">
        <v>10466.780000000001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411</v>
      </c>
      <c r="E436">
        <v>28936.31</v>
      </c>
      <c r="F436">
        <v>18744.830000000002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397</v>
      </c>
      <c r="E437">
        <v>0</v>
      </c>
      <c r="F437">
        <v>6669.25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398</v>
      </c>
      <c r="E438">
        <v>14518.5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399</v>
      </c>
      <c r="E439">
        <v>3386.36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401</v>
      </c>
      <c r="E441">
        <v>7305.91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403</v>
      </c>
      <c r="E443">
        <v>7694.88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404</v>
      </c>
      <c r="E444">
        <v>222.6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408</v>
      </c>
      <c r="E448">
        <v>0</v>
      </c>
      <c r="F448">
        <v>10020.65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411</v>
      </c>
      <c r="E451">
        <v>33128.26</v>
      </c>
      <c r="F451">
        <v>16689.91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397</v>
      </c>
      <c r="E452">
        <v>0</v>
      </c>
      <c r="F452">
        <v>5218.1000000000004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398</v>
      </c>
      <c r="E453">
        <v>21326.04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399</v>
      </c>
      <c r="E454">
        <v>3386.36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401</v>
      </c>
      <c r="E456">
        <v>7305.91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403</v>
      </c>
      <c r="E458">
        <v>9231.0499999999993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404</v>
      </c>
      <c r="E459">
        <v>330.12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408</v>
      </c>
      <c r="E463">
        <v>0</v>
      </c>
      <c r="F463">
        <v>9120.24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411</v>
      </c>
      <c r="E466">
        <v>41579.480000000003</v>
      </c>
      <c r="F466">
        <v>14338.35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397</v>
      </c>
      <c r="E467">
        <v>0</v>
      </c>
      <c r="F467">
        <v>16958.73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398</v>
      </c>
      <c r="E468">
        <v>8797.5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399</v>
      </c>
      <c r="E469">
        <v>3386.36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401</v>
      </c>
      <c r="E471">
        <v>7305.91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403</v>
      </c>
      <c r="E473">
        <v>8069.91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404</v>
      </c>
      <c r="E474">
        <v>217.84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408</v>
      </c>
      <c r="E478">
        <v>0</v>
      </c>
      <c r="F478">
        <v>11488.04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411</v>
      </c>
      <c r="E481">
        <v>27777.52</v>
      </c>
      <c r="F481">
        <v>28446.77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397</v>
      </c>
      <c r="E482">
        <v>0</v>
      </c>
      <c r="F482">
        <v>15050.89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398</v>
      </c>
      <c r="E483">
        <v>87.3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399</v>
      </c>
      <c r="E484">
        <v>7411.28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401</v>
      </c>
      <c r="E486">
        <v>7305.91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403</v>
      </c>
      <c r="E488">
        <v>10179.280000000001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408</v>
      </c>
      <c r="E493">
        <v>0</v>
      </c>
      <c r="F493">
        <v>12566.84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411</v>
      </c>
      <c r="E496">
        <v>24983.77</v>
      </c>
      <c r="F496">
        <v>27617.73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397</v>
      </c>
      <c r="E497">
        <v>0</v>
      </c>
      <c r="F497">
        <v>7532.46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398</v>
      </c>
      <c r="E498">
        <v>3199.21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399</v>
      </c>
      <c r="E499">
        <v>7411.28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401</v>
      </c>
      <c r="E501">
        <v>7305.91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403</v>
      </c>
      <c r="E503">
        <v>12628.79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408</v>
      </c>
      <c r="E508">
        <v>0</v>
      </c>
      <c r="F508">
        <v>11696.81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411</v>
      </c>
      <c r="E511">
        <v>30545.19</v>
      </c>
      <c r="F511">
        <v>19229.27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397</v>
      </c>
      <c r="E512">
        <v>0</v>
      </c>
      <c r="F512">
        <v>4910.05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398</v>
      </c>
      <c r="E513">
        <v>1547.2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399</v>
      </c>
      <c r="E514">
        <v>7411.28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401</v>
      </c>
      <c r="E516">
        <v>7305.91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403</v>
      </c>
      <c r="E518">
        <v>11444.55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408</v>
      </c>
      <c r="E523">
        <v>0</v>
      </c>
      <c r="F523">
        <v>11668.67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411</v>
      </c>
      <c r="E526">
        <v>27708.94</v>
      </c>
      <c r="F526">
        <v>16578.72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397</v>
      </c>
      <c r="E527">
        <v>0</v>
      </c>
      <c r="F527">
        <v>4088.33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398</v>
      </c>
      <c r="E528">
        <v>4062.61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399</v>
      </c>
      <c r="E529">
        <v>7411.28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401</v>
      </c>
      <c r="E531">
        <v>7305.91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403</v>
      </c>
      <c r="E533">
        <v>12395.34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408</v>
      </c>
      <c r="E538">
        <v>0</v>
      </c>
      <c r="F538">
        <v>11325.46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411</v>
      </c>
      <c r="E541">
        <v>31175.14</v>
      </c>
      <c r="F541">
        <v>15413.79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397</v>
      </c>
      <c r="E542">
        <v>0</v>
      </c>
      <c r="F542">
        <v>4314.3500000000004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398</v>
      </c>
      <c r="E543">
        <v>2095.5300000000002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399</v>
      </c>
      <c r="E544">
        <v>7411.28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401</v>
      </c>
      <c r="E546">
        <v>7305.91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403</v>
      </c>
      <c r="E548">
        <v>11200.45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408</v>
      </c>
      <c r="E553">
        <v>0</v>
      </c>
      <c r="F553">
        <v>11669.17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411</v>
      </c>
      <c r="E556">
        <v>28013.17</v>
      </c>
      <c r="F556">
        <v>15983.52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397</v>
      </c>
      <c r="E557">
        <v>0</v>
      </c>
      <c r="F557">
        <v>1028.82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398</v>
      </c>
      <c r="E558">
        <v>3913.26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399</v>
      </c>
      <c r="E559">
        <v>7411.28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401</v>
      </c>
      <c r="E561">
        <v>7305.91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403</v>
      </c>
      <c r="E563">
        <v>11266.4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408</v>
      </c>
      <c r="E568">
        <v>0</v>
      </c>
      <c r="F568">
        <v>10907.8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411</v>
      </c>
      <c r="E571">
        <v>29896.84</v>
      </c>
      <c r="F571">
        <v>11936.62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397</v>
      </c>
      <c r="E572">
        <v>0</v>
      </c>
      <c r="F572">
        <v>988.33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398</v>
      </c>
      <c r="E573">
        <v>4606.53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399</v>
      </c>
      <c r="E574">
        <v>7411.28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401</v>
      </c>
      <c r="E576">
        <v>7305.91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403</v>
      </c>
      <c r="E578">
        <v>11138.84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408</v>
      </c>
      <c r="E583">
        <v>0</v>
      </c>
      <c r="F583">
        <v>10787.62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411</v>
      </c>
      <c r="E586">
        <v>30462.57</v>
      </c>
      <c r="F586">
        <v>11775.95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397</v>
      </c>
      <c r="E587">
        <v>0</v>
      </c>
      <c r="F587">
        <v>1370.02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398</v>
      </c>
      <c r="E588">
        <v>5701.55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399</v>
      </c>
      <c r="E589">
        <v>7411.28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401</v>
      </c>
      <c r="E591">
        <v>7305.91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403</v>
      </c>
      <c r="E593">
        <v>12331.13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408</v>
      </c>
      <c r="E598">
        <v>0</v>
      </c>
      <c r="F598">
        <v>10772.89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411</v>
      </c>
      <c r="E601">
        <v>32749.88</v>
      </c>
      <c r="F601">
        <v>12142.91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397</v>
      </c>
      <c r="E602">
        <v>0</v>
      </c>
      <c r="F602">
        <v>983.55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398</v>
      </c>
      <c r="E603">
        <v>6966.58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399</v>
      </c>
      <c r="E604">
        <v>7411.28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401</v>
      </c>
      <c r="E606">
        <v>7305.91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403</v>
      </c>
      <c r="E608">
        <v>13200.8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408</v>
      </c>
      <c r="E613">
        <v>0</v>
      </c>
      <c r="F613">
        <v>10651.35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411</v>
      </c>
      <c r="E616">
        <v>34884.57</v>
      </c>
      <c r="F616">
        <v>11634.91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397</v>
      </c>
      <c r="E617">
        <v>0</v>
      </c>
      <c r="F617">
        <v>2592.0500000000002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398</v>
      </c>
      <c r="E618">
        <v>8799.9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399</v>
      </c>
      <c r="E619">
        <v>7411.28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401</v>
      </c>
      <c r="E621">
        <v>7305.91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403</v>
      </c>
      <c r="E623">
        <v>13350.26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408</v>
      </c>
      <c r="E628">
        <v>0</v>
      </c>
      <c r="F628">
        <v>10553.48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411</v>
      </c>
      <c r="E631">
        <v>36867.360000000001</v>
      </c>
      <c r="F631">
        <v>13145.53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397</v>
      </c>
      <c r="E632">
        <v>0</v>
      </c>
      <c r="F632">
        <v>7036.92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398</v>
      </c>
      <c r="E633">
        <v>10523.73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399</v>
      </c>
      <c r="E634">
        <v>7411.28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401</v>
      </c>
      <c r="E636">
        <v>7305.91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403</v>
      </c>
      <c r="E638">
        <v>16680.009999999998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408</v>
      </c>
      <c r="E643">
        <v>0</v>
      </c>
      <c r="F643">
        <v>10725.22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411</v>
      </c>
      <c r="E646">
        <v>41920.93</v>
      </c>
      <c r="F646">
        <v>17762.14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397</v>
      </c>
      <c r="E647">
        <v>0</v>
      </c>
      <c r="F647">
        <v>6185.61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398</v>
      </c>
      <c r="E648">
        <v>8091.4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399</v>
      </c>
      <c r="E649">
        <v>7411.28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401</v>
      </c>
      <c r="E651">
        <v>7305.91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403</v>
      </c>
      <c r="E653">
        <v>14717.44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408</v>
      </c>
      <c r="E658">
        <v>0</v>
      </c>
      <c r="F658">
        <v>10990.64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411</v>
      </c>
      <c r="E661">
        <v>37526.04</v>
      </c>
      <c r="F661">
        <v>17176.240000000002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397</v>
      </c>
      <c r="E662">
        <v>0</v>
      </c>
      <c r="F662">
        <v>4609.51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398</v>
      </c>
      <c r="E663">
        <v>11906.37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399</v>
      </c>
      <c r="E664">
        <v>7411.28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401</v>
      </c>
      <c r="E666">
        <v>7305.91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403</v>
      </c>
      <c r="E668">
        <v>16819.830000000002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408</v>
      </c>
      <c r="E673">
        <v>0</v>
      </c>
      <c r="F673">
        <v>10468.540000000001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411</v>
      </c>
      <c r="E676">
        <v>43443.39</v>
      </c>
      <c r="F676">
        <v>15078.05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397</v>
      </c>
      <c r="E677">
        <v>0</v>
      </c>
      <c r="F677">
        <v>2723.41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398</v>
      </c>
      <c r="E678">
        <v>15491.09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399</v>
      </c>
      <c r="E679">
        <v>7411.28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401</v>
      </c>
      <c r="E681">
        <v>7305.91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403</v>
      </c>
      <c r="E683">
        <v>18455.400000000001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408</v>
      </c>
      <c r="E688">
        <v>0</v>
      </c>
      <c r="F688">
        <v>10022.24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411</v>
      </c>
      <c r="E691">
        <v>48663.68</v>
      </c>
      <c r="F691">
        <v>12745.65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397</v>
      </c>
      <c r="E692">
        <v>0</v>
      </c>
      <c r="F692">
        <v>826.27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398</v>
      </c>
      <c r="E693">
        <v>21248.6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399</v>
      </c>
      <c r="E694">
        <v>7411.28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401</v>
      </c>
      <c r="E696">
        <v>7305.91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403</v>
      </c>
      <c r="E698">
        <v>17853.98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408</v>
      </c>
      <c r="E703">
        <v>0</v>
      </c>
      <c r="F703">
        <v>9121.65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411</v>
      </c>
      <c r="E706">
        <v>53819.77</v>
      </c>
      <c r="F706">
        <v>9947.92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397</v>
      </c>
      <c r="E707">
        <v>0</v>
      </c>
      <c r="F707">
        <v>9917.8799999999992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398</v>
      </c>
      <c r="E708">
        <v>9082.7999999999993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399</v>
      </c>
      <c r="E709">
        <v>7411.28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401</v>
      </c>
      <c r="E711">
        <v>7305.91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403</v>
      </c>
      <c r="E713">
        <v>18101.97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408</v>
      </c>
      <c r="E718">
        <v>0</v>
      </c>
      <c r="F718">
        <v>11489.84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411</v>
      </c>
      <c r="E721">
        <v>41901.96</v>
      </c>
      <c r="F721">
        <v>21407.72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397</v>
      </c>
      <c r="E722">
        <v>0</v>
      </c>
      <c r="F722">
        <v>17450.13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398</v>
      </c>
      <c r="E723">
        <v>73.25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399</v>
      </c>
      <c r="E724">
        <v>3386.36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401</v>
      </c>
      <c r="E726">
        <v>7305.91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403</v>
      </c>
      <c r="E728">
        <v>6815.39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408</v>
      </c>
      <c r="E733">
        <v>0</v>
      </c>
      <c r="F733">
        <v>12564.66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411</v>
      </c>
      <c r="E736">
        <v>17580.91</v>
      </c>
      <c r="F736">
        <v>30014.79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397</v>
      </c>
      <c r="E737">
        <v>0</v>
      </c>
      <c r="F737">
        <v>8068.64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398</v>
      </c>
      <c r="E738">
        <v>2193.54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399</v>
      </c>
      <c r="E739">
        <v>3386.36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401</v>
      </c>
      <c r="E741">
        <v>7305.91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403</v>
      </c>
      <c r="E743">
        <v>8111.51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408</v>
      </c>
      <c r="E748">
        <v>0</v>
      </c>
      <c r="F748">
        <v>11694.94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411</v>
      </c>
      <c r="E751">
        <v>20997.33</v>
      </c>
      <c r="F751">
        <v>19763.580000000002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397</v>
      </c>
      <c r="E752">
        <v>0</v>
      </c>
      <c r="F752">
        <v>6441.57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398</v>
      </c>
      <c r="E753">
        <v>1082.47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399</v>
      </c>
      <c r="E754">
        <v>3386.36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401</v>
      </c>
      <c r="E756">
        <v>7305.91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403</v>
      </c>
      <c r="E758">
        <v>8143.95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408</v>
      </c>
      <c r="E763">
        <v>0</v>
      </c>
      <c r="F763">
        <v>11666.84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411</v>
      </c>
      <c r="E766">
        <v>19918.7</v>
      </c>
      <c r="F766">
        <v>18108.41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397</v>
      </c>
      <c r="E767">
        <v>0</v>
      </c>
      <c r="F767">
        <v>4796.88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398</v>
      </c>
      <c r="E768">
        <v>2738.33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399</v>
      </c>
      <c r="E769">
        <v>3386.36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401</v>
      </c>
      <c r="E771">
        <v>7305.91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403</v>
      </c>
      <c r="E773">
        <v>8000.74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408</v>
      </c>
      <c r="E778">
        <v>0</v>
      </c>
      <c r="F778">
        <v>11323.91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411</v>
      </c>
      <c r="E781">
        <v>21431.35</v>
      </c>
      <c r="F781">
        <v>16120.79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397</v>
      </c>
      <c r="E782">
        <v>0</v>
      </c>
      <c r="F782">
        <v>5866.6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398</v>
      </c>
      <c r="E783">
        <v>1496.3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399</v>
      </c>
      <c r="E784">
        <v>3386.36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401</v>
      </c>
      <c r="E786">
        <v>7305.91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403</v>
      </c>
      <c r="E788">
        <v>7860.31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408</v>
      </c>
      <c r="E793">
        <v>0</v>
      </c>
      <c r="F793">
        <v>11667.24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411</v>
      </c>
      <c r="E796">
        <v>20048.89</v>
      </c>
      <c r="F796">
        <v>17533.84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397</v>
      </c>
      <c r="E797">
        <v>0</v>
      </c>
      <c r="F797">
        <v>1594.3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398</v>
      </c>
      <c r="E798">
        <v>2851.43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399</v>
      </c>
      <c r="E799">
        <v>3386.36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401</v>
      </c>
      <c r="E801">
        <v>7305.91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403</v>
      </c>
      <c r="E803">
        <v>8201.4500000000007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408</v>
      </c>
      <c r="E808">
        <v>0</v>
      </c>
      <c r="F808">
        <v>10906.09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411</v>
      </c>
      <c r="E811">
        <v>21745.15</v>
      </c>
      <c r="F811">
        <v>12500.39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397</v>
      </c>
      <c r="E812">
        <v>0</v>
      </c>
      <c r="F812">
        <v>1479.86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398</v>
      </c>
      <c r="E813">
        <v>3349.07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399</v>
      </c>
      <c r="E814">
        <v>3386.36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401</v>
      </c>
      <c r="E816">
        <v>7305.91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403</v>
      </c>
      <c r="E818">
        <v>8129.38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408</v>
      </c>
      <c r="E823">
        <v>0</v>
      </c>
      <c r="F823">
        <v>10785.46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411</v>
      </c>
      <c r="E826">
        <v>22170.720000000001</v>
      </c>
      <c r="F826">
        <v>12265.31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397</v>
      </c>
      <c r="E827">
        <v>0</v>
      </c>
      <c r="F827">
        <v>1943.95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398</v>
      </c>
      <c r="E828">
        <v>4147.8999999999996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399</v>
      </c>
      <c r="E829">
        <v>3386.36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401</v>
      </c>
      <c r="E831">
        <v>7305.91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403</v>
      </c>
      <c r="E833">
        <v>8770.01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408</v>
      </c>
      <c r="E838">
        <v>0</v>
      </c>
      <c r="F838">
        <v>10770.97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411</v>
      </c>
      <c r="E841">
        <v>23610.19</v>
      </c>
      <c r="F841">
        <v>12714.91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397</v>
      </c>
      <c r="E842">
        <v>0</v>
      </c>
      <c r="F842">
        <v>1341.09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398</v>
      </c>
      <c r="E843">
        <v>4584.93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399</v>
      </c>
      <c r="E844">
        <v>3386.36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401</v>
      </c>
      <c r="E846">
        <v>7305.91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403</v>
      </c>
      <c r="E848">
        <v>8102.3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408</v>
      </c>
      <c r="E853">
        <v>0</v>
      </c>
      <c r="F853">
        <v>10649.7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411</v>
      </c>
      <c r="E856">
        <v>23379.5</v>
      </c>
      <c r="F856">
        <v>11990.79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397</v>
      </c>
      <c r="E857">
        <v>0</v>
      </c>
      <c r="F857">
        <v>3038.46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398</v>
      </c>
      <c r="E858">
        <v>6515.24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399</v>
      </c>
      <c r="E859">
        <v>3386.36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401</v>
      </c>
      <c r="E861">
        <v>7305.91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403</v>
      </c>
      <c r="E863">
        <v>8923.99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408</v>
      </c>
      <c r="E868">
        <v>0</v>
      </c>
      <c r="F868">
        <v>10551.42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411</v>
      </c>
      <c r="E871">
        <v>26131.5</v>
      </c>
      <c r="F871">
        <v>13589.88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397</v>
      </c>
      <c r="E872">
        <v>0</v>
      </c>
      <c r="F872">
        <v>7150.07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398</v>
      </c>
      <c r="E873">
        <v>7247.93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399</v>
      </c>
      <c r="E874">
        <v>3386.36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401</v>
      </c>
      <c r="E876">
        <v>7305.91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403</v>
      </c>
      <c r="E878">
        <v>9634.2000000000007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408</v>
      </c>
      <c r="E883">
        <v>0</v>
      </c>
      <c r="F883">
        <v>10723.18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411</v>
      </c>
      <c r="E886">
        <v>27574.400000000001</v>
      </c>
      <c r="F886">
        <v>17873.25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397</v>
      </c>
      <c r="E887">
        <v>0</v>
      </c>
      <c r="F887">
        <v>6537.53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398</v>
      </c>
      <c r="E888">
        <v>5706.53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399</v>
      </c>
      <c r="E889">
        <v>3386.36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401</v>
      </c>
      <c r="E891">
        <v>7305.91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403</v>
      </c>
      <c r="E893">
        <v>9069.56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408</v>
      </c>
      <c r="E898">
        <v>0</v>
      </c>
      <c r="F898">
        <v>10988.95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411</v>
      </c>
      <c r="E901">
        <v>25468.36</v>
      </c>
      <c r="F901">
        <v>17526.490000000002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397</v>
      </c>
      <c r="E902">
        <v>0</v>
      </c>
      <c r="F902">
        <v>5098.6099999999997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398</v>
      </c>
      <c r="E903">
        <v>8434.65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399</v>
      </c>
      <c r="E904">
        <v>3386.36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401</v>
      </c>
      <c r="E906">
        <v>7305.91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403</v>
      </c>
      <c r="E908">
        <v>10174.459999999999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408</v>
      </c>
      <c r="E913">
        <v>0</v>
      </c>
      <c r="F913">
        <v>10466.26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411</v>
      </c>
      <c r="E916">
        <v>29301.39</v>
      </c>
      <c r="F916">
        <v>15564.87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397</v>
      </c>
      <c r="E917">
        <v>0</v>
      </c>
      <c r="F917">
        <v>3220.63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398</v>
      </c>
      <c r="E918">
        <v>11178.32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399</v>
      </c>
      <c r="E919">
        <v>3386.36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401</v>
      </c>
      <c r="E921">
        <v>7305.91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403</v>
      </c>
      <c r="E923">
        <v>11364.86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408</v>
      </c>
      <c r="E928">
        <v>0</v>
      </c>
      <c r="F928">
        <v>10020.1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411</v>
      </c>
      <c r="E931">
        <v>33235.449999999997</v>
      </c>
      <c r="F931">
        <v>13240.72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397</v>
      </c>
      <c r="E932">
        <v>0</v>
      </c>
      <c r="F932">
        <v>1034.79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398</v>
      </c>
      <c r="E933">
        <v>15328.98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399</v>
      </c>
      <c r="E934">
        <v>3386.36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401</v>
      </c>
      <c r="E936">
        <v>7305.91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403</v>
      </c>
      <c r="E938">
        <v>10528.14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408</v>
      </c>
      <c r="E943">
        <v>0</v>
      </c>
      <c r="F943">
        <v>9119.19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411</v>
      </c>
      <c r="E946">
        <v>36549.379999999997</v>
      </c>
      <c r="F946">
        <v>10153.98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397</v>
      </c>
      <c r="E947">
        <v>0</v>
      </c>
      <c r="F947">
        <v>9919.4699999999993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398</v>
      </c>
      <c r="E948">
        <v>6605.49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399</v>
      </c>
      <c r="E949">
        <v>3386.36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401</v>
      </c>
      <c r="E951">
        <v>7305.91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403</v>
      </c>
      <c r="E953">
        <v>11118.13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408</v>
      </c>
      <c r="E958">
        <v>0</v>
      </c>
      <c r="F958">
        <v>11487.82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411</v>
      </c>
      <c r="E961">
        <v>28415.9</v>
      </c>
      <c r="F961">
        <v>21407.29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397</v>
      </c>
      <c r="E962">
        <v>3645.91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398</v>
      </c>
      <c r="E963">
        <v>35.96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399</v>
      </c>
      <c r="E964">
        <v>7411.28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401</v>
      </c>
      <c r="E966">
        <v>7305.91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403</v>
      </c>
      <c r="E968">
        <v>10179.280000000001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408</v>
      </c>
      <c r="E973">
        <v>0</v>
      </c>
      <c r="F973">
        <v>12566.84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411</v>
      </c>
      <c r="E976">
        <v>28578.34</v>
      </c>
      <c r="F976">
        <v>12566.84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397</v>
      </c>
      <c r="E977">
        <v>2035.02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398</v>
      </c>
      <c r="E978">
        <v>3089.37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399</v>
      </c>
      <c r="E979">
        <v>7411.28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401</v>
      </c>
      <c r="E981">
        <v>7305.91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403</v>
      </c>
      <c r="E983">
        <v>12629.3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408</v>
      </c>
      <c r="E988">
        <v>0</v>
      </c>
      <c r="F988">
        <v>11696.81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411</v>
      </c>
      <c r="E991">
        <v>32470.880000000001</v>
      </c>
      <c r="F991">
        <v>11696.81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397</v>
      </c>
      <c r="E992">
        <v>1202.8900000000001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398</v>
      </c>
      <c r="E993">
        <v>1503.9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399</v>
      </c>
      <c r="E994">
        <v>7411.28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401</v>
      </c>
      <c r="E996">
        <v>7305.91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403</v>
      </c>
      <c r="E998">
        <v>11444.55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408</v>
      </c>
      <c r="E1003">
        <v>0</v>
      </c>
      <c r="F1003">
        <v>11668.67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411</v>
      </c>
      <c r="E1006">
        <v>28868.53</v>
      </c>
      <c r="F1006">
        <v>11668.67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397</v>
      </c>
      <c r="E1007">
        <v>1013.9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398</v>
      </c>
      <c r="E1008">
        <v>4011.87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399</v>
      </c>
      <c r="E1009">
        <v>7411.28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401</v>
      </c>
      <c r="E1011">
        <v>7305.91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403</v>
      </c>
      <c r="E1013">
        <v>12395.34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408</v>
      </c>
      <c r="E1018">
        <v>0</v>
      </c>
      <c r="F1018">
        <v>11325.46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411</v>
      </c>
      <c r="E1021">
        <v>32138.31</v>
      </c>
      <c r="F1021">
        <v>11325.46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397</v>
      </c>
      <c r="E1022">
        <v>1107.68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398</v>
      </c>
      <c r="E1023">
        <v>2036.53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399</v>
      </c>
      <c r="E1024">
        <v>7411.28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401</v>
      </c>
      <c r="E1026">
        <v>7305.91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403</v>
      </c>
      <c r="E1028">
        <v>11200.45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408</v>
      </c>
      <c r="E1033">
        <v>0</v>
      </c>
      <c r="F1033">
        <v>11669.17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411</v>
      </c>
      <c r="E1036">
        <v>29061.85</v>
      </c>
      <c r="F1036">
        <v>11669.17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397</v>
      </c>
      <c r="E1037">
        <v>242.49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398</v>
      </c>
      <c r="E1038">
        <v>3745.42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399</v>
      </c>
      <c r="E1039">
        <v>7411.28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401</v>
      </c>
      <c r="E1041">
        <v>7305.91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403</v>
      </c>
      <c r="E1043">
        <v>11266.4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408</v>
      </c>
      <c r="E1048">
        <v>0</v>
      </c>
      <c r="F1048">
        <v>10907.8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411</v>
      </c>
      <c r="E1051">
        <v>29971.5</v>
      </c>
      <c r="F1051">
        <v>10907.8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397</v>
      </c>
      <c r="E1052">
        <v>233.22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398</v>
      </c>
      <c r="E1053">
        <v>4473.6499999999996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399</v>
      </c>
      <c r="E1054">
        <v>7411.28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401</v>
      </c>
      <c r="E1056">
        <v>7305.91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403</v>
      </c>
      <c r="E1058">
        <v>11138.84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408</v>
      </c>
      <c r="E1063">
        <v>0</v>
      </c>
      <c r="F1063">
        <v>10787.62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411</v>
      </c>
      <c r="E1066">
        <v>30562.91</v>
      </c>
      <c r="F1066">
        <v>10787.62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397</v>
      </c>
      <c r="E1067">
        <v>328.23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398</v>
      </c>
      <c r="E1068">
        <v>5612.75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399</v>
      </c>
      <c r="E1069">
        <v>7411.28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401</v>
      </c>
      <c r="E1071">
        <v>7305.91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403</v>
      </c>
      <c r="E1073">
        <v>12331.13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408</v>
      </c>
      <c r="E1078">
        <v>0</v>
      </c>
      <c r="F1078">
        <v>10772.89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411</v>
      </c>
      <c r="E1081">
        <v>32989.300000000003</v>
      </c>
      <c r="F1081">
        <v>10772.89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397</v>
      </c>
      <c r="E1082">
        <v>235.11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398</v>
      </c>
      <c r="E1083">
        <v>6875.73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399</v>
      </c>
      <c r="E1084">
        <v>7411.28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401</v>
      </c>
      <c r="E1086">
        <v>7305.91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403</v>
      </c>
      <c r="E1088">
        <v>13200.8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408</v>
      </c>
      <c r="E1093">
        <v>0</v>
      </c>
      <c r="F1093">
        <v>10651.35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411</v>
      </c>
      <c r="E1096">
        <v>35028.83</v>
      </c>
      <c r="F1096">
        <v>10651.35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397</v>
      </c>
      <c r="E1097">
        <v>720.32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398</v>
      </c>
      <c r="E1098">
        <v>8759.75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399</v>
      </c>
      <c r="E1099">
        <v>7411.28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401</v>
      </c>
      <c r="E1101">
        <v>7305.91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403</v>
      </c>
      <c r="E1103">
        <v>13350.26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408</v>
      </c>
      <c r="E1108">
        <v>0</v>
      </c>
      <c r="F1108">
        <v>10553.48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411</v>
      </c>
      <c r="E1111">
        <v>37547.53</v>
      </c>
      <c r="F1111">
        <v>10553.48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397</v>
      </c>
      <c r="E1112">
        <v>1880.82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398</v>
      </c>
      <c r="E1113">
        <v>10496.9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399</v>
      </c>
      <c r="E1114">
        <v>7411.28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401</v>
      </c>
      <c r="E1116">
        <v>7305.91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403</v>
      </c>
      <c r="E1118">
        <v>16680.009999999998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408</v>
      </c>
      <c r="E1123">
        <v>0</v>
      </c>
      <c r="F1123">
        <v>10725.22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411</v>
      </c>
      <c r="E1126">
        <v>43774.92</v>
      </c>
      <c r="F1126">
        <v>10725.22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397</v>
      </c>
      <c r="E1127">
        <v>1676.14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398</v>
      </c>
      <c r="E1128">
        <v>8026.03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399</v>
      </c>
      <c r="E1129">
        <v>7411.28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401</v>
      </c>
      <c r="E1131">
        <v>7305.91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403</v>
      </c>
      <c r="E1133">
        <v>14717.44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408</v>
      </c>
      <c r="E1138">
        <v>0</v>
      </c>
      <c r="F1138">
        <v>10990.64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411</v>
      </c>
      <c r="E1141">
        <v>39136.800000000003</v>
      </c>
      <c r="F1141">
        <v>10990.64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397</v>
      </c>
      <c r="E1142">
        <v>1236.1600000000001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398</v>
      </c>
      <c r="E1143">
        <v>11865.41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399</v>
      </c>
      <c r="E1144">
        <v>7411.28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401</v>
      </c>
      <c r="E1146">
        <v>7305.91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403</v>
      </c>
      <c r="E1148">
        <v>16819.830000000002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408</v>
      </c>
      <c r="E1153">
        <v>0</v>
      </c>
      <c r="F1153">
        <v>10468.540000000001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411</v>
      </c>
      <c r="E1156">
        <v>44638.6</v>
      </c>
      <c r="F1156">
        <v>10468.540000000001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397</v>
      </c>
      <c r="E1157">
        <v>774.04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398</v>
      </c>
      <c r="E1158">
        <v>15428.23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399</v>
      </c>
      <c r="E1159">
        <v>7411.28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401</v>
      </c>
      <c r="E1161">
        <v>7305.91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403</v>
      </c>
      <c r="E1163">
        <v>18455.400000000001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408</v>
      </c>
      <c r="E1168">
        <v>0</v>
      </c>
      <c r="F1168">
        <v>10022.24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411</v>
      </c>
      <c r="E1171">
        <v>49374.87</v>
      </c>
      <c r="F1171">
        <v>10022.24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397</v>
      </c>
      <c r="E1172">
        <v>221.33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398</v>
      </c>
      <c r="E1173">
        <v>21236.14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399</v>
      </c>
      <c r="E1174">
        <v>7411.28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401</v>
      </c>
      <c r="E1176">
        <v>7305.91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403</v>
      </c>
      <c r="E1178">
        <v>17853.98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408</v>
      </c>
      <c r="E1183">
        <v>0</v>
      </c>
      <c r="F1183">
        <v>9121.65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411</v>
      </c>
      <c r="E1186">
        <v>54028.639999999999</v>
      </c>
      <c r="F1186">
        <v>9121.65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397</v>
      </c>
      <c r="E1187">
        <v>3359.42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398</v>
      </c>
      <c r="E1188">
        <v>8916.6299999999992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399</v>
      </c>
      <c r="E1189">
        <v>7411.28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401</v>
      </c>
      <c r="E1191">
        <v>7305.91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403</v>
      </c>
      <c r="E1193">
        <v>18107.3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408</v>
      </c>
      <c r="E1198">
        <v>0</v>
      </c>
      <c r="F1198">
        <v>11489.83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411</v>
      </c>
      <c r="E1201">
        <v>45100.54</v>
      </c>
      <c r="F1201">
        <v>11489.83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397</v>
      </c>
      <c r="E1202">
        <v>4131.33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398</v>
      </c>
      <c r="E1203">
        <v>23.03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399</v>
      </c>
      <c r="E1204">
        <v>3386.36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401</v>
      </c>
      <c r="E1206">
        <v>7305.91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403</v>
      </c>
      <c r="E1208">
        <v>6815.39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408</v>
      </c>
      <c r="E1213">
        <v>0</v>
      </c>
      <c r="F1213">
        <v>12564.66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411</v>
      </c>
      <c r="E1216">
        <v>21662.02</v>
      </c>
      <c r="F1216">
        <v>12564.66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397</v>
      </c>
      <c r="E1217">
        <v>2065.58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398</v>
      </c>
      <c r="E1218">
        <v>2103.6799999999998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399</v>
      </c>
      <c r="E1219">
        <v>3386.36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401</v>
      </c>
      <c r="E1221">
        <v>7305.91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403</v>
      </c>
      <c r="E1223">
        <v>8111.51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408</v>
      </c>
      <c r="E1228">
        <v>0</v>
      </c>
      <c r="F1228">
        <v>11694.95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411</v>
      </c>
      <c r="E1231">
        <v>22973.05</v>
      </c>
      <c r="F1231">
        <v>11694.95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397</v>
      </c>
      <c r="E1232">
        <v>1534.54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398</v>
      </c>
      <c r="E1233">
        <v>1053.79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399</v>
      </c>
      <c r="E1234">
        <v>3386.36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401</v>
      </c>
      <c r="E1236">
        <v>7305.91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403</v>
      </c>
      <c r="E1238">
        <v>8143.95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408</v>
      </c>
      <c r="E1243">
        <v>0</v>
      </c>
      <c r="F1243">
        <v>11666.84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411</v>
      </c>
      <c r="E1246">
        <v>21424.560000000001</v>
      </c>
      <c r="F1246">
        <v>11666.84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397</v>
      </c>
      <c r="E1247">
        <v>1158.1199999999999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398</v>
      </c>
      <c r="E1248">
        <v>2709.12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399</v>
      </c>
      <c r="E1249">
        <v>3386.36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401</v>
      </c>
      <c r="E1251">
        <v>7305.91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403</v>
      </c>
      <c r="E1253">
        <v>8000.74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408</v>
      </c>
      <c r="E1258">
        <v>0</v>
      </c>
      <c r="F1258">
        <v>11323.91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411</v>
      </c>
      <c r="E1261">
        <v>22560.26</v>
      </c>
      <c r="F1261">
        <v>11323.91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397</v>
      </c>
      <c r="E1262">
        <v>1437.92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398</v>
      </c>
      <c r="E1263">
        <v>1448.47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399</v>
      </c>
      <c r="E1264">
        <v>3386.36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401</v>
      </c>
      <c r="E1266">
        <v>7305.91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403</v>
      </c>
      <c r="E1268">
        <v>7860.31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408</v>
      </c>
      <c r="E1273">
        <v>0</v>
      </c>
      <c r="F1273">
        <v>11667.25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411</v>
      </c>
      <c r="E1276">
        <v>21438.98</v>
      </c>
      <c r="F1276">
        <v>11667.25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397</v>
      </c>
      <c r="E1277">
        <v>370.2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398</v>
      </c>
      <c r="E1278">
        <v>2689.31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399</v>
      </c>
      <c r="E1279">
        <v>3386.36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401</v>
      </c>
      <c r="E1281">
        <v>7305.91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403</v>
      </c>
      <c r="E1283">
        <v>8201.4500000000007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408</v>
      </c>
      <c r="E1288">
        <v>0</v>
      </c>
      <c r="F1288">
        <v>10906.09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411</v>
      </c>
      <c r="E1291">
        <v>21953.23</v>
      </c>
      <c r="F1291">
        <v>10906.09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397</v>
      </c>
      <c r="E1292">
        <v>343.61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398</v>
      </c>
      <c r="E1293">
        <v>3231.7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399</v>
      </c>
      <c r="E1294">
        <v>3386.36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401</v>
      </c>
      <c r="E1296">
        <v>7305.91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403</v>
      </c>
      <c r="E1298">
        <v>8129.38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408</v>
      </c>
      <c r="E1303">
        <v>0</v>
      </c>
      <c r="F1303">
        <v>10785.46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411</v>
      </c>
      <c r="E1306">
        <v>22396.959999999999</v>
      </c>
      <c r="F1306">
        <v>10785.46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397</v>
      </c>
      <c r="E1307">
        <v>457.99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398</v>
      </c>
      <c r="E1308">
        <v>4076.17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399</v>
      </c>
      <c r="E1309">
        <v>3386.36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401</v>
      </c>
      <c r="E1311">
        <v>7305.91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403</v>
      </c>
      <c r="E1313">
        <v>8770.01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408</v>
      </c>
      <c r="E1318">
        <v>0</v>
      </c>
      <c r="F1318">
        <v>10770.97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411</v>
      </c>
      <c r="E1321">
        <v>23996.45</v>
      </c>
      <c r="F1321">
        <v>10770.97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397</v>
      </c>
      <c r="E1322">
        <v>315.17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398</v>
      </c>
      <c r="E1323">
        <v>4503.3599999999997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399</v>
      </c>
      <c r="E1324">
        <v>3386.36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401</v>
      </c>
      <c r="E1326">
        <v>7305.91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403</v>
      </c>
      <c r="E1328">
        <v>8102.3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408</v>
      </c>
      <c r="E1333">
        <v>0</v>
      </c>
      <c r="F1333">
        <v>10649.7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411</v>
      </c>
      <c r="E1336">
        <v>23613.11</v>
      </c>
      <c r="F1336">
        <v>10649.7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397</v>
      </c>
      <c r="E1337">
        <v>805.53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398</v>
      </c>
      <c r="E1338">
        <v>6481.45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399</v>
      </c>
      <c r="E1339">
        <v>3386.36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401</v>
      </c>
      <c r="E1341">
        <v>7305.91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403</v>
      </c>
      <c r="E1343">
        <v>8923.99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408</v>
      </c>
      <c r="E1348">
        <v>0</v>
      </c>
      <c r="F1348">
        <v>10551.42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411</v>
      </c>
      <c r="E1351">
        <v>26903.23</v>
      </c>
      <c r="F1351">
        <v>10551.42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397</v>
      </c>
      <c r="E1352">
        <v>1849.71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398</v>
      </c>
      <c r="E1353">
        <v>7172.47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399</v>
      </c>
      <c r="E1354">
        <v>3386.36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401</v>
      </c>
      <c r="E1356">
        <v>7305.91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403</v>
      </c>
      <c r="E1358">
        <v>9634.2000000000007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408</v>
      </c>
      <c r="E1363">
        <v>0</v>
      </c>
      <c r="F1363">
        <v>10723.18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411</v>
      </c>
      <c r="E1366">
        <v>29348.65</v>
      </c>
      <c r="F1366">
        <v>10723.18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397</v>
      </c>
      <c r="E1367">
        <v>1693.26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398</v>
      </c>
      <c r="E1368">
        <v>5633.8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399</v>
      </c>
      <c r="E1369">
        <v>3386.36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401</v>
      </c>
      <c r="E1371">
        <v>7305.91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403</v>
      </c>
      <c r="E1373">
        <v>9069.56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408</v>
      </c>
      <c r="E1378">
        <v>0</v>
      </c>
      <c r="F1378">
        <v>10988.95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411</v>
      </c>
      <c r="E1381">
        <v>27088.89</v>
      </c>
      <c r="F1381">
        <v>10988.95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397</v>
      </c>
      <c r="E1382">
        <v>1313.63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398</v>
      </c>
      <c r="E1383">
        <v>8384.7999999999993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399</v>
      </c>
      <c r="E1384">
        <v>3386.36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401</v>
      </c>
      <c r="E1386">
        <v>7305.91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403</v>
      </c>
      <c r="E1388">
        <v>10174.459999999999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408</v>
      </c>
      <c r="E1393">
        <v>0</v>
      </c>
      <c r="F1393">
        <v>10466.26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411</v>
      </c>
      <c r="E1396">
        <v>30565.17</v>
      </c>
      <c r="F1396">
        <v>10466.26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397</v>
      </c>
      <c r="E1397">
        <v>872.83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398</v>
      </c>
      <c r="E1398">
        <v>11125.68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399</v>
      </c>
      <c r="E1399">
        <v>3386.36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401</v>
      </c>
      <c r="E1401">
        <v>7305.91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403</v>
      </c>
      <c r="E1403">
        <v>11364.86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408</v>
      </c>
      <c r="E1408">
        <v>0</v>
      </c>
      <c r="F1408">
        <v>10020.1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411</v>
      </c>
      <c r="E1411">
        <v>34055.64</v>
      </c>
      <c r="F1411">
        <v>10020.1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397</v>
      </c>
      <c r="E1412">
        <v>267.12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398</v>
      </c>
      <c r="E1413">
        <v>15315.66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399</v>
      </c>
      <c r="E1414">
        <v>3386.36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401</v>
      </c>
      <c r="E1416">
        <v>7305.91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403</v>
      </c>
      <c r="E1418">
        <v>10528.14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408</v>
      </c>
      <c r="E1423">
        <v>0</v>
      </c>
      <c r="F1423">
        <v>9119.19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411</v>
      </c>
      <c r="E1426">
        <v>36803.19</v>
      </c>
      <c r="F1426">
        <v>9119.19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397</v>
      </c>
      <c r="E1427">
        <v>3110.51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398</v>
      </c>
      <c r="E1428">
        <v>6417.05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399</v>
      </c>
      <c r="E1429">
        <v>3386.36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401</v>
      </c>
      <c r="E1431">
        <v>7305.91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403</v>
      </c>
      <c r="E1433">
        <v>11118.58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408</v>
      </c>
      <c r="E1438">
        <v>0</v>
      </c>
      <c r="F1438">
        <v>11487.82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411</v>
      </c>
      <c r="E1441">
        <v>31338.41</v>
      </c>
      <c r="F1441">
        <v>11487.82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398</v>
      </c>
      <c r="E1443">
        <v>86.1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399</v>
      </c>
      <c r="E1444">
        <v>7411.28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401</v>
      </c>
      <c r="E1446">
        <v>7305.91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403</v>
      </c>
      <c r="E1448">
        <v>11046.2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408</v>
      </c>
      <c r="E1453">
        <v>0</v>
      </c>
      <c r="F1453">
        <v>12567.23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411</v>
      </c>
      <c r="E1456">
        <v>25849.49</v>
      </c>
      <c r="F1456">
        <v>12567.23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398</v>
      </c>
      <c r="E1458">
        <v>3174.66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399</v>
      </c>
      <c r="E1459">
        <v>7411.28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401</v>
      </c>
      <c r="E1461">
        <v>7305.91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403</v>
      </c>
      <c r="E1463">
        <v>13142.32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408</v>
      </c>
      <c r="E1468">
        <v>0</v>
      </c>
      <c r="F1468">
        <v>11696.87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411</v>
      </c>
      <c r="E1471">
        <v>31034.17</v>
      </c>
      <c r="F1471">
        <v>11696.87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398</v>
      </c>
      <c r="E1473">
        <v>1539.27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399</v>
      </c>
      <c r="E1474">
        <v>7411.28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401</v>
      </c>
      <c r="E1476">
        <v>7305.91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403</v>
      </c>
      <c r="E1478">
        <v>11611.15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408</v>
      </c>
      <c r="E1483">
        <v>0</v>
      </c>
      <c r="F1483">
        <v>11668.72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411</v>
      </c>
      <c r="E1486">
        <v>27867.61</v>
      </c>
      <c r="F1486">
        <v>11668.72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398</v>
      </c>
      <c r="E1488">
        <v>4050.84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399</v>
      </c>
      <c r="E1489">
        <v>7411.28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401</v>
      </c>
      <c r="E1491">
        <v>7305.91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403</v>
      </c>
      <c r="E1493">
        <v>12487.98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408</v>
      </c>
      <c r="E1498">
        <v>0</v>
      </c>
      <c r="F1498">
        <v>11325.46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411</v>
      </c>
      <c r="E1501">
        <v>31256.01</v>
      </c>
      <c r="F1501">
        <v>11325.46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398</v>
      </c>
      <c r="E1503">
        <v>2071.42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399</v>
      </c>
      <c r="E1504">
        <v>7411.28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401</v>
      </c>
      <c r="E1506">
        <v>7305.91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403</v>
      </c>
      <c r="E1508">
        <v>11263.01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408</v>
      </c>
      <c r="E1513">
        <v>0</v>
      </c>
      <c r="F1513">
        <v>11669.23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411</v>
      </c>
      <c r="E1516">
        <v>28051.62</v>
      </c>
      <c r="F1516">
        <v>11669.23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398</v>
      </c>
      <c r="E1518">
        <v>3909.23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399</v>
      </c>
      <c r="E1519">
        <v>7411.28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401</v>
      </c>
      <c r="E1521">
        <v>7305.91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403</v>
      </c>
      <c r="E1523">
        <v>11267.41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408</v>
      </c>
      <c r="E1528">
        <v>0</v>
      </c>
      <c r="F1528">
        <v>10907.86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411</v>
      </c>
      <c r="E1531">
        <v>29893.83</v>
      </c>
      <c r="F1531">
        <v>10907.86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398</v>
      </c>
      <c r="E1533">
        <v>4602.8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399</v>
      </c>
      <c r="E1534">
        <v>7411.28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401</v>
      </c>
      <c r="E1536">
        <v>7305.91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403</v>
      </c>
      <c r="E1538">
        <v>11138.84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408</v>
      </c>
      <c r="E1543">
        <v>0</v>
      </c>
      <c r="F1543">
        <v>10787.68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411</v>
      </c>
      <c r="E1546">
        <v>30458.83</v>
      </c>
      <c r="F1546">
        <v>10787.68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398</v>
      </c>
      <c r="E1548">
        <v>5693.73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399</v>
      </c>
      <c r="E1549">
        <v>7411.28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401</v>
      </c>
      <c r="E1551">
        <v>7305.91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403</v>
      </c>
      <c r="E1553">
        <v>12331.13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408</v>
      </c>
      <c r="E1558">
        <v>0</v>
      </c>
      <c r="F1558">
        <v>10773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411</v>
      </c>
      <c r="E1561">
        <v>32742.06</v>
      </c>
      <c r="F1561">
        <v>10773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398</v>
      </c>
      <c r="E1563">
        <v>6960.5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399</v>
      </c>
      <c r="E1564">
        <v>7411.28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401</v>
      </c>
      <c r="E1566">
        <v>7305.91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403</v>
      </c>
      <c r="E1568">
        <v>13202.49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408</v>
      </c>
      <c r="E1573">
        <v>0</v>
      </c>
      <c r="F1573">
        <v>10651.37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411</v>
      </c>
      <c r="E1576">
        <v>34880.18</v>
      </c>
      <c r="F1576">
        <v>10651.37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398</v>
      </c>
      <c r="E1578">
        <v>8779.18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399</v>
      </c>
      <c r="E1579">
        <v>7411.28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401</v>
      </c>
      <c r="E1581">
        <v>7305.91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403</v>
      </c>
      <c r="E1583">
        <v>13374.06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408</v>
      </c>
      <c r="E1588">
        <v>0</v>
      </c>
      <c r="F1588">
        <v>10553.55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411</v>
      </c>
      <c r="E1591">
        <v>36870.43</v>
      </c>
      <c r="F1591">
        <v>10553.55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398</v>
      </c>
      <c r="E1593">
        <v>10508.43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399</v>
      </c>
      <c r="E1594">
        <v>7411.28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401</v>
      </c>
      <c r="E1596">
        <v>7305.91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403</v>
      </c>
      <c r="E1598">
        <v>17316.22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408</v>
      </c>
      <c r="E1603">
        <v>0</v>
      </c>
      <c r="F1603">
        <v>10725.32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411</v>
      </c>
      <c r="E1606">
        <v>42541.84</v>
      </c>
      <c r="F1606">
        <v>10725.32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398</v>
      </c>
      <c r="E1608">
        <v>8074.36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399</v>
      </c>
      <c r="E1609">
        <v>7411.28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401</v>
      </c>
      <c r="E1611">
        <v>7305.91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403</v>
      </c>
      <c r="E1613">
        <v>15201.97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408</v>
      </c>
      <c r="E1618">
        <v>0</v>
      </c>
      <c r="F1618">
        <v>10990.75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411</v>
      </c>
      <c r="E1621">
        <v>37993.519999999997</v>
      </c>
      <c r="F1621">
        <v>10990.75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398</v>
      </c>
      <c r="E1623">
        <v>11898.15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399</v>
      </c>
      <c r="E1624">
        <v>7411.28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401</v>
      </c>
      <c r="E1626">
        <v>7305.91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403</v>
      </c>
      <c r="E1628">
        <v>17203.349999999999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408</v>
      </c>
      <c r="E1633">
        <v>0</v>
      </c>
      <c r="F1633">
        <v>10468.549999999999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411</v>
      </c>
      <c r="E1636">
        <v>43818.68</v>
      </c>
      <c r="F1636">
        <v>10468.549999999999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398</v>
      </c>
      <c r="E1638">
        <v>15477.69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399</v>
      </c>
      <c r="E1639">
        <v>7411.28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401</v>
      </c>
      <c r="E1641">
        <v>7305.91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403</v>
      </c>
      <c r="E1643">
        <v>18536.919999999998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408</v>
      </c>
      <c r="E1648">
        <v>0</v>
      </c>
      <c r="F1648">
        <v>10021.98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411</v>
      </c>
      <c r="E1651">
        <v>48731.8</v>
      </c>
      <c r="F1651">
        <v>10021.98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398</v>
      </c>
      <c r="E1653">
        <v>21237.75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399</v>
      </c>
      <c r="E1654">
        <v>7411.28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401</v>
      </c>
      <c r="E1656">
        <v>7305.91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403</v>
      </c>
      <c r="E1658">
        <v>17853.98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408</v>
      </c>
      <c r="E1663">
        <v>0</v>
      </c>
      <c r="F1663">
        <v>9121.66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411</v>
      </c>
      <c r="E1666">
        <v>53808.92</v>
      </c>
      <c r="F1666">
        <v>9121.66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398</v>
      </c>
      <c r="E1668">
        <v>9049.65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399</v>
      </c>
      <c r="E1669">
        <v>7411.28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401</v>
      </c>
      <c r="E1671">
        <v>7305.91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403</v>
      </c>
      <c r="E1673">
        <v>18980.55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408</v>
      </c>
      <c r="E1678">
        <v>0</v>
      </c>
      <c r="F1678">
        <v>11489.96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411</v>
      </c>
      <c r="E1681">
        <v>42747.39</v>
      </c>
      <c r="F1681">
        <v>11489.96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398</v>
      </c>
      <c r="E1683">
        <v>70.75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399</v>
      </c>
      <c r="E1684">
        <v>3386.36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401</v>
      </c>
      <c r="E1686">
        <v>7305.91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403</v>
      </c>
      <c r="E1688">
        <v>7405.58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408</v>
      </c>
      <c r="E1693">
        <v>0</v>
      </c>
      <c r="F1693">
        <v>12565.39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411</v>
      </c>
      <c r="E1696">
        <v>18168.61</v>
      </c>
      <c r="F1696">
        <v>12565.39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398</v>
      </c>
      <c r="E1698">
        <v>2137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399</v>
      </c>
      <c r="E1699">
        <v>3386.36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401</v>
      </c>
      <c r="E1701">
        <v>7305.91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403</v>
      </c>
      <c r="E1703">
        <v>8388.0400000000009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408</v>
      </c>
      <c r="E1708">
        <v>0</v>
      </c>
      <c r="F1708">
        <v>11695.15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411</v>
      </c>
      <c r="E1711">
        <v>21217.31</v>
      </c>
      <c r="F1711">
        <v>11695.15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398</v>
      </c>
      <c r="E1713">
        <v>1060.44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399</v>
      </c>
      <c r="E1714">
        <v>3386.36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401</v>
      </c>
      <c r="E1716">
        <v>7305.91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403</v>
      </c>
      <c r="E1718">
        <v>8297.42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408</v>
      </c>
      <c r="E1723">
        <v>0</v>
      </c>
      <c r="F1723">
        <v>11667.11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411</v>
      </c>
      <c r="E1726">
        <v>20050.14</v>
      </c>
      <c r="F1726">
        <v>11667.11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398</v>
      </c>
      <c r="E1728">
        <v>2706.08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399</v>
      </c>
      <c r="E1729">
        <v>3386.36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401</v>
      </c>
      <c r="E1731">
        <v>7305.91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403</v>
      </c>
      <c r="E1733">
        <v>8036.63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408</v>
      </c>
      <c r="E1738">
        <v>0</v>
      </c>
      <c r="F1738">
        <v>11324.24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411</v>
      </c>
      <c r="E1741">
        <v>21434.97</v>
      </c>
      <c r="F1741">
        <v>11324.24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398</v>
      </c>
      <c r="E1743">
        <v>1442.72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399</v>
      </c>
      <c r="E1744">
        <v>3386.36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401</v>
      </c>
      <c r="E1746">
        <v>7305.91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403</v>
      </c>
      <c r="E1748">
        <v>7923.05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408</v>
      </c>
      <c r="E1753">
        <v>0</v>
      </c>
      <c r="F1753">
        <v>11667.52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411</v>
      </c>
      <c r="E1756">
        <v>20058.04</v>
      </c>
      <c r="F1756">
        <v>11667.52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398</v>
      </c>
      <c r="E1758">
        <v>2842.11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399</v>
      </c>
      <c r="E1759">
        <v>3386.36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401</v>
      </c>
      <c r="E1761">
        <v>7305.91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403</v>
      </c>
      <c r="E1763">
        <v>8201.4500000000007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408</v>
      </c>
      <c r="E1768">
        <v>0</v>
      </c>
      <c r="F1768">
        <v>10905.87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411</v>
      </c>
      <c r="E1771">
        <v>21735.83</v>
      </c>
      <c r="F1771">
        <v>10905.87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398</v>
      </c>
      <c r="E1773">
        <v>3339.31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399</v>
      </c>
      <c r="E1774">
        <v>3386.36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401</v>
      </c>
      <c r="E1776">
        <v>7305.91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403</v>
      </c>
      <c r="E1778">
        <v>8129.38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408</v>
      </c>
      <c r="E1783">
        <v>0</v>
      </c>
      <c r="F1783">
        <v>10785.51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411</v>
      </c>
      <c r="E1786">
        <v>22160.97</v>
      </c>
      <c r="F1786">
        <v>10785.51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398</v>
      </c>
      <c r="E1788">
        <v>4130.33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399</v>
      </c>
      <c r="E1789">
        <v>3386.36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401</v>
      </c>
      <c r="E1791">
        <v>7305.91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403</v>
      </c>
      <c r="E1793">
        <v>8770.01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408</v>
      </c>
      <c r="E1798">
        <v>0</v>
      </c>
      <c r="F1798">
        <v>10771.08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411</v>
      </c>
      <c r="E1801">
        <v>23592.61</v>
      </c>
      <c r="F1801">
        <v>10771.08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398</v>
      </c>
      <c r="E1803">
        <v>4565.5200000000004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399</v>
      </c>
      <c r="E1804">
        <v>3386.36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401</v>
      </c>
      <c r="E1806">
        <v>7305.91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403</v>
      </c>
      <c r="E1808">
        <v>8102.3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408</v>
      </c>
      <c r="E1813">
        <v>0</v>
      </c>
      <c r="F1813">
        <v>10649.82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411</v>
      </c>
      <c r="E1816">
        <v>23360.1</v>
      </c>
      <c r="F1816">
        <v>10649.82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398</v>
      </c>
      <c r="E1818">
        <v>6472.19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399</v>
      </c>
      <c r="E1819">
        <v>3386.36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401</v>
      </c>
      <c r="E1821">
        <v>7305.91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403</v>
      </c>
      <c r="E1823">
        <v>8938.2099999999991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408</v>
      </c>
      <c r="E1828">
        <v>0</v>
      </c>
      <c r="F1828">
        <v>10551.53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411</v>
      </c>
      <c r="E1831">
        <v>26102.67</v>
      </c>
      <c r="F1831">
        <v>10551.53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398</v>
      </c>
      <c r="E1833">
        <v>7215.69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399</v>
      </c>
      <c r="E1834">
        <v>3386.36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401</v>
      </c>
      <c r="E1836">
        <v>7305.91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403</v>
      </c>
      <c r="E1838">
        <v>9996.51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408</v>
      </c>
      <c r="E1843">
        <v>0</v>
      </c>
      <c r="F1843">
        <v>10723.45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411</v>
      </c>
      <c r="E1846">
        <v>27904.47</v>
      </c>
      <c r="F1846">
        <v>10723.45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398</v>
      </c>
      <c r="E1848">
        <v>5669.11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399</v>
      </c>
      <c r="E1849">
        <v>3386.36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401</v>
      </c>
      <c r="E1851">
        <v>7305.91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403</v>
      </c>
      <c r="E1853">
        <v>9358.43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408</v>
      </c>
      <c r="E1858">
        <v>0</v>
      </c>
      <c r="F1858">
        <v>10988.98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411</v>
      </c>
      <c r="E1861">
        <v>25719.82</v>
      </c>
      <c r="F1861">
        <v>10988.98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398</v>
      </c>
      <c r="E1863">
        <v>8409.19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399</v>
      </c>
      <c r="E1864">
        <v>3386.36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401</v>
      </c>
      <c r="E1866">
        <v>7305.91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403</v>
      </c>
      <c r="E1868">
        <v>10409.030000000001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408</v>
      </c>
      <c r="E1873">
        <v>0</v>
      </c>
      <c r="F1873">
        <v>10466.44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411</v>
      </c>
      <c r="E1876">
        <v>29510.5</v>
      </c>
      <c r="F1876">
        <v>10466.44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398</v>
      </c>
      <c r="E1878">
        <v>11152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399</v>
      </c>
      <c r="E1879">
        <v>3386.36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401</v>
      </c>
      <c r="E1881">
        <v>7305.91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403</v>
      </c>
      <c r="E1883">
        <v>11399.93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408</v>
      </c>
      <c r="E1888">
        <v>0</v>
      </c>
      <c r="F1888">
        <v>10020.209999999999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411</v>
      </c>
      <c r="E1891">
        <v>33244.199999999997</v>
      </c>
      <c r="F1891">
        <v>10020.209999999999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398</v>
      </c>
      <c r="E1893">
        <v>15297.85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399</v>
      </c>
      <c r="E1894">
        <v>3386.36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401</v>
      </c>
      <c r="E1896">
        <v>7305.91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403</v>
      </c>
      <c r="E1898">
        <v>10528.14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408</v>
      </c>
      <c r="E1903">
        <v>0</v>
      </c>
      <c r="F1903">
        <v>9119.4599999999991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411</v>
      </c>
      <c r="E1906">
        <v>36518.26</v>
      </c>
      <c r="F1906">
        <v>9119.4599999999991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398</v>
      </c>
      <c r="E1908">
        <v>6548.13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399</v>
      </c>
      <c r="E1909">
        <v>3386.36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401</v>
      </c>
      <c r="E1911">
        <v>7305.91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403</v>
      </c>
      <c r="E1913">
        <v>11825.44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408</v>
      </c>
      <c r="E1918">
        <v>0</v>
      </c>
      <c r="F1918">
        <v>11488.17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411</v>
      </c>
      <c r="E1921">
        <v>29065.84</v>
      </c>
      <c r="F1921">
        <v>11488.17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397</v>
      </c>
      <c r="E1922">
        <v>0</v>
      </c>
      <c r="F1922">
        <v>20469.12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398</v>
      </c>
      <c r="E1923">
        <v>94.95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399</v>
      </c>
      <c r="E1924">
        <v>7411.28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401</v>
      </c>
      <c r="E1926">
        <v>7305.91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403</v>
      </c>
      <c r="E1928">
        <v>3632.62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408</v>
      </c>
      <c r="E1933">
        <v>0</v>
      </c>
      <c r="F1933">
        <v>12567.35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411</v>
      </c>
      <c r="E1936">
        <v>18444.759999999998</v>
      </c>
      <c r="F1936">
        <v>33036.47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397</v>
      </c>
      <c r="E1937">
        <v>0</v>
      </c>
      <c r="F1937">
        <v>11335.86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398</v>
      </c>
      <c r="E1938">
        <v>2990.69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399</v>
      </c>
      <c r="E1939">
        <v>7411.28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401</v>
      </c>
      <c r="E1941">
        <v>7305.91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403</v>
      </c>
      <c r="E1943">
        <v>5109.13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408</v>
      </c>
      <c r="E1948">
        <v>0</v>
      </c>
      <c r="F1948">
        <v>11696.81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411</v>
      </c>
      <c r="E1951">
        <v>22817.01</v>
      </c>
      <c r="F1951">
        <v>23032.67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397</v>
      </c>
      <c r="E1952">
        <v>0</v>
      </c>
      <c r="F1952">
        <v>7796.12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398</v>
      </c>
      <c r="E1953">
        <v>1544.93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399</v>
      </c>
      <c r="E1954">
        <v>7411.28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401</v>
      </c>
      <c r="E1956">
        <v>7305.91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403</v>
      </c>
      <c r="E1958">
        <v>4432.79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408</v>
      </c>
      <c r="E1963">
        <v>0</v>
      </c>
      <c r="F1963">
        <v>11668.67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411</v>
      </c>
      <c r="E1966">
        <v>20694.919999999998</v>
      </c>
      <c r="F1966">
        <v>19464.79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397</v>
      </c>
      <c r="E1967">
        <v>0</v>
      </c>
      <c r="F1967">
        <v>6554.54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398</v>
      </c>
      <c r="E1968">
        <v>3795.69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399</v>
      </c>
      <c r="E1969">
        <v>7411.28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401</v>
      </c>
      <c r="E1971">
        <v>7305.91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403</v>
      </c>
      <c r="E1973">
        <v>5221.18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408</v>
      </c>
      <c r="E1978">
        <v>0</v>
      </c>
      <c r="F1978">
        <v>11325.46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411</v>
      </c>
      <c r="E1981">
        <v>23734.06</v>
      </c>
      <c r="F1981">
        <v>17879.990000000002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397</v>
      </c>
      <c r="E1982">
        <v>0</v>
      </c>
      <c r="F1982">
        <v>6826.11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398</v>
      </c>
      <c r="E1983">
        <v>2025.3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399</v>
      </c>
      <c r="E1984">
        <v>7411.28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401</v>
      </c>
      <c r="E1986">
        <v>7305.91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403</v>
      </c>
      <c r="E1988">
        <v>4492.3599999999997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408</v>
      </c>
      <c r="E1993">
        <v>0</v>
      </c>
      <c r="F1993">
        <v>11669.19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411</v>
      </c>
      <c r="E1996">
        <v>21234.85</v>
      </c>
      <c r="F1996">
        <v>18495.3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397</v>
      </c>
      <c r="E1997">
        <v>0</v>
      </c>
      <c r="F1997">
        <v>1996.35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398</v>
      </c>
      <c r="E1998">
        <v>3792.09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399</v>
      </c>
      <c r="E1999">
        <v>7411.28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401</v>
      </c>
      <c r="E2001">
        <v>7305.91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403</v>
      </c>
      <c r="E2003">
        <v>4880.04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408</v>
      </c>
      <c r="E2008">
        <v>0</v>
      </c>
      <c r="F2008">
        <v>10907.82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411</v>
      </c>
      <c r="E2011">
        <v>23389.32</v>
      </c>
      <c r="F2011">
        <v>12904.16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397</v>
      </c>
      <c r="E2012">
        <v>0</v>
      </c>
      <c r="F2012">
        <v>1824.61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398</v>
      </c>
      <c r="E2013">
        <v>4255.2700000000004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399</v>
      </c>
      <c r="E2014">
        <v>7411.28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401</v>
      </c>
      <c r="E2016">
        <v>7305.91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403</v>
      </c>
      <c r="E2018">
        <v>4878.55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408</v>
      </c>
      <c r="E2023">
        <v>0</v>
      </c>
      <c r="F2023">
        <v>10787.69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411</v>
      </c>
      <c r="E2026">
        <v>23851.01</v>
      </c>
      <c r="F2026">
        <v>12612.3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397</v>
      </c>
      <c r="E2027">
        <v>0</v>
      </c>
      <c r="F2027">
        <v>2501.39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398</v>
      </c>
      <c r="E2028">
        <v>5264.31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399</v>
      </c>
      <c r="E2029">
        <v>7411.28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401</v>
      </c>
      <c r="E2031">
        <v>7305.91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403</v>
      </c>
      <c r="E2033">
        <v>5451.82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408</v>
      </c>
      <c r="E2038">
        <v>0</v>
      </c>
      <c r="F2038">
        <v>10773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411</v>
      </c>
      <c r="E2041">
        <v>25433.33</v>
      </c>
      <c r="F2041">
        <v>13274.39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397</v>
      </c>
      <c r="E2042">
        <v>0</v>
      </c>
      <c r="F2042">
        <v>1977.92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398</v>
      </c>
      <c r="E2043">
        <v>6377.42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399</v>
      </c>
      <c r="E2044">
        <v>7411.28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401</v>
      </c>
      <c r="E2046">
        <v>7305.91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403</v>
      </c>
      <c r="E2048">
        <v>6025.87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408</v>
      </c>
      <c r="E2053">
        <v>0</v>
      </c>
      <c r="F2053">
        <v>10651.35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411</v>
      </c>
      <c r="E2056">
        <v>27120.49</v>
      </c>
      <c r="F2056">
        <v>12629.27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397</v>
      </c>
      <c r="E2057">
        <v>0</v>
      </c>
      <c r="F2057">
        <v>4114.76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398</v>
      </c>
      <c r="E2058">
        <v>8123.61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399</v>
      </c>
      <c r="E2059">
        <v>7411.28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401</v>
      </c>
      <c r="E2061">
        <v>7305.91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403</v>
      </c>
      <c r="E2063">
        <v>6196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408</v>
      </c>
      <c r="E2068">
        <v>0</v>
      </c>
      <c r="F2068">
        <v>10553.5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411</v>
      </c>
      <c r="E2071">
        <v>29036.81</v>
      </c>
      <c r="F2071">
        <v>14668.26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397</v>
      </c>
      <c r="E2072">
        <v>0</v>
      </c>
      <c r="F2072">
        <v>10892.65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398</v>
      </c>
      <c r="E2073">
        <v>9719.4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399</v>
      </c>
      <c r="E2074">
        <v>7411.28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401</v>
      </c>
      <c r="E2076">
        <v>7305.91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403</v>
      </c>
      <c r="E2078">
        <v>7685.54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408</v>
      </c>
      <c r="E2083">
        <v>0</v>
      </c>
      <c r="F2083">
        <v>10725.21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411</v>
      </c>
      <c r="E2086">
        <v>32122.14</v>
      </c>
      <c r="F2086">
        <v>21617.87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397</v>
      </c>
      <c r="E2087">
        <v>0</v>
      </c>
      <c r="F2087">
        <v>9566.58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398</v>
      </c>
      <c r="E2088">
        <v>7517.3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399</v>
      </c>
      <c r="E2089">
        <v>7411.28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401</v>
      </c>
      <c r="E2091">
        <v>7305.91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403</v>
      </c>
      <c r="E2093">
        <v>6571.16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408</v>
      </c>
      <c r="E2098">
        <v>0</v>
      </c>
      <c r="F2098">
        <v>10990.64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411</v>
      </c>
      <c r="E2101">
        <v>28805.65</v>
      </c>
      <c r="F2101">
        <v>20557.22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397</v>
      </c>
      <c r="E2102">
        <v>0</v>
      </c>
      <c r="F2102">
        <v>7624.52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398</v>
      </c>
      <c r="E2103">
        <v>11050.38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399</v>
      </c>
      <c r="E2104">
        <v>7411.28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401</v>
      </c>
      <c r="E2106">
        <v>7305.91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403</v>
      </c>
      <c r="E2108">
        <v>7911.86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408</v>
      </c>
      <c r="E2113">
        <v>0</v>
      </c>
      <c r="F2113">
        <v>10468.49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411</v>
      </c>
      <c r="E2116">
        <v>33679.43</v>
      </c>
      <c r="F2116">
        <v>18093.009999999998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397</v>
      </c>
      <c r="E2117">
        <v>0</v>
      </c>
      <c r="F2117">
        <v>4888.47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398</v>
      </c>
      <c r="E2118">
        <v>14206.05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399</v>
      </c>
      <c r="E2119">
        <v>7411.28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401</v>
      </c>
      <c r="E2121">
        <v>7305.91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403</v>
      </c>
      <c r="E2123">
        <v>9083.6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408</v>
      </c>
      <c r="E2128">
        <v>0</v>
      </c>
      <c r="F2128">
        <v>10022.26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411</v>
      </c>
      <c r="E2131">
        <v>38006.839999999997</v>
      </c>
      <c r="F2131">
        <v>14910.74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397</v>
      </c>
      <c r="E2132">
        <v>0</v>
      </c>
      <c r="F2132">
        <v>1521.76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398</v>
      </c>
      <c r="E2133">
        <v>19752.12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399</v>
      </c>
      <c r="E2134">
        <v>7411.28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401</v>
      </c>
      <c r="E2136">
        <v>7305.91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403</v>
      </c>
      <c r="E2138">
        <v>9429.2199999999993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408</v>
      </c>
      <c r="E2143">
        <v>0</v>
      </c>
      <c r="F2143">
        <v>9121.7099999999991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411</v>
      </c>
      <c r="E2146">
        <v>43898.53</v>
      </c>
      <c r="F2146">
        <v>10643.47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397</v>
      </c>
      <c r="E2147">
        <v>0</v>
      </c>
      <c r="F2147">
        <v>15005.42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398</v>
      </c>
      <c r="E2148">
        <v>8365.34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399</v>
      </c>
      <c r="E2149">
        <v>7411.28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401</v>
      </c>
      <c r="E2151">
        <v>7305.91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403</v>
      </c>
      <c r="E2153">
        <v>8275.73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408</v>
      </c>
      <c r="E2158">
        <v>0</v>
      </c>
      <c r="F2158">
        <v>11489.83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411</v>
      </c>
      <c r="E2161">
        <v>31358.27</v>
      </c>
      <c r="F2161">
        <v>26495.25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397</v>
      </c>
      <c r="E2162">
        <v>0</v>
      </c>
      <c r="F2162">
        <v>21761.05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398</v>
      </c>
      <c r="E2163">
        <v>76.260000000000005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399</v>
      </c>
      <c r="E2164">
        <v>3386.36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401</v>
      </c>
      <c r="E2166">
        <v>7305.91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403</v>
      </c>
      <c r="E2168">
        <v>2412.65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408</v>
      </c>
      <c r="E2173">
        <v>0</v>
      </c>
      <c r="F2173">
        <v>12564.62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411</v>
      </c>
      <c r="E2176">
        <v>13181.19</v>
      </c>
      <c r="F2176">
        <v>34325.67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397</v>
      </c>
      <c r="E2177">
        <v>0</v>
      </c>
      <c r="F2177">
        <v>10815.22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398</v>
      </c>
      <c r="E2178">
        <v>2041.39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399</v>
      </c>
      <c r="E2179">
        <v>3386.36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401</v>
      </c>
      <c r="E2181">
        <v>7305.91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403</v>
      </c>
      <c r="E2183">
        <v>3269.92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408</v>
      </c>
      <c r="E2188">
        <v>0</v>
      </c>
      <c r="F2188">
        <v>11694.98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411</v>
      </c>
      <c r="E2191">
        <v>16003.59</v>
      </c>
      <c r="F2191">
        <v>22510.2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397</v>
      </c>
      <c r="E2192">
        <v>0</v>
      </c>
      <c r="F2192">
        <v>9055.2900000000009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398</v>
      </c>
      <c r="E2193">
        <v>1056.75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399</v>
      </c>
      <c r="E2194">
        <v>3386.36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401</v>
      </c>
      <c r="E2196">
        <v>7305.91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403</v>
      </c>
      <c r="E2198">
        <v>3121.33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408</v>
      </c>
      <c r="E2203">
        <v>0</v>
      </c>
      <c r="F2203">
        <v>11666.79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411</v>
      </c>
      <c r="E2206">
        <v>14870.36</v>
      </c>
      <c r="F2206">
        <v>20722.080000000002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397</v>
      </c>
      <c r="E2207">
        <v>0</v>
      </c>
      <c r="F2207">
        <v>6777.53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398</v>
      </c>
      <c r="E2208">
        <v>2558.29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399</v>
      </c>
      <c r="E2209">
        <v>3386.36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401</v>
      </c>
      <c r="E2211">
        <v>7305.91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403</v>
      </c>
      <c r="E2213">
        <v>3375.33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408</v>
      </c>
      <c r="E2218">
        <v>0</v>
      </c>
      <c r="F2218">
        <v>11324.03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411</v>
      </c>
      <c r="E2221">
        <v>16625.900000000001</v>
      </c>
      <c r="F2221">
        <v>18101.560000000001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397</v>
      </c>
      <c r="E2222">
        <v>0</v>
      </c>
      <c r="F2222">
        <v>8148.3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398</v>
      </c>
      <c r="E2223">
        <v>1419.72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399</v>
      </c>
      <c r="E2224">
        <v>3386.36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401</v>
      </c>
      <c r="E2226">
        <v>7305.91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403</v>
      </c>
      <c r="E2228">
        <v>3128.53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408</v>
      </c>
      <c r="E2233">
        <v>0</v>
      </c>
      <c r="F2233">
        <v>11667.43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411</v>
      </c>
      <c r="E2236">
        <v>15240.52</v>
      </c>
      <c r="F2236">
        <v>19815.73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397</v>
      </c>
      <c r="E2237">
        <v>0</v>
      </c>
      <c r="F2237">
        <v>2583.3200000000002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398</v>
      </c>
      <c r="E2238">
        <v>2720.06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399</v>
      </c>
      <c r="E2239">
        <v>3386.36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401</v>
      </c>
      <c r="E2241">
        <v>7305.91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403</v>
      </c>
      <c r="E2243">
        <v>3528.25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408</v>
      </c>
      <c r="E2248">
        <v>0</v>
      </c>
      <c r="F2248">
        <v>10906.35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411</v>
      </c>
      <c r="E2251">
        <v>16940.580000000002</v>
      </c>
      <c r="F2251">
        <v>13489.66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397</v>
      </c>
      <c r="E2252">
        <v>0</v>
      </c>
      <c r="F2252">
        <v>2442.4699999999998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398</v>
      </c>
      <c r="E2253">
        <v>3063.75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399</v>
      </c>
      <c r="E2254">
        <v>3386.36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401</v>
      </c>
      <c r="E2256">
        <v>7305.91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403</v>
      </c>
      <c r="E2258">
        <v>3517.14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408</v>
      </c>
      <c r="E2263">
        <v>0</v>
      </c>
      <c r="F2263">
        <v>10785.57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411</v>
      </c>
      <c r="E2266">
        <v>17273.16</v>
      </c>
      <c r="F2266">
        <v>13228.04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397</v>
      </c>
      <c r="E2267">
        <v>0</v>
      </c>
      <c r="F2267">
        <v>3053.88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398</v>
      </c>
      <c r="E2268">
        <v>3862.42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399</v>
      </c>
      <c r="E2269">
        <v>3386.36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401</v>
      </c>
      <c r="E2271">
        <v>7305.91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403</v>
      </c>
      <c r="E2273">
        <v>3867.54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408</v>
      </c>
      <c r="E2278">
        <v>0</v>
      </c>
      <c r="F2278">
        <v>10771.02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411</v>
      </c>
      <c r="E2281">
        <v>18422.23</v>
      </c>
      <c r="F2281">
        <v>13824.9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397</v>
      </c>
      <c r="E2282">
        <v>0</v>
      </c>
      <c r="F2282">
        <v>2209.56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398</v>
      </c>
      <c r="E2283">
        <v>4252.01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399</v>
      </c>
      <c r="E2284">
        <v>3386.36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401</v>
      </c>
      <c r="E2286">
        <v>7305.91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403</v>
      </c>
      <c r="E2288">
        <v>3720.77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408</v>
      </c>
      <c r="E2293">
        <v>0</v>
      </c>
      <c r="F2293">
        <v>10649.84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411</v>
      </c>
      <c r="E2296">
        <v>18665.05</v>
      </c>
      <c r="F2296">
        <v>12859.4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397</v>
      </c>
      <c r="E2297">
        <v>0</v>
      </c>
      <c r="F2297">
        <v>4304.88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398</v>
      </c>
      <c r="E2298">
        <v>6126.04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399</v>
      </c>
      <c r="E2299">
        <v>3386.36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401</v>
      </c>
      <c r="E2301">
        <v>7305.91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403</v>
      </c>
      <c r="E2303">
        <v>4200.1000000000004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408</v>
      </c>
      <c r="E2308">
        <v>0</v>
      </c>
      <c r="F2308">
        <v>10551.61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411</v>
      </c>
      <c r="E2311">
        <v>21018.41</v>
      </c>
      <c r="F2311">
        <v>14856.5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397</v>
      </c>
      <c r="E2312">
        <v>0</v>
      </c>
      <c r="F2312">
        <v>9693.5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398</v>
      </c>
      <c r="E2313">
        <v>6853.87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399</v>
      </c>
      <c r="E2314">
        <v>3386.36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401</v>
      </c>
      <c r="E2316">
        <v>7305.91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403</v>
      </c>
      <c r="E2318">
        <v>4534.6499999999996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408</v>
      </c>
      <c r="E2323">
        <v>0</v>
      </c>
      <c r="F2323">
        <v>10723.25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411</v>
      </c>
      <c r="E2326">
        <v>22080.79</v>
      </c>
      <c r="F2326">
        <v>20416.75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397</v>
      </c>
      <c r="E2327">
        <v>0</v>
      </c>
      <c r="F2327">
        <v>8867.75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398</v>
      </c>
      <c r="E2328">
        <v>5390.88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399</v>
      </c>
      <c r="E2329">
        <v>3386.36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401</v>
      </c>
      <c r="E2331">
        <v>7305.91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403</v>
      </c>
      <c r="E2333">
        <v>4097.1899999999996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408</v>
      </c>
      <c r="E2338">
        <v>0</v>
      </c>
      <c r="F2338">
        <v>10988.71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411</v>
      </c>
      <c r="E2341">
        <v>20180.34</v>
      </c>
      <c r="F2341">
        <v>19856.46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397</v>
      </c>
      <c r="E2342">
        <v>0</v>
      </c>
      <c r="F2342">
        <v>7196.81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398</v>
      </c>
      <c r="E2343">
        <v>7993.67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399</v>
      </c>
      <c r="E2344">
        <v>3386.36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401</v>
      </c>
      <c r="E2346">
        <v>7305.91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403</v>
      </c>
      <c r="E2348">
        <v>4935.29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408</v>
      </c>
      <c r="E2353">
        <v>0</v>
      </c>
      <c r="F2353">
        <v>10466.35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411</v>
      </c>
      <c r="E2356">
        <v>23621.23</v>
      </c>
      <c r="F2356">
        <v>17663.16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397</v>
      </c>
      <c r="E2357">
        <v>0</v>
      </c>
      <c r="F2357">
        <v>4934.43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398</v>
      </c>
      <c r="E2358">
        <v>10497.27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399</v>
      </c>
      <c r="E2359">
        <v>3386.36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401</v>
      </c>
      <c r="E2361">
        <v>7305.91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403</v>
      </c>
      <c r="E2363">
        <v>5792.09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408</v>
      </c>
      <c r="E2368">
        <v>0</v>
      </c>
      <c r="F2368">
        <v>10020.08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411</v>
      </c>
      <c r="E2371">
        <v>26981.63</v>
      </c>
      <c r="F2371">
        <v>14954.51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397</v>
      </c>
      <c r="E2372">
        <v>0</v>
      </c>
      <c r="F2372">
        <v>1627.98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398</v>
      </c>
      <c r="E2373">
        <v>14590.37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399</v>
      </c>
      <c r="E2374">
        <v>3386.36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401</v>
      </c>
      <c r="E2376">
        <v>7305.91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403</v>
      </c>
      <c r="E2378">
        <v>6062.11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408</v>
      </c>
      <c r="E2383">
        <v>0</v>
      </c>
      <c r="F2383">
        <v>9119.6200000000008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411</v>
      </c>
      <c r="E2386">
        <v>31344.75</v>
      </c>
      <c r="F2386">
        <v>10747.61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397</v>
      </c>
      <c r="E2387">
        <v>0</v>
      </c>
      <c r="F2387">
        <v>13347.96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398</v>
      </c>
      <c r="E2388">
        <v>6199.52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399</v>
      </c>
      <c r="E2389">
        <v>3386.36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401</v>
      </c>
      <c r="E2391">
        <v>7305.91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403</v>
      </c>
      <c r="E2393">
        <v>5177.1499999999996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408</v>
      </c>
      <c r="E2398">
        <v>0</v>
      </c>
      <c r="F2398">
        <v>11487.87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411</v>
      </c>
      <c r="E2401">
        <v>22068.94</v>
      </c>
      <c r="F2401">
        <v>24835.82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Relocatable Classroom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Relocatable Classroom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209</v>
      </c>
      <c r="B2" t="s">
        <v>351</v>
      </c>
      <c r="C2" t="s">
        <v>352</v>
      </c>
      <c r="D2">
        <v>3.33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</v>
      </c>
      <c r="C2">
        <v>4</v>
      </c>
      <c r="D2">
        <v>3</v>
      </c>
    </row>
    <row r="3" spans="1:4" x14ac:dyDescent="0.25">
      <c r="A3" t="s">
        <v>354</v>
      </c>
      <c r="B3">
        <v>4</v>
      </c>
      <c r="C3">
        <v>4</v>
      </c>
      <c r="D3">
        <v>3</v>
      </c>
    </row>
    <row r="4" spans="1:4" x14ac:dyDescent="0.25">
      <c r="A4" t="s">
        <v>355</v>
      </c>
      <c r="B4">
        <v>4</v>
      </c>
      <c r="C4">
        <v>4</v>
      </c>
      <c r="D4">
        <v>3</v>
      </c>
    </row>
    <row r="5" spans="1:4" x14ac:dyDescent="0.25">
      <c r="A5" t="s">
        <v>356</v>
      </c>
      <c r="B5">
        <v>4</v>
      </c>
      <c r="C5">
        <v>4</v>
      </c>
      <c r="D5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961.29</v>
      </c>
      <c r="F2">
        <v>961.29</v>
      </c>
      <c r="G2">
        <v>40.06</v>
      </c>
      <c r="H2">
        <v>24.02</v>
      </c>
      <c r="I2">
        <v>8652.0400000000009</v>
      </c>
      <c r="J2">
        <v>1</v>
      </c>
      <c r="K2">
        <v>25</v>
      </c>
      <c r="L2">
        <v>4.4800000000000004</v>
      </c>
      <c r="M2">
        <v>3.4117000000000002</v>
      </c>
      <c r="N2" t="s">
        <v>385</v>
      </c>
      <c r="O2" t="s">
        <v>386</v>
      </c>
      <c r="P2" t="s">
        <v>387</v>
      </c>
      <c r="Q2" t="s">
        <v>61</v>
      </c>
      <c r="R2" t="s">
        <v>388</v>
      </c>
      <c r="S2">
        <v>9.0004473155863494</v>
      </c>
    </row>
    <row r="3" spans="1:19" x14ac:dyDescent="0.25">
      <c r="A3" t="s">
        <v>39</v>
      </c>
      <c r="B3" t="s">
        <v>389</v>
      </c>
      <c r="C3" t="s">
        <v>389</v>
      </c>
      <c r="D3" t="s">
        <v>390</v>
      </c>
      <c r="E3">
        <v>0</v>
      </c>
      <c r="F3">
        <v>961.29</v>
      </c>
      <c r="G3">
        <v>40.06</v>
      </c>
      <c r="H3">
        <v>24.02</v>
      </c>
      <c r="I3">
        <v>2884.01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391</v>
      </c>
      <c r="Q3" t="s">
        <v>91</v>
      </c>
      <c r="R3" t="s">
        <v>391</v>
      </c>
      <c r="S3">
        <v>3.0001456376327651</v>
      </c>
    </row>
    <row r="4" spans="1:19" x14ac:dyDescent="0.25">
      <c r="A4" t="s">
        <v>39</v>
      </c>
      <c r="B4" t="s">
        <v>392</v>
      </c>
      <c r="C4" t="s">
        <v>392</v>
      </c>
      <c r="D4" t="s">
        <v>390</v>
      </c>
      <c r="E4">
        <v>0</v>
      </c>
      <c r="F4">
        <v>961.29</v>
      </c>
      <c r="G4">
        <v>40.06</v>
      </c>
      <c r="H4">
        <v>24.02</v>
      </c>
      <c r="I4">
        <v>2884.01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391</v>
      </c>
      <c r="Q4" t="s">
        <v>91</v>
      </c>
      <c r="R4" t="s">
        <v>391</v>
      </c>
      <c r="S4">
        <v>3.0001456376327651</v>
      </c>
    </row>
    <row r="5" spans="1:19" x14ac:dyDescent="0.25">
      <c r="A5" t="s">
        <v>40</v>
      </c>
      <c r="B5" t="s">
        <v>383</v>
      </c>
      <c r="C5" t="s">
        <v>383</v>
      </c>
      <c r="D5" t="s">
        <v>384</v>
      </c>
      <c r="E5">
        <v>961.29</v>
      </c>
      <c r="F5">
        <v>961.29</v>
      </c>
      <c r="G5">
        <v>40.06</v>
      </c>
      <c r="H5">
        <v>24.02</v>
      </c>
      <c r="I5">
        <v>8652.0400000000009</v>
      </c>
      <c r="J5">
        <v>1</v>
      </c>
      <c r="K5">
        <v>25</v>
      </c>
      <c r="L5">
        <v>2.0470000000000002</v>
      </c>
      <c r="M5">
        <v>3.4117000000000002</v>
      </c>
      <c r="N5" t="s">
        <v>385</v>
      </c>
      <c r="O5" t="s">
        <v>386</v>
      </c>
      <c r="P5" t="s">
        <v>387</v>
      </c>
      <c r="Q5" t="s">
        <v>61</v>
      </c>
      <c r="R5" t="s">
        <v>388</v>
      </c>
      <c r="S5">
        <v>9.0004473155863494</v>
      </c>
    </row>
    <row r="6" spans="1:19" x14ac:dyDescent="0.25">
      <c r="A6" t="s">
        <v>40</v>
      </c>
      <c r="B6" t="s">
        <v>389</v>
      </c>
      <c r="C6" t="s">
        <v>389</v>
      </c>
      <c r="D6" t="s">
        <v>390</v>
      </c>
      <c r="E6">
        <v>0</v>
      </c>
      <c r="F6">
        <v>961.29</v>
      </c>
      <c r="G6">
        <v>40.06</v>
      </c>
      <c r="H6">
        <v>24.02</v>
      </c>
      <c r="I6">
        <v>2884.01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391</v>
      </c>
      <c r="Q6" t="s">
        <v>91</v>
      </c>
      <c r="R6" t="s">
        <v>391</v>
      </c>
      <c r="S6">
        <v>3.0001456376327651</v>
      </c>
    </row>
    <row r="7" spans="1:19" x14ac:dyDescent="0.25">
      <c r="A7" t="s">
        <v>40</v>
      </c>
      <c r="B7" t="s">
        <v>392</v>
      </c>
      <c r="C7" t="s">
        <v>392</v>
      </c>
      <c r="D7" t="s">
        <v>390</v>
      </c>
      <c r="E7">
        <v>0</v>
      </c>
      <c r="F7">
        <v>961.29</v>
      </c>
      <c r="G7">
        <v>40.06</v>
      </c>
      <c r="H7">
        <v>24.02</v>
      </c>
      <c r="I7">
        <v>2884.01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391</v>
      </c>
      <c r="Q7" t="s">
        <v>91</v>
      </c>
      <c r="R7" t="s">
        <v>391</v>
      </c>
      <c r="S7">
        <v>3.0001456376327651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2026-05-21T05:42:47Z</dcterms:modified>
</cp:coreProperties>
</file>