
<file path=[Content_Types].xml><?xml version="1.0" encoding="utf-8"?>
<Types xmlns="http://schemas.openxmlformats.org/package/2006/content-types">
  <Default Extension="rels" ContentType="application/vnd.openxmlformats-package.relationships+xml"/>
  <Default Extension="tmp" ContentType="image/jpe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filterPrivacy="1" codeName="ThisWorkbook"/>
  <xr:revisionPtr revIDLastSave="0" documentId="8_{64661E74-88BA-43B6-9C1D-C11CA85ACF90}" xr6:coauthVersionLast="47" xr6:coauthVersionMax="47" xr10:uidLastSave="{00000000-0000-0000-0000-000000000000}"/>
  <bookViews>
    <workbookView xWindow="1020" yWindow="500" windowWidth="67780" windowHeight="28300" xr2:uid="{00000000-000D-0000-FFFF-FFFF00000000}"/>
  </bookViews>
  <sheets>
    <sheet name="Milestones &amp; Storypoints" sheetId="14" r:id="rId1"/>
    <sheet name="Program Plan" sheetId="15" state="hidden" r:id="rId2"/>
    <sheet name="WBS" sheetId="13" r:id="rId3"/>
    <sheet name="Architecture" sheetId="16" r:id="rId4"/>
    <sheet name="Migration Activities" sheetId="17" r:id="rId5"/>
  </sheets>
  <definedNames>
    <definedName name="Display_Week" localSheetId="2">WBS!$I$4</definedName>
    <definedName name="Display_Week">#REF!</definedName>
    <definedName name="_xlnm.Print_Titles" localSheetId="2">WBS!$4:$6</definedName>
    <definedName name="Project_Start" localSheetId="2">WBS!$I$3</definedName>
    <definedName name="Project_Start">#REF!</definedName>
    <definedName name="task_end" localSheetId="2">WBS!$J1</definedName>
    <definedName name="task_end">#REF!</definedName>
    <definedName name="task_progress" localSheetId="2">WBS!$H1</definedName>
    <definedName name="task_progress">#REF!</definedName>
    <definedName name="task_start" localSheetId="2">WBS!$I1</definedName>
    <definedName name="task_start">#REF!</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14" l="1"/>
  <c r="G34" i="14" s="1"/>
  <c r="H34" i="14" s="1"/>
  <c r="I34" i="14" s="1"/>
  <c r="J34" i="14" s="1"/>
  <c r="K34" i="14" s="1"/>
  <c r="L34" i="14" s="1"/>
  <c r="M34" i="14" s="1"/>
  <c r="N34" i="14" s="1"/>
  <c r="O34" i="14" s="1"/>
  <c r="P34" i="14" s="1"/>
  <c r="D3" i="14"/>
  <c r="D2" i="14" a="1"/>
  <c r="D2" i="14" s="1"/>
  <c r="L7" i="13"/>
  <c r="I3" i="13"/>
  <c r="M5" i="13" l="1"/>
  <c r="M6" i="13" l="1"/>
  <c r="N5" i="13"/>
  <c r="M4" i="13"/>
  <c r="L11" i="13" l="1"/>
  <c r="N6" i="13"/>
  <c r="O5" i="13"/>
  <c r="O6" i="13" l="1"/>
  <c r="P5" i="13"/>
  <c r="L23" i="13" l="1"/>
  <c r="P6" i="13"/>
  <c r="Q5" i="13"/>
  <c r="Q6" i="13" l="1"/>
  <c r="R5" i="13"/>
  <c r="L24" i="13" l="1"/>
  <c r="R6" i="13"/>
  <c r="S5" i="13"/>
  <c r="S6" i="13" l="1"/>
  <c r="T5" i="13"/>
  <c r="T6" i="13" l="1"/>
  <c r="U5" i="13"/>
  <c r="T4" i="13"/>
  <c r="U6" i="13" l="1"/>
  <c r="V5" i="13"/>
  <c r="V6" i="13" l="1"/>
  <c r="W5" i="13"/>
  <c r="W6" i="13" l="1"/>
  <c r="X5" i="13"/>
  <c r="X6" i="13" l="1"/>
  <c r="Y5" i="13"/>
  <c r="Y6" i="13" l="1"/>
  <c r="Z5" i="13"/>
  <c r="Z6" i="13" l="1"/>
  <c r="AA5" i="13"/>
  <c r="AA6" i="13" l="1"/>
  <c r="AB5" i="13"/>
  <c r="AA4" i="13"/>
  <c r="AB6" i="13" l="1"/>
  <c r="AC5" i="13"/>
  <c r="AC6" i="13" l="1"/>
  <c r="AD5" i="13"/>
  <c r="AD6" i="13" l="1"/>
  <c r="AE5" i="13"/>
  <c r="AE6" i="13" l="1"/>
  <c r="AF5" i="13"/>
  <c r="AF6" i="13" l="1"/>
  <c r="AG5" i="13"/>
  <c r="AG6" i="13" l="1"/>
  <c r="AH5" i="13"/>
  <c r="AH6" i="13" l="1"/>
  <c r="AI5" i="13"/>
  <c r="AH4" i="13"/>
  <c r="AI6" i="13" l="1"/>
  <c r="AJ5" i="13"/>
  <c r="AJ6" i="13" l="1"/>
  <c r="AK5" i="13"/>
  <c r="AK6" i="13" l="1"/>
  <c r="AL5" i="13"/>
  <c r="AL6" i="13" l="1"/>
  <c r="AM5" i="13"/>
  <c r="AM6" i="13" l="1"/>
  <c r="AN5" i="13"/>
  <c r="AN6" i="13" l="1"/>
  <c r="AO5" i="13"/>
  <c r="AO6" i="13" l="1"/>
  <c r="AP5" i="13"/>
  <c r="AO4" i="13"/>
  <c r="AP6" i="13" l="1"/>
  <c r="AQ5" i="13"/>
  <c r="AQ6" i="13" l="1"/>
  <c r="AR5" i="13"/>
  <c r="AR6" i="13" l="1"/>
  <c r="AS5" i="13"/>
  <c r="AS6" i="13" l="1"/>
  <c r="AT5" i="13"/>
  <c r="AT6" i="13" l="1"/>
  <c r="AU5" i="13"/>
  <c r="AU6" i="13" l="1"/>
  <c r="AV5" i="13"/>
  <c r="AV6" i="13" l="1"/>
  <c r="AW5" i="13"/>
  <c r="AV4" i="13"/>
  <c r="AW6" i="13" l="1"/>
  <c r="AX5" i="13"/>
  <c r="AX6" i="13" l="1"/>
  <c r="AY5" i="13"/>
  <c r="AY6" i="13" l="1"/>
  <c r="AZ5" i="13"/>
  <c r="AZ6" i="13" l="1"/>
  <c r="BA5" i="13"/>
  <c r="BA6" i="13" l="1"/>
  <c r="BB5" i="13"/>
  <c r="BB6" i="13" l="1"/>
  <c r="BC5" i="13"/>
  <c r="BC6" i="13" l="1"/>
  <c r="BD5" i="13"/>
  <c r="BC4" i="13"/>
  <c r="BD6" i="13" l="1"/>
  <c r="BE5" i="13"/>
  <c r="BE6" i="13" l="1"/>
  <c r="BF5" i="13"/>
  <c r="BF6" i="13" l="1"/>
  <c r="BG5" i="13"/>
  <c r="BG6" i="13" l="1"/>
  <c r="BH5" i="13"/>
  <c r="BH6" i="13" l="1"/>
  <c r="BI5" i="13"/>
  <c r="BI6" i="13" l="1"/>
  <c r="BJ5" i="13"/>
  <c r="BJ6" i="13" l="1"/>
  <c r="BK5" i="13"/>
  <c r="BJ4" i="13"/>
  <c r="BK6" i="13" l="1"/>
  <c r="BL5" i="13"/>
  <c r="BL6" i="13" l="1"/>
  <c r="BM5" i="13"/>
  <c r="BM6" i="13" l="1"/>
  <c r="BN5" i="13"/>
  <c r="BN6" i="13" l="1"/>
  <c r="BO5" i="13"/>
  <c r="BO6" i="13" l="1"/>
  <c r="BP5" i="13"/>
  <c r="BP6"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<sst xmlns="http://schemas.openxmlformats.org/spreadsheetml/2006/main" count="849" uniqueCount="283">
  <si>
    <t>Migration Project Size</t>
  </si>
  <si>
    <t>Assumptions:</t>
  </si>
  <si>
    <t>Story Points</t>
  </si>
  <si>
    <t>1. App team has SMEs assigned and are part of daily scrums for support and tracking.</t>
  </si>
  <si>
    <t>2. Non Prod e2e Standup - mid-May</t>
  </si>
  <si>
    <t>4. March --&gt; Kickoff / Internal (COE&amp;App) / Optum Security etc.</t>
  </si>
  <si>
    <t>5. April --&gt; Terraform coding , Containarization, Kubernetes Deployment, Helm chart and others for dev environment. 3 will be ready.</t>
  </si>
  <si>
    <t>6. May --&gt; all 5 will be ready. Test environment will also be ready.</t>
  </si>
  <si>
    <t xml:space="preserve">7. June --&gt; Staging will be ready. </t>
  </si>
  <si>
    <t>8. Mid-July --&gt; Prod and DR will be ready.</t>
  </si>
  <si>
    <t>9. End of July -&gt; Acceptance testing and sign off.</t>
  </si>
  <si>
    <t>10. Mid-August --&gt; Go live.</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</si>
  <si>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</si>
  <si>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</si>
  <si>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</si>
  <si>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COE Unique value: Reducing technical debt of DR and building it right first time.</t>
  </si>
  <si>
    <t>S#:</t>
  </si>
  <si>
    <t>Month:</t>
  </si>
  <si>
    <t>Milestone:</t>
  </si>
  <si>
    <t>Key call outs</t>
  </si>
  <si>
    <t>Call out</t>
  </si>
  <si>
    <t>Comments</t>
  </si>
  <si>
    <t>March</t>
  </si>
  <si>
    <t>Kickoff / Internal (COE&amp;App) / Optum Security etc.</t>
  </si>
  <si>
    <t>Refactored Migration</t>
  </si>
  <si>
    <t xml:space="preserve">Containerized </t>
  </si>
  <si>
    <t>April</t>
  </si>
  <si>
    <t xml:space="preserve">Development </t>
  </si>
  <si>
    <t>Automated Deployment and delivery</t>
  </si>
  <si>
    <t>IAC - Infrastructure as Code (Terraform) CloudBricks , Automated CICD. (Github actions)</t>
  </si>
  <si>
    <t>May</t>
  </si>
  <si>
    <t>Dev and Test ready</t>
  </si>
  <si>
    <t xml:space="preserve">Perfomance Bench marking </t>
  </si>
  <si>
    <t>Right sizing and optimized performance.</t>
  </si>
  <si>
    <t>June</t>
  </si>
  <si>
    <t>Staging Ready</t>
  </si>
  <si>
    <t>BCDR</t>
  </si>
  <si>
    <t>Implement and validate as part of cutover.</t>
  </si>
  <si>
    <t>July</t>
  </si>
  <si>
    <t>Prod and DR Ready</t>
  </si>
  <si>
    <t>Security</t>
  </si>
  <si>
    <t>Providing cycles for PEN testing and Vuln scan. Cloud security assessment done as part of migration.</t>
  </si>
  <si>
    <t>August</t>
  </si>
  <si>
    <t>Golive.</t>
  </si>
  <si>
    <t>Sept</t>
  </si>
  <si>
    <t>Golive/ Post decom</t>
  </si>
  <si>
    <t>#</t>
  </si>
  <si>
    <t>Milestone</t>
  </si>
  <si>
    <t>Sprint</t>
  </si>
  <si>
    <t>S0</t>
  </si>
  <si>
    <t>S1</t>
  </si>
  <si>
    <t>S2</t>
  </si>
  <si>
    <t>S3</t>
  </si>
  <si>
    <t>S4</t>
  </si>
  <si>
    <t>S5</t>
  </si>
  <si>
    <t>S6</t>
  </si>
  <si>
    <t>S7</t>
  </si>
  <si>
    <t>S8</t>
  </si>
  <si>
    <t>S9</t>
  </si>
  <si>
    <t>S10</t>
  </si>
  <si>
    <t>S11</t>
  </si>
  <si>
    <t>Planning</t>
  </si>
  <si>
    <t>MS1 Architecture</t>
  </si>
  <si>
    <t>NonProduction Networking</t>
  </si>
  <si>
    <t>Dev Environment</t>
  </si>
  <si>
    <t>MS2 Dev Environment Testing and User Acceptance</t>
  </si>
  <si>
    <t>Test Environment</t>
  </si>
  <si>
    <t>MS3 Test Environment Testing and User Acceptance</t>
  </si>
  <si>
    <t>Stage Environment</t>
  </si>
  <si>
    <t>MS4 Stage Environment  Testing and User Acceptance</t>
  </si>
  <si>
    <t>Production Networking</t>
  </si>
  <si>
    <t>Production &amp; DR Environments</t>
  </si>
  <si>
    <t>MS5 Production &amp; DR Testing and User Acceptance</t>
  </si>
  <si>
    <t>MS6 Cutover / Go-Live</t>
  </si>
  <si>
    <t>Post Cutover Observation &amp; Monitoring</t>
  </si>
  <si>
    <t>MS7 OnPerm Cleanup</t>
  </si>
  <si>
    <t>Minor Milestone</t>
  </si>
  <si>
    <t>Major Milestone</t>
  </si>
  <si>
    <t>Migration Pod Responsibility</t>
  </si>
  <si>
    <t>Application Team Responsibity</t>
  </si>
  <si>
    <t>Shared Responsibility</t>
  </si>
  <si>
    <t>Complex Medical Conditions</t>
  </si>
  <si>
    <t>S12</t>
  </si>
  <si>
    <t>S13</t>
  </si>
  <si>
    <t>S14</t>
  </si>
  <si>
    <t>S15</t>
  </si>
  <si>
    <t>S16</t>
  </si>
  <si>
    <t>3/26 - 4/8</t>
  </si>
  <si>
    <t>4/9 - 4/22</t>
  </si>
  <si>
    <t>4/23 - 5/6</t>
  </si>
  <si>
    <t>5/7 - 5/20</t>
  </si>
  <si>
    <t>5/21 - 6/3</t>
  </si>
  <si>
    <t>6/4 - 6/17</t>
  </si>
  <si>
    <t>6/18 - 7/1</t>
  </si>
  <si>
    <t>7/2 - 7/15</t>
  </si>
  <si>
    <t>7/16 - 7/29</t>
  </si>
  <si>
    <t>7/30 - 8/12</t>
  </si>
  <si>
    <t>8/13 - 8/26</t>
  </si>
  <si>
    <t>8/27 - 9/9</t>
  </si>
  <si>
    <t>9/10 - 9/23</t>
  </si>
  <si>
    <t>9/24 - 10/7</t>
  </si>
  <si>
    <t>10/8 - 10/21</t>
  </si>
  <si>
    <t>10/22 - 11/4</t>
  </si>
  <si>
    <t>11/5 - 11/18</t>
  </si>
  <si>
    <r>
      <t xml:space="preserve">Complex Medical Conditions
</t>
    </r>
    <r>
      <rPr>
        <sz val="18"/>
        <color theme="1"/>
        <rFont val="Calibri (Body)"/>
      </rPr>
      <t xml:space="preserve">Migration size: </t>
    </r>
    <r>
      <rPr>
        <b/>
        <sz val="18"/>
        <color theme="1"/>
        <rFont val="Calibri (Body)"/>
      </rPr>
      <t>Large</t>
    </r>
    <r>
      <rPr>
        <sz val="18"/>
        <color theme="1"/>
        <rFont val="Calibri (Body)"/>
      </rPr>
      <t xml:space="preserve">
Story Points: </t>
    </r>
    <r>
      <rPr>
        <b/>
        <sz val="18"/>
        <color theme="1"/>
        <rFont val="Calibri (Body)"/>
      </rPr>
      <t>383</t>
    </r>
    <r>
      <rPr>
        <sz val="18"/>
        <color theme="1"/>
        <rFont val="Calibri (Body)"/>
      </rPr>
      <t xml:space="preserve">
</t>
    </r>
  </si>
  <si>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</si>
  <si>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</si>
  <si>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</si>
  <si>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</si>
  <si>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</si>
  <si>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</si>
  <si>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</si>
  <si>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</si>
  <si>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</si>
  <si>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</si>
  <si>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</si>
  <si>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</si>
  <si>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</si>
  <si>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</si>
  <si>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</si>
  <si>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</si>
  <si>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</si>
  <si>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</si>
  <si>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</si>
  <si>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</si>
  <si>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</si>
  <si>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</si>
  <si>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</si>
  <si>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</si>
  <si>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</si>
  <si>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</si>
  <si>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</si>
  <si>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</si>
  <si>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</si>
  <si>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</si>
  <si>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</si>
  <si>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</si>
  <si>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</si>
  <si>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</si>
  <si>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</si>
  <si>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</si>
  <si>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</si>
  <si>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</si>
  <si>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</si>
  <si>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Network &amp; Security Design - Dev Environment</t>
  </si>
  <si>
    <t>Develop Network &amp; Security Design - Test Environment</t>
  </si>
  <si>
    <t>Develop Network &amp; Security Design - Production Environment</t>
  </si>
  <si>
    <t>Develop Low Level Design - Production &amp;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</si>
  <si>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</si>
  <si>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</si>
  <si>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</si>
  <si>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&amp; Prod Environment</t>
  </si>
  <si>
    <t>Publish Low Level Design Structure and Review</t>
  </si>
  <si>
    <t>Sprint Review</t>
  </si>
  <si>
    <t>SPRINT 1</t>
  </si>
  <si>
    <t>Sprint 1 Planning, Design &amp; Development</t>
  </si>
  <si>
    <t>Network</t>
  </si>
  <si>
    <t>Common</t>
  </si>
  <si>
    <t>Establish On-Premises Connectivity for Non-Production</t>
  </si>
  <si>
    <t>Establish connection between Cloud DB to MS on prem batch server.</t>
  </si>
  <si>
    <t>Establish connection between Cloud DMZ app to MS on-prem DB server (facets).</t>
  </si>
  <si>
    <t>Establish connection to Azure NetApp Files from on-premise batch servers for read and write access</t>
  </si>
  <si>
    <t>OHID authentication(MFA)  for portals login in cloud without any blockers</t>
  </si>
  <si>
    <t>Develop Terraform for Dev Environment using DOJO modules</t>
  </si>
  <si>
    <t>Data</t>
  </si>
  <si>
    <t>Configure DB authentication and access</t>
  </si>
  <si>
    <t>Low Level Design Review &amp; Sign Off</t>
  </si>
  <si>
    <t>Sprint 1 Review</t>
  </si>
  <si>
    <t>DEV</t>
  </si>
  <si>
    <t>SPRINT 2</t>
  </si>
  <si>
    <t>Sprint 2 Planning (Dev CI/CD &amp; IAC)</t>
  </si>
  <si>
    <t>Application</t>
  </si>
  <si>
    <t>CMCC</t>
  </si>
  <si>
    <t>Containerize applications and create Helm charts</t>
  </si>
  <si>
    <t>Develop Dev IAC &amp; CI/CD pipelines</t>
  </si>
  <si>
    <t>CMCP</t>
  </si>
  <si>
    <t>CMCCP</t>
  </si>
  <si>
    <t>Data inventory assessment and migration details planning</t>
  </si>
  <si>
    <t>Sprint 2 Review (Dev CI/CD &amp; IAC)</t>
  </si>
  <si>
    <t>SPRINT 3</t>
  </si>
  <si>
    <t>Sprint 3 Planning (Dev CI/CD &amp; IAC)</t>
  </si>
  <si>
    <t>Gateway</t>
  </si>
  <si>
    <t>Develop IAC &amp; Dev CI/CD pipelines</t>
  </si>
  <si>
    <t>Courtyard</t>
  </si>
  <si>
    <t>COE</t>
  </si>
  <si>
    <t>Validate and test dev environments and sign-off</t>
  </si>
  <si>
    <t>Database DR assessments and design/planning</t>
  </si>
  <si>
    <t>Sprint 3 Review (Dev CI/CD &amp; IAC)</t>
  </si>
  <si>
    <t>TEST</t>
  </si>
  <si>
    <t>SPRINT 4</t>
  </si>
  <si>
    <t>Sprint 4 Planning - (Test CI/CD &amp; IAC)</t>
  </si>
  <si>
    <t>Develop Terraform for Test Environment using DOJO modules</t>
  </si>
  <si>
    <t>Develop Test IAC &amp; CI/CD pipelines</t>
  </si>
  <si>
    <t>Validate and test test environments and sign-off</t>
  </si>
  <si>
    <t>Sprint 4 Review - (Test CI/CD &amp; IAC)</t>
  </si>
  <si>
    <t>STAGE</t>
  </si>
  <si>
    <t>SPRINT 5</t>
  </si>
  <si>
    <t>Sprint 5 Planning (Stage CI/CD &amp; IAC)</t>
  </si>
  <si>
    <t>Develop Terraform for Stage Environment using DOJO modules</t>
  </si>
  <si>
    <t>Develop Stage IAC &amp; CI/CD pipelines</t>
  </si>
  <si>
    <t>Test data object and database migration</t>
  </si>
  <si>
    <t>Validate and test Stage environments and sign-off</t>
  </si>
  <si>
    <t>Setup log shiping and backup for databases</t>
  </si>
  <si>
    <t>Sprint 5 Review (Stage CI/CD &amp; IAC)</t>
  </si>
  <si>
    <t>COMMON</t>
  </si>
  <si>
    <t>SPRINT 6</t>
  </si>
  <si>
    <t>Sprint 6 Planning</t>
  </si>
  <si>
    <t>Establish On-Premises Connectivity for Production</t>
  </si>
  <si>
    <t>Establish connection between Azure netapp to MS on prem Batch server for placing and reading docs.</t>
  </si>
  <si>
    <t>Establish On-Premises Connectivity for Disaster Recovery (DR)</t>
  </si>
  <si>
    <t>Develop Terraform for Production using DOJO modules</t>
  </si>
  <si>
    <t>Develop Terraform for Disaster Recovery (DR) using DOJO modules</t>
  </si>
  <si>
    <t>Develop DR runbook and process for databases</t>
  </si>
  <si>
    <t>Sprint 6 Review</t>
  </si>
  <si>
    <t>PROD</t>
  </si>
  <si>
    <t>SPRINT 7</t>
  </si>
  <si>
    <t>Sprint 7 Planning (Prod IAC &amp; CI/CD, UAT, OBSERVABILITY)</t>
  </si>
  <si>
    <t>Develop Production CI/CD pipelines</t>
  </si>
  <si>
    <t>Validate and test Production environments and sign-off</t>
  </si>
  <si>
    <t>Perform initial data migration from On-Prem SQL server to cloud</t>
  </si>
  <si>
    <t>Operation</t>
  </si>
  <si>
    <t>Implement Monitoring &amp; Observability using Prometheus, Grafana, Dynatrace, and Azure Monitor.</t>
  </si>
  <si>
    <t>Sprint 7 Review</t>
  </si>
  <si>
    <t>TESTING &amp; DR</t>
  </si>
  <si>
    <t>SPRINT 8</t>
  </si>
  <si>
    <t>Sprint 8 Planning</t>
  </si>
  <si>
    <t>TESTING</t>
  </si>
  <si>
    <t>Perform Production performance testing, resolve bottlenecks, and sign-off</t>
  </si>
  <si>
    <t>Support production performance testing and database tuning as needed</t>
  </si>
  <si>
    <t>DR</t>
  </si>
  <si>
    <t>Develop DR CI/CD pipelines</t>
  </si>
  <si>
    <t>Perform Disaster Recovery (DR) testing and fallback tests</t>
  </si>
  <si>
    <t>Prepare BCDR Runbook</t>
  </si>
  <si>
    <t>Perform Database DR and fallback tests</t>
  </si>
  <si>
    <t>Sprint 8 Review</t>
  </si>
  <si>
    <t>CUTOVER PREP &amp; SECURITY</t>
  </si>
  <si>
    <t>SPRINT 9</t>
  </si>
  <si>
    <t>Sprint 9 Planning</t>
  </si>
  <si>
    <t>Prepare migration and cutover plan with runbook</t>
  </si>
  <si>
    <t>Publish migration cutover plan to stakeholders</t>
  </si>
  <si>
    <t>Define and configure Service Level Objectives (SLOs), Service Level Indicators (SLIs), and Service Level Agreements (SLAs)</t>
  </si>
  <si>
    <t>Set up Logging and Alerting Mechanisms for production workloads</t>
  </si>
  <si>
    <t>Implement Auto-healing &amp; Self-healing mechanisms for critical services</t>
  </si>
  <si>
    <t>Automate Incident Management &amp; Response Playbooks</t>
  </si>
  <si>
    <t>CIS benchmarks</t>
  </si>
  <si>
    <t>Infrastructure penetration testing</t>
  </si>
  <si>
    <t>Application penetration testing</t>
  </si>
  <si>
    <t>Azure Security Center and Azure Sentinel Implementation</t>
  </si>
  <si>
    <t>Sprint 9 Review</t>
  </si>
  <si>
    <t>GO-LIVE</t>
  </si>
  <si>
    <t>SPRINT 10</t>
  </si>
  <si>
    <t>Sprint 10 Planning</t>
  </si>
  <si>
    <t>Place files in linux path of application server using SFPT from on prem batch server</t>
  </si>
  <si>
    <t>Perform Delta Data Transfer</t>
  </si>
  <si>
    <t>Testing</t>
  </si>
  <si>
    <t>Cutover and Go-Live Execution</t>
  </si>
  <si>
    <t>Perform DNS switchover to cloud endpoints</t>
  </si>
  <si>
    <t>Perform end-to-end smoke and availability tests</t>
  </si>
  <si>
    <t>Rollback DNS switchover on test failure</t>
  </si>
  <si>
    <t>Sprint 10 Review</t>
  </si>
  <si>
    <t>POST-GO-LIVE</t>
  </si>
  <si>
    <t>SPRINT 11</t>
  </si>
  <si>
    <t>Sprint 11 Planning - Project Closure, Post Go-Live &amp;  Decommission</t>
  </si>
  <si>
    <t>Monitor Cloud Environment and Plan for on-permise decommision</t>
  </si>
  <si>
    <t>Shutdown on-premises servers</t>
  </si>
  <si>
    <t>Decommission on-premises servers</t>
  </si>
  <si>
    <t>Sprint 11 Review - Post Go-Live, Decommission &amp; Project Closure</t>
  </si>
  <si>
    <t/>
  </si>
  <si>
    <t> </t>
  </si>
  <si>
    <t>Current State Architecture</t>
  </si>
  <si>
    <t>Target Architecture</t>
  </si>
  <si>
    <t>Activity</t>
  </si>
  <si>
    <t>Activity Description</t>
  </si>
  <si>
    <t>Target State - Design &amp; Architecture (Azure Cloud)</t>
  </si>
  <si>
    <t>Containerization, Platform Modernization (K8S)</t>
  </si>
  <si>
    <t>CI/CD Pipeline Migration</t>
  </si>
  <si>
    <t>IAC Development and Execution for various environments</t>
  </si>
  <si>
    <t>BC/DR, Backup &amp; NFR</t>
  </si>
  <si>
    <t>Security &amp; Network Connectivity</t>
  </si>
  <si>
    <t>Performance &amp; Fine Tuning</t>
  </si>
  <si>
    <t>Required Testing</t>
  </si>
  <si>
    <t>Go-Live</t>
  </si>
  <si>
    <t>Decommissioning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</si>
</sst>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ddd\,\ dd/mm/yyyy"/>
    <numFmt numFmtId="167" formatCode="d/m/yy;@"/>
    <numFmt numFmtId="168" formatCode="d"/>
    <numFmt numFmtId="169" formatCode="d\ mmm\ yyyy"/>
    <numFmt numFmtId="170" formatCode="m/d/yyyy;@"/>
  </numFmts>
  <fonts count="4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rgb="FFFF0000"/>
      <name val="Calibri"/>
      <family val="2"/>
      <scheme val="minor"/>
    </font>
    <font>
      <b/>
      <sz val="9"/>
      <color rgb="FFFF0000"/>
      <name val="Calibri"/>
      <family val="2"/>
      <scheme val="minor"/>
    </font>
    <font>
      <b/>
      <sz val="11"/>
      <color theme="9" tint="-0.249977111117893"/>
      <name val="Calibri"/>
      <family val="2"/>
      <scheme val="minor"/>
    </font>
    <font>
      <b/>
      <sz val="14"/>
      <color theme="9" tint="-0.249977111117893"/>
      <name val="Calibri"/>
      <family val="2"/>
      <scheme val="minor"/>
    </font>
    <font>
      <sz val="18"/>
      <color theme="1"/>
      <name val="Calibri (Body)"/>
    </font>
    <font>
      <sz val="22"/>
      <color theme="1"/>
      <name val="Calibri (Body)"/>
    </font>
    <font>
      <b/>
      <sz val="18"/>
      <color theme="1"/>
      <name val="Calibri (Body)"/>
    </font>
    <font>
      <b/>
      <sz val="11"/>
      <color rgb="FFFF0000"/>
      <name val="Calibri"/>
      <family val="2"/>
      <scheme val="minor"/>
    </font>
    <font>
      <sz val="11"/>
      <color theme="1" tint="0.499984740745262"/>
      <name val="Calibri"/>
      <family val="2"/>
      <scheme val="minor"/>
    </font>
    <font>
      <sz val="11"/>
      <color theme="1" tint="0.499984740745262"/>
      <name val="Calibri (Body)"/>
    </font>
    <font>
      <b/>
      <sz val="9"/>
      <color theme="9" tint="-0.249977111117893"/>
      <name val="Calibri"/>
      <family val="2"/>
      <scheme val="minor"/>
    </font>
    <font>
      <sz val="13.5"/>
      <color rgb="FF000000"/>
      <name val="Times New Roman"/>
      <charset val="1"/>
    </font>
    <font>
      <sz val="11"/>
      <color rgb="FF242424"/>
      <name val="Aptos Narrow"/>
      <charset val="1"/>
    </font>
    <font>
      <b/>
      <sz val="14"/>
      <color rgb="FF00B050"/>
      <name val="Calibri"/>
      <family val="2"/>
      <scheme val="minor"/>
    </font>
    <font>
      <b/>
      <sz val="11"/>
      <color theme="5"/>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s>
  <borders count="3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bottom style="medium">
        <color theme="0" tint="-0.1499679555650502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0" fontId="13" fillId="0" borderId="0" xfId="0" applyFont="1"/>
    <xf numFmtId="0" fontId="14" fillId="0" borderId="0" xfId="1" applyFont="1" applyProtection="1">
      <alignment vertical="top"/>
    </xf>
    <xf numFmtId="168" fontId="9" fillId="3" borderId="6" xfId="0" applyNumberFormat="1" applyFont="1" applyFill="1" applyBorder="1" applyAlignment="1">
      <alignment horizontal="center" vertical="center"/>
    </xf>
    <xf numFmtId="168" fontId="9" fillId="3" borderId="0" xfId="0" applyNumberFormat="1" applyFont="1" applyFill="1" applyAlignment="1">
      <alignment horizontal="center" vertical="center"/>
    </xf>
    <xf numFmtId="168" fontId="9" fillId="3" borderId="7" xfId="0" applyNumberFormat="1" applyFont="1" applyFill="1" applyBorder="1" applyAlignment="1">
      <alignment horizontal="center" vertical="center"/>
    </xf>
    <xf numFmtId="0" fontId="6" fillId="5" borderId="1" xfId="0" applyFont="1" applyFill="1" applyBorder="1" applyAlignment="1">
      <alignment horizontal="center" vertical="center" indent="1"/>
    </xf>
    <xf numFmtId="0" fontId="0" fillId="37" borderId="17" xfId="0" applyFill="1" applyBorder="1" applyAlignment="1">
      <alignment horizontal="center" vertical="center"/>
    </xf>
    <xf numFmtId="0" fontId="0" fillId="37" borderId="0" xfId="0" applyFill="1" applyAlignment="1">
      <alignment vertical="center"/>
    </xf>
    <xf numFmtId="0" fontId="0" fillId="37" borderId="19" xfId="0" applyFill="1" applyBorder="1" applyAlignment="1">
      <alignment horizontal="center" vertical="center"/>
    </xf>
    <xf numFmtId="0" fontId="10" fillId="4" borderId="22" xfId="0" applyFont="1" applyFill="1" applyBorder="1" applyAlignment="1">
      <alignment horizontal="center" vertical="center" shrinkToFit="1"/>
    </xf>
    <xf numFmtId="168" fontId="9" fillId="0" borderId="0" xfId="0" applyNumberFormat="1" applyFont="1" applyAlignment="1">
      <alignment horizontal="center" vertical="center"/>
    </xf>
    <xf numFmtId="0" fontId="10" fillId="0" borderId="0" xfId="0" applyFont="1" applyAlignment="1">
      <alignment horizontal="center" vertical="center" shrinkToFit="1"/>
    </xf>
    <xf numFmtId="0" fontId="28" fillId="0" borderId="0" xfId="0" applyFont="1"/>
    <xf numFmtId="0" fontId="27" fillId="0" borderId="0" xfId="0" applyFont="1"/>
    <xf numFmtId="0" fontId="29" fillId="0" borderId="17" xfId="0" applyFont="1" applyBorder="1" applyAlignment="1">
      <alignment horizontal="center" vertical="center"/>
    </xf>
    <xf numFmtId="0" fontId="29" fillId="38" borderId="17" xfId="0" applyFont="1" applyFill="1" applyBorder="1" applyAlignment="1">
      <alignment horizontal="center" vertical="center"/>
    </xf>
    <xf numFmtId="0" fontId="0" fillId="0" borderId="17" xfId="0" applyBorder="1" applyAlignment="1">
      <alignment horizontal="center" vertical="center"/>
    </xf>
    <xf numFmtId="0" fontId="30" fillId="38" borderId="17"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4" xfId="0" applyBorder="1"/>
    <xf numFmtId="0" fontId="0" fillId="0" borderId="21" xfId="0" applyBorder="1"/>
    <xf numFmtId="0" fontId="34" fillId="0" borderId="17" xfId="0" applyFont="1" applyBorder="1" applyAlignment="1">
      <alignment horizontal="left" vertical="center"/>
    </xf>
    <xf numFmtId="0" fontId="34" fillId="0" borderId="17" xfId="0" applyFont="1" applyBorder="1" applyAlignment="1">
      <alignment horizontal="center" vertical="center"/>
    </xf>
    <xf numFmtId="0" fontId="35" fillId="0" borderId="17" xfId="0" applyFont="1" applyBorder="1" applyAlignment="1">
      <alignment horizontal="left" vertical="center"/>
    </xf>
    <xf numFmtId="0" fontId="0" fillId="39" borderId="17" xfId="0" applyFill="1" applyBorder="1" applyAlignment="1">
      <alignment horizontal="center" vertical="center"/>
    </xf>
    <xf numFmtId="0" fontId="29" fillId="0" borderId="0" xfId="0" applyFont="1" applyAlignment="1">
      <alignment vertical="center"/>
    </xf>
    <xf numFmtId="0" fontId="36" fillId="0" borderId="0" xfId="0" applyFont="1"/>
    <xf numFmtId="0" fontId="25" fillId="0" borderId="0" xfId="0" applyFont="1"/>
    <xf numFmtId="0" fontId="0" fillId="40" borderId="17" xfId="0" applyFill="1" applyBorder="1" applyAlignment="1">
      <alignment horizontal="center" vertical="center"/>
    </xf>
    <xf numFmtId="0" fontId="12" fillId="39" borderId="0" xfId="0" applyFont="1" applyFill="1" applyAlignment="1">
      <alignment horizontal="center"/>
    </xf>
    <xf numFmtId="0" fontId="12" fillId="40" borderId="0" xfId="0" applyFont="1" applyFill="1" applyAlignment="1">
      <alignment horizontal="center"/>
    </xf>
    <xf numFmtId="0" fontId="0" fillId="41" borderId="17" xfId="0" applyFill="1" applyBorder="1" applyAlignment="1">
      <alignment horizontal="center" vertical="center"/>
    </xf>
    <xf numFmtId="0" fontId="12" fillId="41" borderId="0" xfId="0" applyFont="1" applyFill="1" applyAlignment="1">
      <alignment horizontal="center"/>
    </xf>
    <xf numFmtId="0" fontId="0" fillId="0" borderId="0" xfId="0" quotePrefix="1"/>
    <xf numFmtId="0" fontId="0" fillId="2" borderId="18" xfId="11" applyFont="1" applyFill="1" applyBorder="1">
      <alignment horizontal="center" vertical="center"/>
    </xf>
    <xf numFmtId="9" fontId="4" fillId="2" borderId="18" xfId="2" applyFont="1" applyFill="1" applyBorder="1" applyAlignment="1">
      <alignment horizontal="center" vertical="center"/>
    </xf>
    <xf numFmtId="170" fontId="0" fillId="2" borderId="18" xfId="10" applyNumberFormat="1" applyFont="1" applyFill="1" applyBorder="1">
      <alignment horizontal="center" vertical="center"/>
    </xf>
    <xf numFmtId="0" fontId="7" fillId="2" borderId="18" xfId="11" applyFill="1" applyBorder="1">
      <alignment horizontal="center" vertical="center"/>
    </xf>
    <xf numFmtId="170" fontId="7" fillId="2" borderId="18" xfId="10" applyNumberFormat="1" applyFill="1" applyBorder="1">
      <alignment horizontal="center" vertical="center"/>
    </xf>
    <xf numFmtId="0" fontId="0" fillId="37" borderId="19" xfId="0" applyFill="1" applyBorder="1" applyAlignment="1">
      <alignment horizontal="left" vertical="center" wrapText="1"/>
    </xf>
    <xf numFmtId="0" fontId="0" fillId="37" borderId="25" xfId="0" applyFill="1" applyBorder="1" applyAlignment="1">
      <alignment horizontal="left" vertical="center" wrapText="1"/>
    </xf>
    <xf numFmtId="0" fontId="0" fillId="37" borderId="26" xfId="0" applyFill="1" applyBorder="1" applyAlignment="1">
      <alignment vertical="center"/>
    </xf>
    <xf numFmtId="0" fontId="0" fillId="37" borderId="27" xfId="0" applyFill="1" applyBorder="1" applyAlignment="1">
      <alignment horizontal="left" vertical="center" wrapText="1"/>
    </xf>
    <xf numFmtId="0" fontId="4" fillId="37" borderId="19" xfId="0" applyFont="1" applyFill="1" applyBorder="1" applyAlignment="1">
      <alignment horizontal="left" vertical="center" wrapText="1"/>
    </xf>
    <xf numFmtId="16" fontId="37" fillId="38" borderId="17" xfId="0" applyNumberFormat="1" applyFont="1" applyFill="1" applyBorder="1" applyAlignment="1">
      <alignment horizontal="center" vertical="center"/>
    </xf>
    <xf numFmtId="0" fontId="0" fillId="0" borderId="18" xfId="0" applyBorder="1"/>
    <xf numFmtId="0" fontId="0" fillId="0" borderId="18" xfId="0" applyBorder="1" applyAlignment="1">
      <alignment horizontal="center" vertical="center"/>
    </xf>
    <xf numFmtId="0" fontId="0" fillId="39" borderId="19" xfId="0" applyFill="1" applyBorder="1" applyAlignment="1">
      <alignment horizontal="center" vertical="center"/>
    </xf>
    <xf numFmtId="0" fontId="0" fillId="41" borderId="21" xfId="0" applyFill="1" applyBorder="1" applyAlignment="1">
      <alignment horizontal="center" vertical="center"/>
    </xf>
    <xf numFmtId="0" fontId="0" fillId="0" borderId="21" xfId="0" applyBorder="1" applyAlignment="1">
      <alignment horizontal="center" vertical="center"/>
    </xf>
    <xf numFmtId="0" fontId="38" fillId="0" borderId="0" xfId="0" applyFont="1"/>
    <xf numFmtId="0" fontId="0" fillId="0" borderId="18" xfId="0" applyBorder="1" applyAlignment="1">
      <alignment horizontal="center"/>
    </xf>
    <xf numFmtId="0" fontId="5" fillId="42" borderId="0" xfId="0" applyFont="1" applyFill="1"/>
    <xf numFmtId="0" fontId="5" fillId="42" borderId="18" xfId="0" applyFont="1" applyFill="1" applyBorder="1"/>
    <xf numFmtId="0" fontId="39" fillId="0" borderId="0" xfId="0" applyFont="1" applyAlignment="1">
      <alignment wrapText="1"/>
    </xf>
    <xf numFmtId="0" fontId="41" fillId="43" borderId="18" xfId="0" applyFont="1" applyFill="1" applyBorder="1" applyAlignment="1">
      <alignment horizontal="center"/>
    </xf>
    <xf numFmtId="0" fontId="41" fillId="43" borderId="18" xfId="0" applyFont="1" applyFill="1" applyBorder="1" applyAlignment="1">
      <alignment horizontal="center" wrapText="1"/>
    </xf>
    <xf numFmtId="0" fontId="0" fillId="42" borderId="31" xfId="0" applyFill="1" applyBorder="1" applyAlignment="1">
      <alignment horizontal="center"/>
    </xf>
    <xf numFmtId="0" fontId="29" fillId="38" borderId="17" xfId="0" applyFont="1" applyFill="1" applyBorder="1" applyAlignment="1">
      <alignment horizontal="center" vertical="center"/>
    </xf>
    <xf numFmtId="0" fontId="29" fillId="38" borderId="19" xfId="0" applyFont="1" applyFill="1" applyBorder="1" applyAlignment="1">
      <alignment horizontal="left" vertical="center"/>
    </xf>
    <xf numFmtId="0" fontId="29" fillId="38" borderId="23" xfId="0" applyFont="1" applyFill="1" applyBorder="1" applyAlignment="1">
      <alignment horizontal="left" vertical="center"/>
    </xf>
    <xf numFmtId="0" fontId="29" fillId="38" borderId="20" xfId="0" applyFont="1" applyFill="1" applyBorder="1" applyAlignment="1">
      <alignment horizontal="center" vertical="center"/>
    </xf>
    <xf numFmtId="0" fontId="29" fillId="38" borderId="24" xfId="0" applyFont="1" applyFill="1" applyBorder="1" applyAlignment="1">
      <alignment horizontal="center" vertical="center"/>
    </xf>
    <xf numFmtId="0" fontId="29" fillId="38" borderId="21" xfId="0" applyFont="1" applyFill="1" applyBorder="1" applyAlignment="1">
      <alignment horizontal="center" vertical="center"/>
    </xf>
    <xf numFmtId="0" fontId="29" fillId="38" borderId="20" xfId="0" applyFont="1" applyFill="1" applyBorder="1" applyAlignment="1">
      <alignment horizontal="left" vertical="center"/>
    </xf>
    <xf numFmtId="0" fontId="29" fillId="38" borderId="24" xfId="0" applyFont="1" applyFill="1" applyBorder="1" applyAlignment="1">
      <alignment horizontal="left" vertical="center"/>
    </xf>
    <xf numFmtId="0" fontId="29" fillId="38" borderId="21" xfId="0" applyFont="1" applyFill="1" applyBorder="1" applyAlignment="1">
      <alignment horizontal="left" vertical="center"/>
    </xf>
    <xf numFmtId="0" fontId="40" fillId="42" borderId="28" xfId="0" applyFont="1" applyFill="1" applyBorder="1" applyAlignment="1">
      <alignment horizontal="center"/>
    </xf>
    <xf numFmtId="0" fontId="40" fillId="42" borderId="29" xfId="0" applyFont="1" applyFill="1" applyBorder="1" applyAlignment="1">
      <alignment horizontal="center"/>
    </xf>
    <xf numFmtId="0" fontId="40" fillId="42" borderId="30" xfId="0" applyFont="1" applyFill="1" applyBorder="1" applyAlignment="1">
      <alignment horizontal="center"/>
    </xf>
    <xf numFmtId="0" fontId="32" fillId="0" borderId="17" xfId="0" applyFont="1" applyBorder="1" applyAlignment="1">
      <alignment horizontal="center" vertical="center" wrapText="1"/>
    </xf>
    <xf numFmtId="169" fontId="0" fillId="0" borderId="0" xfId="0" applyNumberFormat="1" applyAlignment="1">
      <alignment horizontal="left" vertical="center" wrapText="1" indent="1"/>
    </xf>
    <xf numFmtId="169" fontId="0" fillId="3" borderId="4" xfId="0" applyNumberFormat="1" applyFill="1" applyBorder="1" applyAlignment="1">
      <alignment horizontal="left" vertical="center" wrapText="1" indent="1"/>
    </xf>
    <xf numFmtId="169" fontId="0" fillId="3" borderId="1" xfId="0" applyNumberFormat="1" applyFill="1" applyBorder="1" applyAlignment="1">
      <alignment horizontal="left" vertical="center" wrapText="1" indent="1"/>
    </xf>
    <xf numFmtId="169" fontId="0" fillId="3"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14" fontId="7" fillId="0" borderId="3" xfId="9" applyNumberFormat="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3</xdr:col>
      <xdr:colOff>26812</xdr:colOff>
      <xdr:row>8</xdr:row>
      <xdr:rowOff>35277</xdr:rowOff>
    </xdr:from>
    <xdr:to>
      <xdr:col>4</xdr:col>
      <xdr:colOff>0</xdr:colOff>
      <xdr:row>8</xdr:row>
      <xdr:rowOff>489478</xdr:rowOff>
    </xdr:to>
    <xdr:sp macro="" textlink="">
      <xdr:nvSpPr>
        <xdr:cNvPr id="2" name="Chevron 1">
          <a:extLst>
            <a:ext uri="{FF2B5EF4-FFF2-40B4-BE49-F238E27FC236}">
              <a16:creationId xmlns:a16="http://schemas.microsoft.com/office/drawing/2014/main" id="{4C128C73-61D3-717A-E95D-84847FFCF015}"/>
            </a:ext>
          </a:extLst>
        </xdr:cNvPr>
        <xdr:cNvSpPr/>
      </xdr:nvSpPr>
      <xdr:spPr>
        <a:xfrm>
          <a:off x="5424312" y="2165173"/>
          <a:ext cx="142839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Onboarding &amp; Foundation</a:t>
          </a:r>
        </a:p>
      </xdr:txBody>
    </xdr:sp>
    <xdr:clientData/>
  </xdr:twoCellAnchor>
  <xdr:twoCellAnchor>
    <xdr:from>
      <xdr:col>3</xdr:col>
      <xdr:colOff>44130</xdr:colOff>
      <xdr:row>9</xdr:row>
      <xdr:rowOff>40810</xdr:rowOff>
    </xdr:from>
    <xdr:to>
      <xdr:col>4</xdr:col>
      <xdr:colOff>1408546</xdr:colOff>
      <xdr:row>9</xdr:row>
      <xdr:rowOff>495011</xdr:rowOff>
    </xdr:to>
    <xdr:sp macro="" textlink="">
      <xdr:nvSpPr>
        <xdr:cNvPr id="3" name="Chevron 2">
          <a:extLst>
            <a:ext uri="{FF2B5EF4-FFF2-40B4-BE49-F238E27FC236}">
              <a16:creationId xmlns:a16="http://schemas.microsoft.com/office/drawing/2014/main" id="{766577FE-BCBD-C441-AA11-0F99F4EB5217}"/>
            </a:ext>
          </a:extLst>
        </xdr:cNvPr>
        <xdr:cNvSpPr/>
      </xdr:nvSpPr>
      <xdr:spPr>
        <a:xfrm>
          <a:off x="5470494" y="2742446"/>
          <a:ext cx="2830688"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Detailed Design</a:t>
          </a:r>
        </a:p>
      </xdr:txBody>
    </xdr:sp>
    <xdr:clientData/>
  </xdr:twoCellAnchor>
  <xdr:twoCellAnchor>
    <xdr:from>
      <xdr:col>4</xdr:col>
      <xdr:colOff>23349</xdr:colOff>
      <xdr:row>10</xdr:row>
      <xdr:rowOff>54664</xdr:rowOff>
    </xdr:from>
    <xdr:to>
      <xdr:col>4</xdr:col>
      <xdr:colOff>1385455</xdr:colOff>
      <xdr:row>10</xdr:row>
      <xdr:rowOff>508865</xdr:rowOff>
    </xdr:to>
    <xdr:sp macro="" textlink="">
      <xdr:nvSpPr>
        <xdr:cNvPr id="4" name="Chevron 3">
          <a:extLst>
            <a:ext uri="{FF2B5EF4-FFF2-40B4-BE49-F238E27FC236}">
              <a16:creationId xmlns:a16="http://schemas.microsoft.com/office/drawing/2014/main" id="{02FB0386-8B8B-4145-9A3A-298A5B3E6685}"/>
            </a:ext>
          </a:extLst>
        </xdr:cNvPr>
        <xdr:cNvSpPr/>
      </xdr:nvSpPr>
      <xdr:spPr>
        <a:xfrm>
          <a:off x="6915985" y="3298937"/>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Infra &amp; Connectivity</a:t>
          </a:r>
        </a:p>
      </xdr:txBody>
    </xdr:sp>
    <xdr:clientData/>
  </xdr:twoCellAnchor>
  <xdr:twoCellAnchor>
    <xdr:from>
      <xdr:col>5</xdr:col>
      <xdr:colOff>36671</xdr:colOff>
      <xdr:row>12</xdr:row>
      <xdr:rowOff>35126</xdr:rowOff>
    </xdr:from>
    <xdr:to>
      <xdr:col>6</xdr:col>
      <xdr:colOff>1401086</xdr:colOff>
      <xdr:row>12</xdr:row>
      <xdr:rowOff>489327</xdr:rowOff>
    </xdr:to>
    <xdr:sp macro="" textlink="">
      <xdr:nvSpPr>
        <xdr:cNvPr id="5" name="Chevron 4">
          <a:extLst>
            <a:ext uri="{FF2B5EF4-FFF2-40B4-BE49-F238E27FC236}">
              <a16:creationId xmlns:a16="http://schemas.microsoft.com/office/drawing/2014/main" id="{20C7FF68-9106-AB4E-95ED-116259E35163}"/>
            </a:ext>
          </a:extLst>
        </xdr:cNvPr>
        <xdr:cNvSpPr/>
      </xdr:nvSpPr>
      <xdr:spPr>
        <a:xfrm>
          <a:off x="8389363" y="4382434"/>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Containerization</a:t>
          </a:r>
          <a:r>
            <a:rPr lang="en-GB" sz="1100" b="1" baseline="0">
              <a:solidFill>
                <a:schemeClr val="bg1"/>
              </a:solidFill>
            </a:rPr>
            <a:t> &amp; Platform Orchestration</a:t>
          </a:r>
          <a:endParaRPr lang="en-GB" sz="1100" b="1">
            <a:solidFill>
              <a:schemeClr val="bg1"/>
            </a:solidFill>
          </a:endParaRPr>
        </a:p>
      </xdr:txBody>
    </xdr:sp>
    <xdr:clientData/>
  </xdr:twoCellAnchor>
  <xdr:twoCellAnchor>
    <xdr:from>
      <xdr:col>7</xdr:col>
      <xdr:colOff>37203</xdr:colOff>
      <xdr:row>14</xdr:row>
      <xdr:rowOff>58750</xdr:rowOff>
    </xdr:from>
    <xdr:to>
      <xdr:col>8</xdr:col>
      <xdr:colOff>1401619</xdr:colOff>
      <xdr:row>14</xdr:row>
      <xdr:rowOff>512951</xdr:rowOff>
    </xdr:to>
    <xdr:sp macro="" textlink="">
      <xdr:nvSpPr>
        <xdr:cNvPr id="6" name="Chevron 5">
          <a:extLst>
            <a:ext uri="{FF2B5EF4-FFF2-40B4-BE49-F238E27FC236}">
              <a16:creationId xmlns:a16="http://schemas.microsoft.com/office/drawing/2014/main" id="{D9B58956-0ECC-314E-AFED-1589CDA2ABAD}"/>
            </a:ext>
          </a:extLst>
        </xdr:cNvPr>
        <xdr:cNvSpPr/>
      </xdr:nvSpPr>
      <xdr:spPr>
        <a:xfrm>
          <a:off x="11320665" y="5500212"/>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 Deployment</a:t>
          </a:r>
        </a:p>
      </xdr:txBody>
    </xdr:sp>
    <xdr:clientData/>
  </xdr:twoCellAnchor>
  <xdr:twoCellAnchor>
    <xdr:from>
      <xdr:col>8</xdr:col>
      <xdr:colOff>57276</xdr:colOff>
      <xdr:row>15</xdr:row>
      <xdr:rowOff>39745</xdr:rowOff>
    </xdr:from>
    <xdr:to>
      <xdr:col>9</xdr:col>
      <xdr:colOff>18651</xdr:colOff>
      <xdr:row>15</xdr:row>
      <xdr:rowOff>493946</xdr:rowOff>
    </xdr:to>
    <xdr:sp macro="" textlink="">
      <xdr:nvSpPr>
        <xdr:cNvPr id="7" name="Chevron 6">
          <a:extLst>
            <a:ext uri="{FF2B5EF4-FFF2-40B4-BE49-F238E27FC236}">
              <a16:creationId xmlns:a16="http://schemas.microsoft.com/office/drawing/2014/main" id="{DF0E30E5-05B9-1B4C-A456-B33CF46E0177}"/>
            </a:ext>
          </a:extLst>
        </xdr:cNvPr>
        <xdr:cNvSpPr/>
      </xdr:nvSpPr>
      <xdr:spPr>
        <a:xfrm>
          <a:off x="12806122" y="6028283"/>
          <a:ext cx="1426760"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a:t>
          </a:r>
          <a:r>
            <a:rPr lang="en-GB" sz="1100" b="1" baseline="0">
              <a:solidFill>
                <a:schemeClr val="bg1"/>
              </a:solidFill>
            </a:rPr>
            <a:t> Testing </a:t>
          </a:r>
          <a:endParaRPr lang="en-GB" sz="1100" b="1">
            <a:solidFill>
              <a:schemeClr val="bg1"/>
            </a:solidFill>
          </a:endParaRPr>
        </a:p>
      </xdr:txBody>
    </xdr:sp>
    <xdr:clientData/>
  </xdr:twoCellAnchor>
  <xdr:twoCellAnchor>
    <xdr:from>
      <xdr:col>9</xdr:col>
      <xdr:colOff>23526</xdr:colOff>
      <xdr:row>16</xdr:row>
      <xdr:rowOff>57509</xdr:rowOff>
    </xdr:from>
    <xdr:to>
      <xdr:col>10</xdr:col>
      <xdr:colOff>1387941</xdr:colOff>
      <xdr:row>16</xdr:row>
      <xdr:rowOff>511710</xdr:rowOff>
    </xdr:to>
    <xdr:sp macro="" textlink="">
      <xdr:nvSpPr>
        <xdr:cNvPr id="8" name="Chevron 7">
          <a:extLst>
            <a:ext uri="{FF2B5EF4-FFF2-40B4-BE49-F238E27FC236}">
              <a16:creationId xmlns:a16="http://schemas.microsoft.com/office/drawing/2014/main" id="{442E89D4-65F7-AD43-B258-8D0FA2B47D64}"/>
            </a:ext>
          </a:extLst>
        </xdr:cNvPr>
        <xdr:cNvSpPr/>
      </xdr:nvSpPr>
      <xdr:spPr>
        <a:xfrm>
          <a:off x="14237757" y="6593124"/>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 Deployment</a:t>
          </a:r>
        </a:p>
      </xdr:txBody>
    </xdr:sp>
    <xdr:clientData/>
  </xdr:twoCellAnchor>
  <xdr:twoCellAnchor>
    <xdr:from>
      <xdr:col>9</xdr:col>
      <xdr:colOff>1462719</xdr:colOff>
      <xdr:row>18</xdr:row>
      <xdr:rowOff>47958</xdr:rowOff>
    </xdr:from>
    <xdr:to>
      <xdr:col>10</xdr:col>
      <xdr:colOff>1423208</xdr:colOff>
      <xdr:row>18</xdr:row>
      <xdr:rowOff>502159</xdr:rowOff>
    </xdr:to>
    <xdr:sp macro="" textlink="">
      <xdr:nvSpPr>
        <xdr:cNvPr id="10" name="Chevron 9">
          <a:extLst>
            <a:ext uri="{FF2B5EF4-FFF2-40B4-BE49-F238E27FC236}">
              <a16:creationId xmlns:a16="http://schemas.microsoft.com/office/drawing/2014/main" id="{39BAEFD6-887E-3241-BD9C-8DAA048AA4E7}"/>
            </a:ext>
          </a:extLst>
        </xdr:cNvPr>
        <xdr:cNvSpPr/>
      </xdr:nvSpPr>
      <xdr:spPr>
        <a:xfrm>
          <a:off x="15676950" y="7677727"/>
          <a:ext cx="1425873"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a:t>
          </a:r>
          <a:r>
            <a:rPr lang="en-GB" sz="1100" b="1" baseline="0">
              <a:solidFill>
                <a:schemeClr val="bg1"/>
              </a:solidFill>
            </a:rPr>
            <a:t> Testing </a:t>
          </a:r>
          <a:endParaRPr lang="en-GB" sz="1100" b="1">
            <a:solidFill>
              <a:schemeClr val="bg1"/>
            </a:solidFill>
          </a:endParaRPr>
        </a:p>
      </xdr:txBody>
    </xdr:sp>
    <xdr:clientData/>
  </xdr:twoCellAnchor>
  <xdr:twoCellAnchor>
    <xdr:from>
      <xdr:col>11</xdr:col>
      <xdr:colOff>62603</xdr:colOff>
      <xdr:row>20</xdr:row>
      <xdr:rowOff>50402</xdr:rowOff>
    </xdr:from>
    <xdr:to>
      <xdr:col>12</xdr:col>
      <xdr:colOff>1427017</xdr:colOff>
      <xdr:row>20</xdr:row>
      <xdr:rowOff>504603</xdr:rowOff>
    </xdr:to>
    <xdr:sp macro="" textlink="">
      <xdr:nvSpPr>
        <xdr:cNvPr id="11" name="Chevron 10">
          <a:extLst>
            <a:ext uri="{FF2B5EF4-FFF2-40B4-BE49-F238E27FC236}">
              <a16:creationId xmlns:a16="http://schemas.microsoft.com/office/drawing/2014/main" id="{C8F6FF3F-6117-FA49-AC6C-0F20BB4744CB}"/>
            </a:ext>
          </a:extLst>
        </xdr:cNvPr>
        <xdr:cNvSpPr/>
      </xdr:nvSpPr>
      <xdr:spPr>
        <a:xfrm>
          <a:off x="17207603" y="8774325"/>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Env Deployment and Readiness</a:t>
          </a:r>
          <a:r>
            <a:rPr lang="en-GB" sz="1100" b="1">
              <a:solidFill>
                <a:schemeClr val="bg1"/>
              </a:solidFill>
            </a:rPr>
            <a:t> </a:t>
          </a:r>
        </a:p>
      </xdr:txBody>
    </xdr:sp>
    <xdr:clientData/>
  </xdr:twoCellAnchor>
  <xdr:twoCellAnchor>
    <xdr:from>
      <xdr:col>12</xdr:col>
      <xdr:colOff>37999</xdr:colOff>
      <xdr:row>22</xdr:row>
      <xdr:rowOff>65024</xdr:rowOff>
    </xdr:from>
    <xdr:to>
      <xdr:col>12</xdr:col>
      <xdr:colOff>1458988</xdr:colOff>
      <xdr:row>22</xdr:row>
      <xdr:rowOff>519225</xdr:rowOff>
    </xdr:to>
    <xdr:sp macro="" textlink="">
      <xdr:nvSpPr>
        <xdr:cNvPr id="12" name="Chevron 11">
          <a:extLst>
            <a:ext uri="{FF2B5EF4-FFF2-40B4-BE49-F238E27FC236}">
              <a16:creationId xmlns:a16="http://schemas.microsoft.com/office/drawing/2014/main" id="{60EDE607-4645-2F4C-931C-8DE455707F94}"/>
            </a:ext>
          </a:extLst>
        </xdr:cNvPr>
        <xdr:cNvSpPr/>
      </xdr:nvSpPr>
      <xdr:spPr>
        <a:xfrm>
          <a:off x="18589070" y="9943810"/>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 Env</a:t>
          </a:r>
          <a:r>
            <a:rPr lang="en-GB" sz="1100" b="1" baseline="0">
              <a:solidFill>
                <a:schemeClr val="bg1"/>
              </a:solidFill>
            </a:rPr>
            <a:t> Testing </a:t>
          </a:r>
          <a:endParaRPr lang="en-GB" sz="1100" b="1">
            <a:solidFill>
              <a:schemeClr val="bg1"/>
            </a:solidFill>
          </a:endParaRPr>
        </a:p>
      </xdr:txBody>
    </xdr:sp>
    <xdr:clientData/>
  </xdr:twoCellAnchor>
  <xdr:twoCellAnchor>
    <xdr:from>
      <xdr:col>4</xdr:col>
      <xdr:colOff>28677</xdr:colOff>
      <xdr:row>11</xdr:row>
      <xdr:rowOff>45783</xdr:rowOff>
    </xdr:from>
    <xdr:to>
      <xdr:col>4</xdr:col>
      <xdr:colOff>1390783</xdr:colOff>
      <xdr:row>11</xdr:row>
      <xdr:rowOff>499984</xdr:rowOff>
    </xdr:to>
    <xdr:sp macro="" textlink="">
      <xdr:nvSpPr>
        <xdr:cNvPr id="13" name="Chevron 12">
          <a:extLst>
            <a:ext uri="{FF2B5EF4-FFF2-40B4-BE49-F238E27FC236}">
              <a16:creationId xmlns:a16="http://schemas.microsoft.com/office/drawing/2014/main" id="{EBCE9026-574F-6B43-9CCF-6292F21BF727}"/>
            </a:ext>
          </a:extLst>
        </xdr:cNvPr>
        <xdr:cNvSpPr/>
      </xdr:nvSpPr>
      <xdr:spPr>
        <a:xfrm>
          <a:off x="6915985" y="3846014"/>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Config</a:t>
          </a:r>
          <a:r>
            <a:rPr lang="en-GB" sz="1100" b="1" baseline="0">
              <a:solidFill>
                <a:schemeClr val="bg1"/>
              </a:solidFill>
            </a:rPr>
            <a:t> &amp; Access</a:t>
          </a:r>
          <a:endParaRPr lang="en-GB" sz="1100" b="1">
            <a:solidFill>
              <a:schemeClr val="bg1"/>
            </a:solidFill>
          </a:endParaRPr>
        </a:p>
      </xdr:txBody>
    </xdr:sp>
    <xdr:clientData/>
  </xdr:twoCellAnchor>
  <xdr:twoCellAnchor>
    <xdr:from>
      <xdr:col>6</xdr:col>
      <xdr:colOff>33829</xdr:colOff>
      <xdr:row>13</xdr:row>
      <xdr:rowOff>45606</xdr:rowOff>
    </xdr:from>
    <xdr:to>
      <xdr:col>6</xdr:col>
      <xdr:colOff>1460589</xdr:colOff>
      <xdr:row>13</xdr:row>
      <xdr:rowOff>499807</xdr:rowOff>
    </xdr:to>
    <xdr:sp macro="" textlink="">
      <xdr:nvSpPr>
        <xdr:cNvPr id="14" name="Chevron 13">
          <a:extLst>
            <a:ext uri="{FF2B5EF4-FFF2-40B4-BE49-F238E27FC236}">
              <a16:creationId xmlns:a16="http://schemas.microsoft.com/office/drawing/2014/main" id="{88EB6A5B-D2E3-B24F-A680-2A7E80675269}"/>
            </a:ext>
          </a:extLst>
        </xdr:cNvPr>
        <xdr:cNvSpPr/>
      </xdr:nvSpPr>
      <xdr:spPr>
        <a:xfrm>
          <a:off x="9851906" y="4939991"/>
          <a:ext cx="142676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DR Design &amp; PLanning</a:t>
          </a:r>
        </a:p>
      </xdr:txBody>
    </xdr:sp>
    <xdr:clientData/>
  </xdr:twoCellAnchor>
  <xdr:twoCellAnchor>
    <xdr:from>
      <xdr:col>8</xdr:col>
      <xdr:colOff>68465</xdr:colOff>
      <xdr:row>17</xdr:row>
      <xdr:rowOff>46495</xdr:rowOff>
    </xdr:from>
    <xdr:to>
      <xdr:col>9</xdr:col>
      <xdr:colOff>1432879</xdr:colOff>
      <xdr:row>17</xdr:row>
      <xdr:rowOff>500696</xdr:rowOff>
    </xdr:to>
    <xdr:sp macro="" textlink="">
      <xdr:nvSpPr>
        <xdr:cNvPr id="15" name="Chevron 14">
          <a:extLst>
            <a:ext uri="{FF2B5EF4-FFF2-40B4-BE49-F238E27FC236}">
              <a16:creationId xmlns:a16="http://schemas.microsoft.com/office/drawing/2014/main" id="{A9900081-45F2-6740-9FF7-67405FEC5FFC}"/>
            </a:ext>
          </a:extLst>
        </xdr:cNvPr>
        <xdr:cNvSpPr/>
      </xdr:nvSpPr>
      <xdr:spPr>
        <a:xfrm>
          <a:off x="12817311" y="7129187"/>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&amp; Stage DB Migration</a:t>
          </a:r>
        </a:p>
      </xdr:txBody>
    </xdr:sp>
    <xdr:clientData/>
  </xdr:twoCellAnchor>
  <xdr:twoCellAnchor>
    <xdr:from>
      <xdr:col>10</xdr:col>
      <xdr:colOff>12966</xdr:colOff>
      <xdr:row>19</xdr:row>
      <xdr:rowOff>53821</xdr:rowOff>
    </xdr:from>
    <xdr:to>
      <xdr:col>10</xdr:col>
      <xdr:colOff>1438839</xdr:colOff>
      <xdr:row>19</xdr:row>
      <xdr:rowOff>508022</xdr:rowOff>
    </xdr:to>
    <xdr:sp macro="" textlink="">
      <xdr:nvSpPr>
        <xdr:cNvPr id="16" name="Chevron 15">
          <a:extLst>
            <a:ext uri="{FF2B5EF4-FFF2-40B4-BE49-F238E27FC236}">
              <a16:creationId xmlns:a16="http://schemas.microsoft.com/office/drawing/2014/main" id="{3240DE6C-E5B4-724E-AC44-A066B2B75F2F}"/>
            </a:ext>
          </a:extLst>
        </xdr:cNvPr>
        <xdr:cNvSpPr/>
      </xdr:nvSpPr>
      <xdr:spPr>
        <a:xfrm>
          <a:off x="15692581" y="8230667"/>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Backup &amp;</a:t>
          </a:r>
          <a:r>
            <a:rPr lang="en-GB" sz="1100" b="1" baseline="0">
              <a:solidFill>
                <a:schemeClr val="bg1"/>
              </a:solidFill>
            </a:rPr>
            <a:t> Log Shipping</a:t>
          </a:r>
          <a:endParaRPr lang="en-GB" sz="1100" b="1">
            <a:solidFill>
              <a:schemeClr val="bg1"/>
            </a:solidFill>
          </a:endParaRPr>
        </a:p>
      </xdr:txBody>
    </xdr:sp>
    <xdr:clientData/>
  </xdr:twoCellAnchor>
  <xdr:twoCellAnchor>
    <xdr:from>
      <xdr:col>12</xdr:col>
      <xdr:colOff>43162</xdr:colOff>
      <xdr:row>21</xdr:row>
      <xdr:rowOff>61813</xdr:rowOff>
    </xdr:from>
    <xdr:to>
      <xdr:col>13</xdr:col>
      <xdr:colOff>3651</xdr:colOff>
      <xdr:row>21</xdr:row>
      <xdr:rowOff>516014</xdr:rowOff>
    </xdr:to>
    <xdr:sp macro="" textlink="">
      <xdr:nvSpPr>
        <xdr:cNvPr id="17" name="Chevron 16">
          <a:extLst>
            <a:ext uri="{FF2B5EF4-FFF2-40B4-BE49-F238E27FC236}">
              <a16:creationId xmlns:a16="http://schemas.microsoft.com/office/drawing/2014/main" id="{8F08D363-A23D-0E49-966E-24C5151D1EE1}"/>
            </a:ext>
          </a:extLst>
        </xdr:cNvPr>
        <xdr:cNvSpPr/>
      </xdr:nvSpPr>
      <xdr:spPr>
        <a:xfrm>
          <a:off x="18653547" y="9332813"/>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Initial Data</a:t>
          </a:r>
          <a:r>
            <a:rPr lang="en-GB" sz="1100" b="1" baseline="0">
              <a:solidFill>
                <a:schemeClr val="bg1"/>
              </a:solidFill>
            </a:rPr>
            <a:t> Migration</a:t>
          </a:r>
          <a:endParaRPr lang="en-GB" sz="1100" b="1">
            <a:solidFill>
              <a:schemeClr val="bg1"/>
            </a:solidFill>
          </a:endParaRPr>
        </a:p>
      </xdr:txBody>
    </xdr:sp>
    <xdr:clientData/>
  </xdr:twoCellAnchor>
  <xdr:twoCellAnchor>
    <xdr:from>
      <xdr:col>12</xdr:col>
      <xdr:colOff>15670</xdr:colOff>
      <xdr:row>23</xdr:row>
      <xdr:rowOff>58744</xdr:rowOff>
    </xdr:from>
    <xdr:to>
      <xdr:col>12</xdr:col>
      <xdr:colOff>1436659</xdr:colOff>
      <xdr:row>23</xdr:row>
      <xdr:rowOff>512945</xdr:rowOff>
    </xdr:to>
    <xdr:sp macro="" textlink="">
      <xdr:nvSpPr>
        <xdr:cNvPr id="18" name="Chevron 17">
          <a:extLst>
            <a:ext uri="{FF2B5EF4-FFF2-40B4-BE49-F238E27FC236}">
              <a16:creationId xmlns:a16="http://schemas.microsoft.com/office/drawing/2014/main" id="{A036E193-E6E8-654F-8E20-F8BBFED558EC}"/>
            </a:ext>
          </a:extLst>
        </xdr:cNvPr>
        <xdr:cNvSpPr/>
      </xdr:nvSpPr>
      <xdr:spPr>
        <a:xfrm>
          <a:off x="18566741" y="104999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Monitoring &amp; Observability</a:t>
          </a:r>
        </a:p>
      </xdr:txBody>
    </xdr:sp>
    <xdr:clientData/>
  </xdr:twoCellAnchor>
  <xdr:twoCellAnchor>
    <xdr:from>
      <xdr:col>12</xdr:col>
      <xdr:colOff>1456213</xdr:colOff>
      <xdr:row>24</xdr:row>
      <xdr:rowOff>66001</xdr:rowOff>
    </xdr:from>
    <xdr:to>
      <xdr:col>13</xdr:col>
      <xdr:colOff>1416702</xdr:colOff>
      <xdr:row>24</xdr:row>
      <xdr:rowOff>520202</xdr:rowOff>
    </xdr:to>
    <xdr:sp macro="" textlink="">
      <xdr:nvSpPr>
        <xdr:cNvPr id="19" name="Chevron 18">
          <a:extLst>
            <a:ext uri="{FF2B5EF4-FFF2-40B4-BE49-F238E27FC236}">
              <a16:creationId xmlns:a16="http://schemas.microsoft.com/office/drawing/2014/main" id="{4B4B40E0-C427-0A43-B436-7583A06ACCE2}"/>
            </a:ext>
          </a:extLst>
        </xdr:cNvPr>
        <xdr:cNvSpPr/>
      </xdr:nvSpPr>
      <xdr:spPr>
        <a:xfrm>
          <a:off x="20007284" y="11069644"/>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Performance Testing</a:t>
          </a:r>
        </a:p>
      </xdr:txBody>
    </xdr:sp>
    <xdr:clientData/>
  </xdr:twoCellAnchor>
  <xdr:twoCellAnchor>
    <xdr:from>
      <xdr:col>13</xdr:col>
      <xdr:colOff>30185</xdr:colOff>
      <xdr:row>25</xdr:row>
      <xdr:rowOff>64187</xdr:rowOff>
    </xdr:from>
    <xdr:to>
      <xdr:col>13</xdr:col>
      <xdr:colOff>1451174</xdr:colOff>
      <xdr:row>25</xdr:row>
      <xdr:rowOff>518388</xdr:rowOff>
    </xdr:to>
    <xdr:sp macro="" textlink="">
      <xdr:nvSpPr>
        <xdr:cNvPr id="20" name="Chevron 19">
          <a:extLst>
            <a:ext uri="{FF2B5EF4-FFF2-40B4-BE49-F238E27FC236}">
              <a16:creationId xmlns:a16="http://schemas.microsoft.com/office/drawing/2014/main" id="{79FEE01D-18E5-B247-AEBE-09B8BE40D2AB}"/>
            </a:ext>
          </a:extLst>
        </xdr:cNvPr>
        <xdr:cNvSpPr/>
      </xdr:nvSpPr>
      <xdr:spPr>
        <a:xfrm>
          <a:off x="20041756" y="116302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Perf</a:t>
          </a:r>
          <a:r>
            <a:rPr lang="en-GB" sz="1100" b="1" baseline="0">
              <a:solidFill>
                <a:schemeClr val="bg1"/>
              </a:solidFill>
            </a:rPr>
            <a:t> Tuning</a:t>
          </a:r>
          <a:endParaRPr lang="en-GB" sz="1100" b="1">
            <a:solidFill>
              <a:schemeClr val="bg1"/>
            </a:solidFill>
          </a:endParaRPr>
        </a:p>
      </xdr:txBody>
    </xdr:sp>
    <xdr:clientData/>
  </xdr:twoCellAnchor>
  <xdr:twoCellAnchor>
    <xdr:from>
      <xdr:col>13</xdr:col>
      <xdr:colOff>1392714</xdr:colOff>
      <xdr:row>25</xdr:row>
      <xdr:rowOff>537715</xdr:rowOff>
    </xdr:from>
    <xdr:to>
      <xdr:col>14</xdr:col>
      <xdr:colOff>1353203</xdr:colOff>
      <xdr:row>26</xdr:row>
      <xdr:rowOff>433116</xdr:rowOff>
    </xdr:to>
    <xdr:sp macro="" textlink="">
      <xdr:nvSpPr>
        <xdr:cNvPr id="21" name="Chevron 20">
          <a:extLst>
            <a:ext uri="{FF2B5EF4-FFF2-40B4-BE49-F238E27FC236}">
              <a16:creationId xmlns:a16="http://schemas.microsoft.com/office/drawing/2014/main" id="{813D3E75-38FC-A94A-9C85-31E8F198AAAC}"/>
            </a:ext>
          </a:extLst>
        </xdr:cNvPr>
        <xdr:cNvSpPr/>
      </xdr:nvSpPr>
      <xdr:spPr>
        <a:xfrm>
          <a:off x="20201414" y="12082015"/>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Implem-on</a:t>
          </a:r>
        </a:p>
      </xdr:txBody>
    </xdr:sp>
    <xdr:clientData/>
  </xdr:twoCellAnchor>
  <xdr:twoCellAnchor>
    <xdr:from>
      <xdr:col>14</xdr:col>
      <xdr:colOff>53771</xdr:colOff>
      <xdr:row>27</xdr:row>
      <xdr:rowOff>60557</xdr:rowOff>
    </xdr:from>
    <xdr:to>
      <xdr:col>15</xdr:col>
      <xdr:colOff>14260</xdr:colOff>
      <xdr:row>27</xdr:row>
      <xdr:rowOff>514758</xdr:rowOff>
    </xdr:to>
    <xdr:sp macro="" textlink="">
      <xdr:nvSpPr>
        <xdr:cNvPr id="22" name="Chevron 21">
          <a:extLst>
            <a:ext uri="{FF2B5EF4-FFF2-40B4-BE49-F238E27FC236}">
              <a16:creationId xmlns:a16="http://schemas.microsoft.com/office/drawing/2014/main" id="{40E45DA7-7DD4-0348-A852-52B38ACE1973}"/>
            </a:ext>
          </a:extLst>
        </xdr:cNvPr>
        <xdr:cNvSpPr/>
      </xdr:nvSpPr>
      <xdr:spPr>
        <a:xfrm>
          <a:off x="21525842" y="12751486"/>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&amp; DB DR Testing</a:t>
          </a:r>
        </a:p>
      </xdr:txBody>
    </xdr:sp>
    <xdr:clientData/>
  </xdr:twoCellAnchor>
  <xdr:twoCellAnchor>
    <xdr:from>
      <xdr:col>15</xdr:col>
      <xdr:colOff>42885</xdr:colOff>
      <xdr:row>28</xdr:row>
      <xdr:rowOff>76886</xdr:rowOff>
    </xdr:from>
    <xdr:to>
      <xdr:col>16</xdr:col>
      <xdr:colOff>3374</xdr:colOff>
      <xdr:row>28</xdr:row>
      <xdr:rowOff>531087</xdr:rowOff>
    </xdr:to>
    <xdr:sp macro="" textlink="">
      <xdr:nvSpPr>
        <xdr:cNvPr id="23" name="Chevron 22">
          <a:extLst>
            <a:ext uri="{FF2B5EF4-FFF2-40B4-BE49-F238E27FC236}">
              <a16:creationId xmlns:a16="http://schemas.microsoft.com/office/drawing/2014/main" id="{AD08F9A8-2868-0A47-A01D-349387FBB2DC}"/>
            </a:ext>
          </a:extLst>
        </xdr:cNvPr>
        <xdr:cNvSpPr/>
      </xdr:nvSpPr>
      <xdr:spPr>
        <a:xfrm>
          <a:off x="22975456" y="13330243"/>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Logging &amp; Alerting</a:t>
          </a:r>
          <a:endParaRPr lang="en-GB" sz="1100" b="1">
            <a:solidFill>
              <a:schemeClr val="bg1"/>
            </a:solidFill>
          </a:endParaRPr>
        </a:p>
      </xdr:txBody>
    </xdr:sp>
    <xdr:clientData/>
  </xdr:twoCellAnchor>
  <xdr:twoCellAnchor>
    <xdr:from>
      <xdr:col>15</xdr:col>
      <xdr:colOff>1447142</xdr:colOff>
      <xdr:row>29</xdr:row>
      <xdr:rowOff>75071</xdr:rowOff>
    </xdr:from>
    <xdr:to>
      <xdr:col>17</xdr:col>
      <xdr:colOff>54429</xdr:colOff>
      <xdr:row>29</xdr:row>
      <xdr:rowOff>529272</xdr:rowOff>
    </xdr:to>
    <xdr:sp macro="" textlink="">
      <xdr:nvSpPr>
        <xdr:cNvPr id="24" name="Chevron 23">
          <a:extLst>
            <a:ext uri="{FF2B5EF4-FFF2-40B4-BE49-F238E27FC236}">
              <a16:creationId xmlns:a16="http://schemas.microsoft.com/office/drawing/2014/main" id="{6CA0CB07-6BBF-C649-BD3E-2435D2CDC82F}"/>
            </a:ext>
          </a:extLst>
        </xdr:cNvPr>
        <xdr:cNvSpPr/>
      </xdr:nvSpPr>
      <xdr:spPr>
        <a:xfrm>
          <a:off x="24379713" y="13890857"/>
          <a:ext cx="1528287"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Security B-mark &amp; Testing</a:t>
          </a:r>
        </a:p>
      </xdr:txBody>
    </xdr:sp>
    <xdr:clientData/>
  </xdr:twoCellAnchor>
  <xdr:twoCellAnchor>
    <xdr:from>
      <xdr:col>16</xdr:col>
      <xdr:colOff>1445328</xdr:colOff>
      <xdr:row>30</xdr:row>
      <xdr:rowOff>46042</xdr:rowOff>
    </xdr:from>
    <xdr:to>
      <xdr:col>18</xdr:col>
      <xdr:colOff>52615</xdr:colOff>
      <xdr:row>30</xdr:row>
      <xdr:rowOff>500243</xdr:rowOff>
    </xdr:to>
    <xdr:sp macro="" textlink="">
      <xdr:nvSpPr>
        <xdr:cNvPr id="25" name="Chevron 24">
          <a:extLst>
            <a:ext uri="{FF2B5EF4-FFF2-40B4-BE49-F238E27FC236}">
              <a16:creationId xmlns:a16="http://schemas.microsoft.com/office/drawing/2014/main" id="{F71E6BEB-2BC0-4848-8BC8-FA6C049D8AB1}"/>
            </a:ext>
          </a:extLst>
        </xdr:cNvPr>
        <xdr:cNvSpPr/>
      </xdr:nvSpPr>
      <xdr:spPr>
        <a:xfrm>
          <a:off x="25838399" y="14424256"/>
          <a:ext cx="1528287"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Delta Data Transfer</a:t>
          </a:r>
        </a:p>
      </xdr:txBody>
    </xdr:sp>
    <xdr:clientData/>
  </xdr:twoCellAnchor>
  <xdr:twoCellAnchor>
    <xdr:from>
      <xdr:col>16</xdr:col>
      <xdr:colOff>1434442</xdr:colOff>
      <xdr:row>31</xdr:row>
      <xdr:rowOff>62370</xdr:rowOff>
    </xdr:from>
    <xdr:to>
      <xdr:col>18</xdr:col>
      <xdr:colOff>41729</xdr:colOff>
      <xdr:row>31</xdr:row>
      <xdr:rowOff>516571</xdr:rowOff>
    </xdr:to>
    <xdr:sp macro="" textlink="">
      <xdr:nvSpPr>
        <xdr:cNvPr id="26" name="Chevron 25">
          <a:extLst>
            <a:ext uri="{FF2B5EF4-FFF2-40B4-BE49-F238E27FC236}">
              <a16:creationId xmlns:a16="http://schemas.microsoft.com/office/drawing/2014/main" id="{0369AD5C-E0A0-7948-836D-856A4E9FA552}"/>
            </a:ext>
          </a:extLst>
        </xdr:cNvPr>
        <xdr:cNvSpPr/>
      </xdr:nvSpPr>
      <xdr:spPr>
        <a:xfrm>
          <a:off x="25827513" y="15003013"/>
          <a:ext cx="1528287"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GoLive &amp; Cut-Over</a:t>
          </a:r>
        </a:p>
      </xdr:txBody>
    </xdr:sp>
    <xdr:clientData/>
  </xdr:twoCellAnchor>
  <xdr:twoCellAnchor>
    <xdr:from>
      <xdr:col>18</xdr:col>
      <xdr:colOff>44699</xdr:colOff>
      <xdr:row>32</xdr:row>
      <xdr:rowOff>69628</xdr:rowOff>
    </xdr:from>
    <xdr:to>
      <xdr:col>19</xdr:col>
      <xdr:colOff>1406072</xdr:colOff>
      <xdr:row>32</xdr:row>
      <xdr:rowOff>523829</xdr:rowOff>
    </xdr:to>
    <xdr:sp macro="" textlink="">
      <xdr:nvSpPr>
        <xdr:cNvPr id="27" name="Chevron 26">
          <a:extLst>
            <a:ext uri="{FF2B5EF4-FFF2-40B4-BE49-F238E27FC236}">
              <a16:creationId xmlns:a16="http://schemas.microsoft.com/office/drawing/2014/main" id="{43F33C40-C30A-9C4E-BF52-49072AA8B75F}"/>
            </a:ext>
          </a:extLst>
        </xdr:cNvPr>
        <xdr:cNvSpPr/>
      </xdr:nvSpPr>
      <xdr:spPr>
        <a:xfrm>
          <a:off x="27358770" y="15572699"/>
          <a:ext cx="2821873"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Post-migration</a:t>
          </a:r>
          <a:r>
            <a:rPr lang="en-GB" sz="1100" b="1" baseline="0">
              <a:solidFill>
                <a:schemeClr val="bg1"/>
              </a:solidFill>
            </a:rPr>
            <a:t> &amp; decommisioning</a:t>
          </a:r>
          <a:endParaRPr lang="en-GB" sz="1100" b="1">
            <a:solidFill>
              <a:schemeClr val="bg1"/>
            </a:solidFill>
          </a:endParaRPr>
        </a:p>
      </xdr:txBody>
    </xdr:sp>
    <xdr:clientData/>
  </xdr:twoCellAnchor>
  <xdr:twoCellAnchor>
    <xdr:from>
      <xdr:col>4</xdr:col>
      <xdr:colOff>1384300</xdr:colOff>
      <xdr:row>1</xdr:row>
      <xdr:rowOff>101600</xdr:rowOff>
    </xdr:from>
    <xdr:to>
      <xdr:col>5</xdr:col>
      <xdr:colOff>88900</xdr:colOff>
      <xdr:row>11</xdr:row>
      <xdr:rowOff>342900</xdr:rowOff>
    </xdr:to>
    <xdr:grpSp>
      <xdr:nvGrpSpPr>
        <xdr:cNvPr id="47" name="Group 46">
          <a:extLst>
            <a:ext uri="{FF2B5EF4-FFF2-40B4-BE49-F238E27FC236}">
              <a16:creationId xmlns:a16="http://schemas.microsoft.com/office/drawing/2014/main" id="{F6BB6D0F-22CF-F999-F690-7384B32C0F45}"/>
            </a:ext>
          </a:extLst>
        </xdr:cNvPr>
        <xdr:cNvGrpSpPr/>
      </xdr:nvGrpSpPr>
      <xdr:grpSpPr>
        <a:xfrm>
          <a:off x="6223000" y="292100"/>
          <a:ext cx="85725" cy="3832225"/>
          <a:chOff x="30264100" y="4318000"/>
          <a:chExt cx="215900" cy="5067300"/>
        </a:xfrm>
      </xdr:grpSpPr>
      <xdr:cxnSp macro="">
        <xdr:nvCxnSpPr>
          <xdr:cNvPr id="43" name="Straight Connector 42">
            <a:extLst>
              <a:ext uri="{FF2B5EF4-FFF2-40B4-BE49-F238E27FC236}">
                <a16:creationId xmlns:a16="http://schemas.microsoft.com/office/drawing/2014/main" id="{38962E9C-0026-2661-FFAC-3EEA7A6BD1AA}"/>
              </a:ext>
            </a:extLst>
          </xdr:cNvPr>
          <xdr:cNvCxnSpPr/>
        </xdr:nvCxnSpPr>
        <xdr:spPr>
          <a:xfrm>
            <a:off x="30378400" y="4318000"/>
            <a:ext cx="0" cy="49657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a:extLst>
              <a:ext uri="{FF2B5EF4-FFF2-40B4-BE49-F238E27FC236}">
                <a16:creationId xmlns:a16="http://schemas.microsoft.com/office/drawing/2014/main" id="{F5051E28-5D28-0DEB-92EB-981928F8ADFB}"/>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12700</xdr:colOff>
      <xdr:row>1</xdr:row>
      <xdr:rowOff>114300</xdr:rowOff>
    </xdr:from>
    <xdr:to>
      <xdr:col>6</xdr:col>
      <xdr:colOff>1041400</xdr:colOff>
      <xdr:row>2</xdr:row>
      <xdr:rowOff>139700</xdr:rowOff>
    </xdr:to>
    <xdr:sp macro="" textlink="">
      <xdr:nvSpPr>
        <xdr:cNvPr id="48" name="Rectangle 47">
          <a:extLst>
            <a:ext uri="{FF2B5EF4-FFF2-40B4-BE49-F238E27FC236}">
              <a16:creationId xmlns:a16="http://schemas.microsoft.com/office/drawing/2014/main" id="{FC2B7666-1C17-7C88-B459-2927832766AD}"/>
            </a:ext>
          </a:extLst>
        </xdr:cNvPr>
        <xdr:cNvSpPr/>
      </xdr:nvSpPr>
      <xdr:spPr>
        <a:xfrm>
          <a:off x="7137400" y="3048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MS1 Archtiecture</a:t>
          </a:r>
        </a:p>
      </xdr:txBody>
    </xdr:sp>
    <xdr:clientData/>
  </xdr:twoCellAnchor>
  <xdr:twoCellAnchor>
    <xdr:from>
      <xdr:col>6</xdr:col>
      <xdr:colOff>1371600</xdr:colOff>
      <xdr:row>1</xdr:row>
      <xdr:rowOff>254000</xdr:rowOff>
    </xdr:from>
    <xdr:to>
      <xdr:col>7</xdr:col>
      <xdr:colOff>76200</xdr:colOff>
      <xdr:row>12</xdr:row>
      <xdr:rowOff>342900</xdr:rowOff>
    </xdr:to>
    <xdr:grpSp>
      <xdr:nvGrpSpPr>
        <xdr:cNvPr id="54" name="Group 53">
          <a:extLst>
            <a:ext uri="{FF2B5EF4-FFF2-40B4-BE49-F238E27FC236}">
              <a16:creationId xmlns:a16="http://schemas.microsoft.com/office/drawing/2014/main" id="{34D54159-FEC8-3F44-81A1-0C21172524C9}"/>
            </a:ext>
          </a:extLst>
        </xdr:cNvPr>
        <xdr:cNvGrpSpPr/>
      </xdr:nvGrpSpPr>
      <xdr:grpSpPr>
        <a:xfrm>
          <a:off x="8772525" y="444500"/>
          <a:ext cx="76200" cy="4222750"/>
          <a:chOff x="30264100" y="3797847"/>
          <a:chExt cx="215900" cy="5587453"/>
        </a:xfrm>
      </xdr:grpSpPr>
      <xdr:cxnSp macro="">
        <xdr:nvCxnSpPr>
          <xdr:cNvPr id="55" name="Straight Connector 54">
            <a:extLst>
              <a:ext uri="{FF2B5EF4-FFF2-40B4-BE49-F238E27FC236}">
                <a16:creationId xmlns:a16="http://schemas.microsoft.com/office/drawing/2014/main" id="{E2CAF3FA-677D-36BC-B4FF-4FE4B9A01B16}"/>
              </a:ext>
            </a:extLst>
          </xdr:cNvPr>
          <xdr:cNvCxnSpPr/>
        </xdr:nvCxnSpPr>
        <xdr:spPr>
          <a:xfrm flipH="1">
            <a:off x="30378400" y="3797847"/>
            <a:ext cx="1954" cy="54858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Oval 55">
            <a:extLst>
              <a:ext uri="{FF2B5EF4-FFF2-40B4-BE49-F238E27FC236}">
                <a16:creationId xmlns:a16="http://schemas.microsoft.com/office/drawing/2014/main" id="{B14A88F7-42C5-DB22-BE6A-A1AFED84D08C}"/>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0</xdr:colOff>
      <xdr:row>1</xdr:row>
      <xdr:rowOff>127000</xdr:rowOff>
    </xdr:from>
    <xdr:to>
      <xdr:col>8</xdr:col>
      <xdr:colOff>1028700</xdr:colOff>
      <xdr:row>3</xdr:row>
      <xdr:rowOff>127000</xdr:rowOff>
    </xdr:to>
    <xdr:sp macro="" textlink="">
      <xdr:nvSpPr>
        <xdr:cNvPr id="57" name="Rectangle 56">
          <a:extLst>
            <a:ext uri="{FF2B5EF4-FFF2-40B4-BE49-F238E27FC236}">
              <a16:creationId xmlns:a16="http://schemas.microsoft.com/office/drawing/2014/main" id="{C372F06A-E27B-984C-A9BF-A672109BE91B}"/>
            </a:ext>
          </a:extLst>
        </xdr:cNvPr>
        <xdr:cNvSpPr/>
      </xdr:nvSpPr>
      <xdr:spPr>
        <a:xfrm>
          <a:off x="10045700" y="3175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MS2 Dev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8</xdr:col>
      <xdr:colOff>1384300</xdr:colOff>
      <xdr:row>1</xdr:row>
      <xdr:rowOff>266700</xdr:rowOff>
    </xdr:from>
    <xdr:to>
      <xdr:col>9</xdr:col>
      <xdr:colOff>88900</xdr:colOff>
      <xdr:row>15</xdr:row>
      <xdr:rowOff>355600</xdr:rowOff>
    </xdr:to>
    <xdr:grpSp>
      <xdr:nvGrpSpPr>
        <xdr:cNvPr id="59" name="Group 58">
          <a:extLst>
            <a:ext uri="{FF2B5EF4-FFF2-40B4-BE49-F238E27FC236}">
              <a16:creationId xmlns:a16="http://schemas.microsoft.com/office/drawing/2014/main" id="{91E02B2B-3055-D34F-AE79-7879E85BE208}"/>
            </a:ext>
          </a:extLst>
        </xdr:cNvPr>
        <xdr:cNvGrpSpPr/>
      </xdr:nvGrpSpPr>
      <xdr:grpSpPr>
        <a:xfrm>
          <a:off x="11328400" y="457200"/>
          <a:ext cx="85725" cy="5851525"/>
          <a:chOff x="30264100" y="1633338"/>
          <a:chExt cx="215900" cy="7751962"/>
        </a:xfrm>
      </xdr:grpSpPr>
      <xdr:cxnSp macro="">
        <xdr:nvCxnSpPr>
          <xdr:cNvPr id="60" name="Straight Connector 59">
            <a:extLst>
              <a:ext uri="{FF2B5EF4-FFF2-40B4-BE49-F238E27FC236}">
                <a16:creationId xmlns:a16="http://schemas.microsoft.com/office/drawing/2014/main" id="{D393BB0E-6926-8FD8-FAC6-F9FDADDEDBB8}"/>
              </a:ext>
            </a:extLst>
          </xdr:cNvPr>
          <xdr:cNvCxnSpPr/>
        </xdr:nvCxnSpPr>
        <xdr:spPr>
          <a:xfrm flipH="1">
            <a:off x="30378400" y="1633338"/>
            <a:ext cx="1954" cy="76503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1" name="Oval 60">
            <a:extLst>
              <a:ext uri="{FF2B5EF4-FFF2-40B4-BE49-F238E27FC236}">
                <a16:creationId xmlns:a16="http://schemas.microsoft.com/office/drawing/2014/main" id="{6CCD072E-89E3-2998-3BDD-50592A096FF6}"/>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9</xdr:col>
      <xdr:colOff>12700</xdr:colOff>
      <xdr:row>1</xdr:row>
      <xdr:rowOff>139700</xdr:rowOff>
    </xdr:from>
    <xdr:to>
      <xdr:col>10</xdr:col>
      <xdr:colOff>1041400</xdr:colOff>
      <xdr:row>3</xdr:row>
      <xdr:rowOff>139700</xdr:rowOff>
    </xdr:to>
    <xdr:sp macro="" textlink="">
      <xdr:nvSpPr>
        <xdr:cNvPr id="63" name="Rectangle 62">
          <a:extLst>
            <a:ext uri="{FF2B5EF4-FFF2-40B4-BE49-F238E27FC236}">
              <a16:creationId xmlns:a16="http://schemas.microsoft.com/office/drawing/2014/main" id="{674BE368-9C9E-CA4E-81BC-1547B2CE2766}"/>
            </a:ext>
          </a:extLst>
        </xdr:cNvPr>
        <xdr:cNvSpPr/>
      </xdr:nvSpPr>
      <xdr:spPr>
        <a:xfrm>
          <a:off x="129794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MS3 Test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10</xdr:col>
      <xdr:colOff>1384300</xdr:colOff>
      <xdr:row>1</xdr:row>
      <xdr:rowOff>254000</xdr:rowOff>
    </xdr:from>
    <xdr:to>
      <xdr:col>11</xdr:col>
      <xdr:colOff>88900</xdr:colOff>
      <xdr:row>19</xdr:row>
      <xdr:rowOff>355600</xdr:rowOff>
    </xdr:to>
    <xdr:grpSp>
      <xdr:nvGrpSpPr>
        <xdr:cNvPr id="64" name="Group 63">
          <a:extLst>
            <a:ext uri="{FF2B5EF4-FFF2-40B4-BE49-F238E27FC236}">
              <a16:creationId xmlns:a16="http://schemas.microsoft.com/office/drawing/2014/main" id="{D9D135FF-784F-FA4D-9CF8-C05045187503}"/>
            </a:ext>
          </a:extLst>
        </xdr:cNvPr>
        <xdr:cNvGrpSpPr/>
      </xdr:nvGrpSpPr>
      <xdr:grpSpPr>
        <a:xfrm>
          <a:off x="13881100" y="444500"/>
          <a:ext cx="85725" cy="8064500"/>
          <a:chOff x="30264100" y="-1319790"/>
          <a:chExt cx="215900" cy="10705090"/>
        </a:xfrm>
      </xdr:grpSpPr>
      <xdr:cxnSp macro="">
        <xdr:nvCxnSpPr>
          <xdr:cNvPr id="65" name="Straight Connector 64">
            <a:extLst>
              <a:ext uri="{FF2B5EF4-FFF2-40B4-BE49-F238E27FC236}">
                <a16:creationId xmlns:a16="http://schemas.microsoft.com/office/drawing/2014/main" id="{F3B61F45-AE3A-7E91-CBF1-77DF59D2ED7E}"/>
              </a:ext>
            </a:extLst>
          </xdr:cNvPr>
          <xdr:cNvCxnSpPr/>
        </xdr:nvCxnSpPr>
        <xdr:spPr>
          <a:xfrm>
            <a:off x="30363746" y="-1319790"/>
            <a:ext cx="14654" cy="106034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Oval 65">
            <a:extLst>
              <a:ext uri="{FF2B5EF4-FFF2-40B4-BE49-F238E27FC236}">
                <a16:creationId xmlns:a16="http://schemas.microsoft.com/office/drawing/2014/main" id="{E90F41C1-CF83-0003-F66A-0ECEFFDC303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11</xdr:col>
      <xdr:colOff>0</xdr:colOff>
      <xdr:row>1</xdr:row>
      <xdr:rowOff>139700</xdr:rowOff>
    </xdr:from>
    <xdr:to>
      <xdr:col>12</xdr:col>
      <xdr:colOff>1028700</xdr:colOff>
      <xdr:row>3</xdr:row>
      <xdr:rowOff>139700</xdr:rowOff>
    </xdr:to>
    <xdr:sp macro="" textlink="">
      <xdr:nvSpPr>
        <xdr:cNvPr id="68" name="Rectangle 67">
          <a:extLst>
            <a:ext uri="{FF2B5EF4-FFF2-40B4-BE49-F238E27FC236}">
              <a16:creationId xmlns:a16="http://schemas.microsoft.com/office/drawing/2014/main" id="{099F3EFA-FFB5-EB4F-ABAA-90A90AA7E9E2}"/>
            </a:ext>
          </a:extLst>
        </xdr:cNvPr>
        <xdr:cNvSpPr/>
      </xdr:nvSpPr>
      <xdr:spPr>
        <a:xfrm>
          <a:off x="158877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MS4 Stage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16</xdr:col>
      <xdr:colOff>1384300</xdr:colOff>
      <xdr:row>2</xdr:row>
      <xdr:rowOff>101600</xdr:rowOff>
    </xdr:from>
    <xdr:to>
      <xdr:col>17</xdr:col>
      <xdr:colOff>88900</xdr:colOff>
      <xdr:row>29</xdr:row>
      <xdr:rowOff>393700</xdr:rowOff>
    </xdr:to>
    <xdr:grpSp>
      <xdr:nvGrpSpPr>
        <xdr:cNvPr id="69" name="Group 68">
          <a:extLst>
            <a:ext uri="{FF2B5EF4-FFF2-40B4-BE49-F238E27FC236}">
              <a16:creationId xmlns:a16="http://schemas.microsoft.com/office/drawing/2014/main" id="{3BB4416A-AC48-3A4C-97B4-5334FE00961A}"/>
            </a:ext>
          </a:extLst>
        </xdr:cNvPr>
        <xdr:cNvGrpSpPr/>
      </xdr:nvGrpSpPr>
      <xdr:grpSpPr>
        <a:xfrm>
          <a:off x="21539200" y="625475"/>
          <a:ext cx="85725" cy="13446125"/>
          <a:chOff x="30264100" y="-8518040"/>
          <a:chExt cx="215900" cy="17903340"/>
        </a:xfrm>
      </xdr:grpSpPr>
      <xdr:cxnSp macro="">
        <xdr:nvCxnSpPr>
          <xdr:cNvPr id="70" name="Straight Connector 69">
            <a:extLst>
              <a:ext uri="{FF2B5EF4-FFF2-40B4-BE49-F238E27FC236}">
                <a16:creationId xmlns:a16="http://schemas.microsoft.com/office/drawing/2014/main" id="{D3F1C828-A1A2-50F9-40BB-90D3E21211F8}"/>
              </a:ext>
            </a:extLst>
          </xdr:cNvPr>
          <xdr:cNvCxnSpPr/>
        </xdr:nvCxnSpPr>
        <xdr:spPr>
          <a:xfrm flipH="1">
            <a:off x="30378400" y="-8518040"/>
            <a:ext cx="1954" cy="178017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Oval 70">
            <a:extLst>
              <a:ext uri="{FF2B5EF4-FFF2-40B4-BE49-F238E27FC236}">
                <a16:creationId xmlns:a16="http://schemas.microsoft.com/office/drawing/2014/main" id="{151B6F4E-D6B4-183E-6DE5-37F2503B4239}"/>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17</xdr:col>
      <xdr:colOff>12700</xdr:colOff>
      <xdr:row>0</xdr:row>
      <xdr:rowOff>0</xdr:rowOff>
    </xdr:from>
    <xdr:to>
      <xdr:col>18</xdr:col>
      <xdr:colOff>1041400</xdr:colOff>
      <xdr:row>2</xdr:row>
      <xdr:rowOff>139700</xdr:rowOff>
    </xdr:to>
    <xdr:sp macro="" textlink="">
      <xdr:nvSpPr>
        <xdr:cNvPr id="73" name="Rectangle 72">
          <a:extLst>
            <a:ext uri="{FF2B5EF4-FFF2-40B4-BE49-F238E27FC236}">
              <a16:creationId xmlns:a16="http://schemas.microsoft.com/office/drawing/2014/main" id="{0F6A394D-1F6B-2E44-AD6C-C2A48220D3EC}"/>
            </a:ext>
          </a:extLst>
        </xdr:cNvPr>
        <xdr:cNvSpPr/>
      </xdr:nvSpPr>
      <xdr:spPr>
        <a:xfrm>
          <a:off x="24663400" y="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MS5 Prod Env</a:t>
          </a:r>
          <a:r>
            <a:rPr lang="en-GB" sz="1800" b="1" baseline="0">
              <a:solidFill>
                <a:srgbClr val="FF0000"/>
              </a:solidFill>
            </a:rPr>
            <a:t> DR Test &amp; User Acceptance</a:t>
          </a:r>
          <a:endParaRPr lang="en-GB" sz="1800" b="1">
            <a:solidFill>
              <a:srgbClr val="FF0000"/>
            </a:solidFill>
          </a:endParaRPr>
        </a:p>
      </xdr:txBody>
    </xdr:sp>
    <xdr:clientData/>
  </xdr:twoCellAnchor>
  <xdr:twoCellAnchor>
    <xdr:from>
      <xdr:col>17</xdr:col>
      <xdr:colOff>1384300</xdr:colOff>
      <xdr:row>2</xdr:row>
      <xdr:rowOff>241300</xdr:rowOff>
    </xdr:from>
    <xdr:to>
      <xdr:col>18</xdr:col>
      <xdr:colOff>88900</xdr:colOff>
      <xdr:row>31</xdr:row>
      <xdr:rowOff>381000</xdr:rowOff>
    </xdr:to>
    <xdr:grpSp>
      <xdr:nvGrpSpPr>
        <xdr:cNvPr id="76" name="Group 75">
          <a:extLst>
            <a:ext uri="{FF2B5EF4-FFF2-40B4-BE49-F238E27FC236}">
              <a16:creationId xmlns:a16="http://schemas.microsoft.com/office/drawing/2014/main" id="{3EF58DB8-6B75-F343-AACF-A7B4B897E3F5}"/>
            </a:ext>
          </a:extLst>
        </xdr:cNvPr>
        <xdr:cNvGrpSpPr/>
      </xdr:nvGrpSpPr>
      <xdr:grpSpPr>
        <a:xfrm>
          <a:off x="22815550" y="765175"/>
          <a:ext cx="85725" cy="14398625"/>
          <a:chOff x="30264100" y="-9793254"/>
          <a:chExt cx="215900" cy="19178554"/>
        </a:xfrm>
      </xdr:grpSpPr>
      <xdr:cxnSp macro="">
        <xdr:nvCxnSpPr>
          <xdr:cNvPr id="77" name="Straight Connector 76">
            <a:extLst>
              <a:ext uri="{FF2B5EF4-FFF2-40B4-BE49-F238E27FC236}">
                <a16:creationId xmlns:a16="http://schemas.microsoft.com/office/drawing/2014/main" id="{F8CC3D2C-A498-AC9A-B54A-F19ADA4886BA}"/>
              </a:ext>
            </a:extLst>
          </xdr:cNvPr>
          <xdr:cNvCxnSpPr/>
        </xdr:nvCxnSpPr>
        <xdr:spPr>
          <a:xfrm>
            <a:off x="30363746" y="-9793254"/>
            <a:ext cx="14654" cy="1907695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Oval 77">
            <a:extLst>
              <a:ext uri="{FF2B5EF4-FFF2-40B4-BE49-F238E27FC236}">
                <a16:creationId xmlns:a16="http://schemas.microsoft.com/office/drawing/2014/main" id="{3923C664-7A1E-2CD1-6904-FF532F7D15C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18</xdr:col>
      <xdr:colOff>0</xdr:colOff>
      <xdr:row>2</xdr:row>
      <xdr:rowOff>228600</xdr:rowOff>
    </xdr:from>
    <xdr:to>
      <xdr:col>19</xdr:col>
      <xdr:colOff>1028700</xdr:colOff>
      <xdr:row>4</xdr:row>
      <xdr:rowOff>63500</xdr:rowOff>
    </xdr:to>
    <xdr:sp macro="" textlink="">
      <xdr:nvSpPr>
        <xdr:cNvPr id="80" name="Rectangle 79">
          <a:extLst>
            <a:ext uri="{FF2B5EF4-FFF2-40B4-BE49-F238E27FC236}">
              <a16:creationId xmlns:a16="http://schemas.microsoft.com/office/drawing/2014/main" id="{F109C90F-1F5F-614D-9989-8A3BA0CA1093}"/>
            </a:ext>
          </a:extLst>
        </xdr:cNvPr>
        <xdr:cNvSpPr/>
      </xdr:nvSpPr>
      <xdr:spPr>
        <a:xfrm>
          <a:off x="26111200" y="7493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MS6 Cutover / GoLive</a:t>
          </a:r>
        </a:p>
      </xdr:txBody>
    </xdr:sp>
    <xdr:clientData/>
  </xdr:twoCellAnchor>
  <xdr:twoCellAnchor>
    <xdr:from>
      <xdr:col>19</xdr:col>
      <xdr:colOff>1346200</xdr:colOff>
      <xdr:row>1</xdr:row>
      <xdr:rowOff>215900</xdr:rowOff>
    </xdr:from>
    <xdr:to>
      <xdr:col>20</xdr:col>
      <xdr:colOff>50800</xdr:colOff>
      <xdr:row>32</xdr:row>
      <xdr:rowOff>381000</xdr:rowOff>
    </xdr:to>
    <xdr:grpSp>
      <xdr:nvGrpSpPr>
        <xdr:cNvPr id="81" name="Group 80">
          <a:extLst>
            <a:ext uri="{FF2B5EF4-FFF2-40B4-BE49-F238E27FC236}">
              <a16:creationId xmlns:a16="http://schemas.microsoft.com/office/drawing/2014/main" id="{527EF61D-23BD-A342-8922-59CE76D919EA}"/>
            </a:ext>
          </a:extLst>
        </xdr:cNvPr>
        <xdr:cNvGrpSpPr/>
      </xdr:nvGrpSpPr>
      <xdr:grpSpPr>
        <a:xfrm>
          <a:off x="25368250" y="406400"/>
          <a:ext cx="47625" cy="15309850"/>
          <a:chOff x="30264100" y="-11001352"/>
          <a:chExt cx="215900" cy="20386652"/>
        </a:xfrm>
      </xdr:grpSpPr>
      <xdr:cxnSp macro="">
        <xdr:nvCxnSpPr>
          <xdr:cNvPr id="82" name="Straight Connector 81">
            <a:extLst>
              <a:ext uri="{FF2B5EF4-FFF2-40B4-BE49-F238E27FC236}">
                <a16:creationId xmlns:a16="http://schemas.microsoft.com/office/drawing/2014/main" id="{947EA8FA-CF23-53D4-2E18-682F32276E3A}"/>
              </a:ext>
            </a:extLst>
          </xdr:cNvPr>
          <xdr:cNvCxnSpPr/>
        </xdr:nvCxnSpPr>
        <xdr:spPr>
          <a:xfrm>
            <a:off x="30363746" y="-11001352"/>
            <a:ext cx="14654" cy="202850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Oval 82">
            <a:extLst>
              <a:ext uri="{FF2B5EF4-FFF2-40B4-BE49-F238E27FC236}">
                <a16:creationId xmlns:a16="http://schemas.microsoft.com/office/drawing/2014/main" id="{F72C316C-B18F-681C-0EBA-989754DF145D}"/>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19</xdr:col>
      <xdr:colOff>1409700</xdr:colOff>
      <xdr:row>1</xdr:row>
      <xdr:rowOff>88900</xdr:rowOff>
    </xdr:from>
    <xdr:to>
      <xdr:col>23</xdr:col>
      <xdr:colOff>419100</xdr:colOff>
      <xdr:row>2</xdr:row>
      <xdr:rowOff>114300</xdr:rowOff>
    </xdr:to>
    <xdr:sp macro="" textlink="">
      <xdr:nvSpPr>
        <xdr:cNvPr id="85" name="Rectangle 84">
          <a:extLst>
            <a:ext uri="{FF2B5EF4-FFF2-40B4-BE49-F238E27FC236}">
              <a16:creationId xmlns:a16="http://schemas.microsoft.com/office/drawing/2014/main" id="{0C666C04-5EA7-7743-ABD1-B53D0D1E56E0}"/>
            </a:ext>
          </a:extLst>
        </xdr:cNvPr>
        <xdr:cNvSpPr/>
      </xdr:nvSpPr>
      <xdr:spPr>
        <a:xfrm>
          <a:off x="28981400" y="2794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MS7 OnPrem</a:t>
          </a:r>
          <a:r>
            <a:rPr lang="en-GB" sz="1800" b="1" baseline="0">
              <a:solidFill>
                <a:srgbClr val="FF0000"/>
              </a:solidFill>
            </a:rPr>
            <a:t> Cleanup</a:t>
          </a:r>
          <a:endParaRPr lang="en-GB" sz="1800" b="1">
            <a:solidFill>
              <a:srgbClr val="FF0000"/>
            </a:solidFill>
          </a:endParaRPr>
        </a:p>
      </xdr:txBody>
    </xdr:sp>
    <xdr:clientData/>
  </xdr:twoCellAnchor>
  <xdr:twoCellAnchor>
    <xdr:from>
      <xdr:col>2</xdr:col>
      <xdr:colOff>517406</xdr:colOff>
      <xdr:row>24</xdr:row>
      <xdr:rowOff>190191</xdr:rowOff>
    </xdr:from>
    <xdr:to>
      <xdr:col>2</xdr:col>
      <xdr:colOff>2705100</xdr:colOff>
      <xdr:row>25</xdr:row>
      <xdr:rowOff>203200</xdr:rowOff>
    </xdr:to>
    <xdr:sp macro="" textlink="">
      <xdr:nvSpPr>
        <xdr:cNvPr id="87" name="Chevron 86">
          <a:extLst>
            <a:ext uri="{FF2B5EF4-FFF2-40B4-BE49-F238E27FC236}">
              <a16:creationId xmlns:a16="http://schemas.microsoft.com/office/drawing/2014/main" id="{A20E1988-3692-AB4B-9E93-17944F66F0E6}"/>
            </a:ext>
          </a:extLst>
        </xdr:cNvPr>
        <xdr:cNvSpPr/>
      </xdr:nvSpPr>
      <xdr:spPr>
        <a:xfrm>
          <a:off x="1025406" y="11175691"/>
          <a:ext cx="2187694" cy="571809"/>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Migration</a:t>
          </a:r>
          <a:r>
            <a:rPr lang="en-GB" sz="1400" b="1" baseline="0">
              <a:solidFill>
                <a:schemeClr val="bg1"/>
              </a:solidFill>
            </a:rPr>
            <a:t> Pod Responsibility</a:t>
          </a:r>
          <a:endParaRPr lang="en-GB" sz="1400" b="1">
            <a:solidFill>
              <a:schemeClr val="bg1"/>
            </a:solidFill>
          </a:endParaRPr>
        </a:p>
      </xdr:txBody>
    </xdr:sp>
    <xdr:clientData/>
  </xdr:twoCellAnchor>
  <xdr:twoCellAnchor>
    <xdr:from>
      <xdr:col>2</xdr:col>
      <xdr:colOff>515453</xdr:colOff>
      <xdr:row>25</xdr:row>
      <xdr:rowOff>463730</xdr:rowOff>
    </xdr:from>
    <xdr:to>
      <xdr:col>2</xdr:col>
      <xdr:colOff>2717800</xdr:colOff>
      <xdr:row>26</xdr:row>
      <xdr:rowOff>495300</xdr:rowOff>
    </xdr:to>
    <xdr:sp macro="" textlink="">
      <xdr:nvSpPr>
        <xdr:cNvPr id="89" name="Chevron 88">
          <a:extLst>
            <a:ext uri="{FF2B5EF4-FFF2-40B4-BE49-F238E27FC236}">
              <a16:creationId xmlns:a16="http://schemas.microsoft.com/office/drawing/2014/main" id="{974AD314-D895-C546-97F6-7EC7A388B649}"/>
            </a:ext>
          </a:extLst>
        </xdr:cNvPr>
        <xdr:cNvSpPr/>
      </xdr:nvSpPr>
      <xdr:spPr>
        <a:xfrm>
          <a:off x="1023453" y="12008030"/>
          <a:ext cx="2202347" cy="590370"/>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App Team Responsibility</a:t>
          </a:r>
        </a:p>
      </xdr:txBody>
    </xdr:sp>
    <xdr:clientData/>
  </xdr:twoCellAnchor>
  <xdr:twoCellAnchor>
    <xdr:from>
      <xdr:col>2</xdr:col>
      <xdr:colOff>549188</xdr:colOff>
      <xdr:row>27</xdr:row>
      <xdr:rowOff>114414</xdr:rowOff>
    </xdr:from>
    <xdr:to>
      <xdr:col>2</xdr:col>
      <xdr:colOff>2745946</xdr:colOff>
      <xdr:row>28</xdr:row>
      <xdr:rowOff>137296</xdr:rowOff>
    </xdr:to>
    <xdr:sp macro="" textlink="">
      <xdr:nvSpPr>
        <xdr:cNvPr id="90" name="Chevron 89">
          <a:extLst>
            <a:ext uri="{FF2B5EF4-FFF2-40B4-BE49-F238E27FC236}">
              <a16:creationId xmlns:a16="http://schemas.microsoft.com/office/drawing/2014/main" id="{1DCB0F57-90EC-E84C-9281-E28DB9850B29}"/>
            </a:ext>
          </a:extLst>
        </xdr:cNvPr>
        <xdr:cNvSpPr/>
      </xdr:nvSpPr>
      <xdr:spPr>
        <a:xfrm>
          <a:off x="1064053" y="12848738"/>
          <a:ext cx="2196758" cy="583513"/>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Shared Responsibility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0</xdr:row>
      <xdr:rowOff>180975</xdr:rowOff>
    </xdr:from>
    <xdr:to>
      <xdr:col>9</xdr:col>
      <xdr:colOff>266700</xdr:colOff>
      <xdr:row>22</xdr:row>
      <xdr:rowOff>171450</xdr:rowOff>
    </xdr:to>
    <xdr:pic>
      <xdr:nvPicPr>
        <xdr:cNvPr id="2" name="Picture 1">
          <a:extLst>
            <a:ext uri="{FF2B5EF4-FFF2-40B4-BE49-F238E27FC236}">
              <a16:creationId xmlns:a16="http://schemas.microsoft.com/office/drawing/2014/main" id="{C4AB05E7-9868-0E95-FE81-ABC77594EB82}"/>
            </a:ext>
          </a:extLst>
        </xdr:cNvPr>
        <xdr:cNvPicPr>
          <a:picLocks noChangeAspect="1"/>
        </xdr:cNvPicPr>
      </xdr:nvPicPr>
      <xdr:blipFill>
        <a:blip xmlns:r="http://schemas.openxmlformats.org/officeDocument/2006/relationships" r:embed="rId1"/>
        <a:stretch>
          <a:fillRect/>
        </a:stretch>
      </xdr:blipFill>
      <xdr:spPr>
        <a:xfrm>
          <a:off x="352425" y="180975"/>
          <a:ext cx="8324850" cy="4210050"/>
        </a:xfrm>
        <a:prstGeom prst="rect">
          <a:avLst/>
        </a:prstGeom>
      </xdr:spPr>
    </xdr:pic>
    <xdr:clientData/>
  </xdr:twoCellAnchor>
  <xdr:twoCellAnchor editAs="oneCell">
    <xdr:from>
      <xdr:col>11</xdr:col>
      <xdr:colOff>504825</xdr:colOff>
      <xdr:row>0</xdr:row>
      <xdr:rowOff>142875</xdr:rowOff>
    </xdr:from>
    <xdr:to>
      <xdr:col>28</xdr:col>
      <xdr:colOff>266700</xdr:colOff>
      <xdr:row>23</xdr:row>
      <xdr:rowOff>28575</xdr:rowOff>
    </xdr:to>
    <xdr:pic>
      <xdr:nvPicPr>
        <xdr:cNvPr id="3" name="Picture 2" descr="A screenshot of a computer diagram&#10;&#10;Description automatically generated">
          <a:extLst>
            <a:ext uri="{FF2B5EF4-FFF2-40B4-BE49-F238E27FC236}">
              <a16:creationId xmlns:a16="http://schemas.microsoft.com/office/drawing/2014/main" id="{2781D637-20DA-73C4-B30E-2D98DD6B873D}"/>
            </a:ext>
            <a:ext uri="{147F2762-F138-4A5C-976F-8EAC2B608ADB}">
              <a16:predDERef xmlns:a16="http://schemas.microsoft.com/office/drawing/2014/main" pred="{C4AB05E7-9868-0E95-FE81-ABC77594EB82}"/>
            </a:ext>
          </a:extLst>
        </xdr:cNvPr>
        <xdr:cNvPicPr>
          <a:picLocks noChangeAspect="1"/>
        </xdr:cNvPicPr>
      </xdr:nvPicPr>
      <xdr:blipFill>
        <a:blip xmlns:r="http://schemas.openxmlformats.org/officeDocument/2006/relationships" r:embed="rId2"/>
        <a:stretch>
          <a:fillRect/>
        </a:stretch>
      </xdr:blipFill>
      <xdr:spPr>
        <a:xfrm>
          <a:off x="10134600" y="142875"/>
          <a:ext cx="10125075" cy="4295775"/>
        </a:xfrm>
        <a:prstGeom prst="rect">
          <a:avLst/>
        </a:prstGeom>
      </xdr:spPr>
    </xdr:pic>
    <xdr:clientData/>
  </xdr:twoCellAnchor>
  <xdr:twoCellAnchor>
    <xdr:from>
      <xdr:col>10</xdr:col>
      <xdr:colOff>66675</xdr:colOff>
      <xdr:row>9</xdr:row>
      <xdr:rowOff>104775</xdr:rowOff>
    </xdr:from>
    <xdr:to>
      <xdr:col>11</xdr:col>
      <xdr:colOff>133350</xdr:colOff>
      <xdr:row>11</xdr:row>
      <xdr:rowOff>104775</xdr:rowOff>
    </xdr:to>
    <xdr:sp macro="" textlink="">
      <xdr:nvSpPr>
        <xdr:cNvPr id="4" name="Right Arrow 3">
          <a:extLst>
            <a:ext uri="{FF2B5EF4-FFF2-40B4-BE49-F238E27FC236}">
              <a16:creationId xmlns:a16="http://schemas.microsoft.com/office/drawing/2014/main" id="{F960B060-5626-84BC-8BD6-02501EC368CB}"/>
            </a:ext>
            <a:ext uri="{147F2762-F138-4A5C-976F-8EAC2B608ADB}">
              <a16:predDERef xmlns:a16="http://schemas.microsoft.com/office/drawing/2014/main" pred="{2781D637-20DA-73C4-B30E-2D98DD6B873D}"/>
            </a:ext>
          </a:extLst>
        </xdr:cNvPr>
        <xdr:cNvSpPr/>
      </xdr:nvSpPr>
      <xdr:spPr>
        <a:xfrm>
          <a:off x="9086850" y="181927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D252-83CE-FC43-BC9A-9FF0C601F882}">
  <dimension ref="B2:XFD56"/>
  <sheetViews>
    <sheetView tabSelected="1" zoomScale="180" zoomScaleNormal="180" workbookViewId="0">
      <selection activeCell="D13" sqref="D13"/>
    </sheetView>
  </sheetViews>
  <sheetFormatPr defaultColWidth="8.85546875" defaultRowHeight="15"/>
  <cols>
    <col min="1" max="1" width="2.42578125" customWidth="1"/>
    <col min="2" max="2" width="4.140625" customWidth="1"/>
    <col min="3" max="3" width="48.42578125" customWidth="1"/>
    <col min="4" max="4" width="15.85546875" customWidth="1"/>
    <col min="5" max="8" width="8.140625" customWidth="1"/>
    <col min="9" max="9" width="11.5703125" customWidth="1"/>
    <col min="10" max="10" width="32.7109375" customWidth="1"/>
    <col min="11" max="11" width="47.140625" customWidth="1"/>
    <col min="12" max="16" width="8.140625" customWidth="1"/>
  </cols>
  <sheetData>
    <row r="2" spans="2:11" ht="26.45" customHeight="1">
      <c r="B2" s="81" t="s">
        <v>0</v>
      </c>
      <c r="C2" s="82"/>
      <c r="D2" s="34" t="str" cm="1">
        <f t="array" ref="D2">_xlfn.SWITCH(TRUE(),D3&lt;=100,"Small",AND(D3 &gt; 100, D3 &lt;=250),"Medium",AND(D3 &gt; 250, D3 &lt;=400),"Large",D3 &gt; 400,"X-Large","NA")</f>
        <v>Large</v>
      </c>
      <c r="F2" s="74" t="s">
        <v>1</v>
      </c>
    </row>
    <row r="3" spans="2:11" ht="26.45" customHeight="1">
      <c r="B3" s="81" t="s">
        <v>2</v>
      </c>
      <c r="C3" s="82"/>
      <c r="D3" s="34">
        <f>SUM(D36:D50)</f>
        <v>383</v>
      </c>
      <c r="G3" t="s">
        <v>3</v>
      </c>
    </row>
    <row r="4" spans="2:11">
      <c r="G4" t="s">
        <v>4</v>
      </c>
    </row>
    <row r="5" spans="2:11">
      <c r="G5" t="s">
        <v>5</v>
      </c>
    </row>
    <row r="6" spans="2:11">
      <c r="G6" t="s">
        <v>6</v>
      </c>
    </row>
    <row r="7" spans="2:11">
      <c r="G7" t="s">
        <v>7</v>
      </c>
    </row>
    <row r="8" spans="2:11">
      <c r="G8" t="s">
        <v>8</v>
      </c>
    </row>
    <row r="9" spans="2:11">
      <c r="G9" t="s">
        <v>9</v>
      </c>
    </row>
    <row r="10" spans="2:11">
      <c r="G10" t="s">
        <v>10</v>
      </c>
    </row>
    <row r="11" spans="2:11">
      <c r="G11" t="s">
        <v>11</v>
      </c>
    </row>
    <row r="13" spans="2:11" ht="409.6">
      <c r="C13" s="15" t="s">
        <v>12</v>
      </c>
      <c r="D13" s="15" t="s">
        <v>13</v>
      </c>
    </row>
    <row r="14" spans="2:11">
      <c r="D14" t="s">
        <v>14</v>
      </c>
    </row>
    <row r="15" spans="2:11" ht="18.75">
      <c r="I15" s="89" t="s">
        <v>15</v>
      </c>
      <c r="J15" s="90"/>
      <c r="K15" s="91"/>
    </row>
    <row r="16" spans="2:11">
      <c r="B16" s="75" t="s">
        <v>16</v>
      </c>
      <c r="C16" s="75" t="s">
        <v>17</v>
      </c>
      <c r="D16" s="75" t="s">
        <v>18</v>
      </c>
      <c r="I16" s="79" t="s">
        <v>19</v>
      </c>
      <c r="J16" s="79" t="s">
        <v>20</v>
      </c>
      <c r="K16" s="79" t="s">
        <v>21</v>
      </c>
    </row>
    <row r="17" spans="2:16" ht="57.75">
      <c r="B17" s="68">
        <v>1</v>
      </c>
      <c r="C17" s="67" t="s">
        <v>22</v>
      </c>
      <c r="D17" s="76" t="s">
        <v>23</v>
      </c>
      <c r="I17" s="77">
        <v>1</v>
      </c>
      <c r="J17" s="78" t="s">
        <v>24</v>
      </c>
      <c r="K17" s="77" t="s">
        <v>25</v>
      </c>
    </row>
    <row r="18" spans="2:16" ht="42" customHeight="1">
      <c r="B18" s="68">
        <v>2</v>
      </c>
      <c r="C18" s="67" t="s">
        <v>26</v>
      </c>
      <c r="D18" s="67" t="s">
        <v>27</v>
      </c>
      <c r="I18" s="77">
        <v>2</v>
      </c>
      <c r="J18" s="77" t="s">
        <v>28</v>
      </c>
      <c r="K18" s="78" t="s">
        <v>29</v>
      </c>
    </row>
    <row r="19" spans="2:16">
      <c r="B19" s="68">
        <v>3</v>
      </c>
      <c r="C19" s="67" t="s">
        <v>30</v>
      </c>
      <c r="D19" s="67" t="s">
        <v>31</v>
      </c>
      <c r="I19" s="77">
        <v>3</v>
      </c>
      <c r="J19" s="77" t="s">
        <v>32</v>
      </c>
      <c r="K19" s="77" t="s">
        <v>33</v>
      </c>
    </row>
    <row r="20" spans="2:16">
      <c r="B20" s="68">
        <v>4</v>
      </c>
      <c r="C20" s="67" t="s">
        <v>34</v>
      </c>
      <c r="D20" s="67" t="s">
        <v>35</v>
      </c>
      <c r="I20" s="77">
        <v>4</v>
      </c>
      <c r="J20" s="77" t="s">
        <v>36</v>
      </c>
      <c r="K20" s="77" t="s">
        <v>37</v>
      </c>
    </row>
    <row r="21" spans="2:16" ht="45.75">
      <c r="B21" s="68">
        <v>5</v>
      </c>
      <c r="C21" s="67" t="s">
        <v>38</v>
      </c>
      <c r="D21" s="67" t="s">
        <v>39</v>
      </c>
      <c r="I21" s="77">
        <v>5</v>
      </c>
      <c r="J21" s="77" t="s">
        <v>40</v>
      </c>
      <c r="K21" s="78" t="s">
        <v>41</v>
      </c>
    </row>
    <row r="22" spans="2:16">
      <c r="B22" s="68">
        <v>6</v>
      </c>
      <c r="C22" s="67" t="s">
        <v>42</v>
      </c>
      <c r="D22" s="67" t="s">
        <v>43</v>
      </c>
      <c r="I22" s="73"/>
      <c r="J22" s="73"/>
      <c r="K22" s="73"/>
    </row>
    <row r="23" spans="2:16">
      <c r="B23" s="68">
        <v>7</v>
      </c>
      <c r="C23" s="67" t="s">
        <v>44</v>
      </c>
      <c r="D23" s="67" t="s">
        <v>45</v>
      </c>
    </row>
    <row r="24" spans="2:16">
      <c r="B24" s="68"/>
      <c r="C24" s="67"/>
      <c r="D24" s="67"/>
    </row>
    <row r="25" spans="2:16">
      <c r="B25" s="68"/>
      <c r="C25" s="67"/>
      <c r="D25" s="67"/>
    </row>
    <row r="26" spans="2:16">
      <c r="B26" s="68"/>
      <c r="C26" s="67"/>
      <c r="D26" s="67"/>
    </row>
    <row r="27" spans="2:16">
      <c r="B27" s="68"/>
      <c r="C27" s="67"/>
      <c r="D27" s="67"/>
    </row>
    <row r="28" spans="2:16">
      <c r="B28" s="68"/>
      <c r="C28" s="67"/>
      <c r="D28" s="67"/>
    </row>
    <row r="29" spans="2:16">
      <c r="B29" s="68"/>
      <c r="C29" s="67"/>
      <c r="D29" s="67"/>
    </row>
    <row r="32" spans="2:16" ht="24.6" customHeight="1">
      <c r="B32" s="83" t="s">
        <v>46</v>
      </c>
      <c r="C32" s="86" t="s">
        <v>47</v>
      </c>
      <c r="D32" s="83" t="s">
        <v>2</v>
      </c>
      <c r="E32" s="80" t="s">
        <v>48</v>
      </c>
      <c r="F32" s="80"/>
      <c r="G32" s="80"/>
      <c r="H32" s="80"/>
      <c r="I32" s="80"/>
      <c r="J32" s="80"/>
      <c r="K32" s="80"/>
      <c r="L32" s="80"/>
      <c r="M32" s="80"/>
      <c r="N32" s="80"/>
      <c r="O32" s="80"/>
      <c r="P32" s="80"/>
    </row>
    <row r="33" spans="2:16 16384:16384" ht="24.6" customHeight="1">
      <c r="B33" s="84"/>
      <c r="C33" s="87"/>
      <c r="D33" s="84"/>
      <c r="E33" s="35" t="s">
        <v>49</v>
      </c>
      <c r="F33" s="35" t="s">
        <v>50</v>
      </c>
      <c r="G33" s="35" t="s">
        <v>51</v>
      </c>
      <c r="H33" s="35" t="s">
        <v>52</v>
      </c>
      <c r="I33" s="35" t="s">
        <v>53</v>
      </c>
      <c r="J33" s="35" t="s">
        <v>54</v>
      </c>
      <c r="K33" s="35" t="s">
        <v>55</v>
      </c>
      <c r="L33" s="35" t="s">
        <v>56</v>
      </c>
      <c r="M33" s="35" t="s">
        <v>57</v>
      </c>
      <c r="N33" s="35" t="s">
        <v>58</v>
      </c>
      <c r="O33" s="35" t="s">
        <v>59</v>
      </c>
      <c r="P33" s="35" t="s">
        <v>60</v>
      </c>
    </row>
    <row r="34" spans="2:16 16384:16384" ht="24.6" customHeight="1">
      <c r="B34" s="85"/>
      <c r="C34" s="88"/>
      <c r="D34" s="85"/>
      <c r="E34" s="66">
        <v>45740</v>
      </c>
      <c r="F34" s="66">
        <f>E34+14</f>
        <v>45754</v>
      </c>
      <c r="G34" s="66">
        <f t="shared" ref="G34:P34" si="0">F34+14</f>
        <v>45768</v>
      </c>
      <c r="H34" s="66">
        <f t="shared" si="0"/>
        <v>45782</v>
      </c>
      <c r="I34" s="66">
        <f t="shared" si="0"/>
        <v>45796</v>
      </c>
      <c r="J34" s="66">
        <f t="shared" si="0"/>
        <v>45810</v>
      </c>
      <c r="K34" s="66">
        <f t="shared" si="0"/>
        <v>45824</v>
      </c>
      <c r="L34" s="66">
        <f t="shared" si="0"/>
        <v>45838</v>
      </c>
      <c r="M34" s="66">
        <f t="shared" si="0"/>
        <v>45852</v>
      </c>
      <c r="N34" s="66">
        <f t="shared" si="0"/>
        <v>45866</v>
      </c>
      <c r="O34" s="66">
        <f t="shared" si="0"/>
        <v>45880</v>
      </c>
      <c r="P34" s="66">
        <f t="shared" si="0"/>
        <v>45894</v>
      </c>
    </row>
    <row r="35" spans="2:16 16384:16384" ht="24.6" customHeight="1">
      <c r="B35" s="36">
        <v>1</v>
      </c>
      <c r="C35" s="45" t="s">
        <v>61</v>
      </c>
      <c r="D35" s="36">
        <v>12</v>
      </c>
      <c r="E35" s="46"/>
      <c r="F35" s="36"/>
      <c r="G35" s="36"/>
      <c r="H35" s="36"/>
      <c r="I35" s="36"/>
      <c r="J35" s="36"/>
      <c r="K35" s="36"/>
      <c r="L35" s="36"/>
      <c r="M35" s="36"/>
      <c r="N35" s="36"/>
      <c r="O35" s="36"/>
      <c r="P35" s="36"/>
    </row>
    <row r="36" spans="2:16 16384:16384" ht="24.6" customHeight="1">
      <c r="B36" s="44">
        <v>2</v>
      </c>
      <c r="C36" s="43" t="s">
        <v>62</v>
      </c>
      <c r="D36" s="36">
        <v>16</v>
      </c>
      <c r="E36" s="46"/>
      <c r="F36" s="46"/>
      <c r="G36" s="36"/>
      <c r="H36" s="36"/>
      <c r="I36" s="36"/>
      <c r="J36" s="36"/>
      <c r="K36" s="36"/>
      <c r="L36" s="36"/>
      <c r="M36" s="36"/>
      <c r="N36" s="36"/>
      <c r="O36" s="36"/>
      <c r="P36" s="36"/>
    </row>
    <row r="37" spans="2:16 16384:16384" ht="24.6" customHeight="1">
      <c r="B37" s="36">
        <v>3</v>
      </c>
      <c r="C37" s="45" t="s">
        <v>63</v>
      </c>
      <c r="D37" s="36">
        <v>5</v>
      </c>
      <c r="E37" s="36"/>
      <c r="F37" s="46"/>
      <c r="G37" s="36"/>
      <c r="H37" s="36"/>
      <c r="I37" s="36"/>
      <c r="J37" s="36"/>
      <c r="K37" s="36"/>
      <c r="L37" s="36"/>
      <c r="M37" s="36"/>
      <c r="N37" s="36"/>
      <c r="O37" s="36"/>
      <c r="P37" s="36"/>
    </row>
    <row r="38" spans="2:16 16384:16384" ht="24.6" customHeight="1">
      <c r="B38" s="36">
        <v>4</v>
      </c>
      <c r="C38" s="45" t="s">
        <v>64</v>
      </c>
      <c r="D38" s="36">
        <v>66</v>
      </c>
      <c r="E38" s="36"/>
      <c r="F38" s="46"/>
      <c r="G38" s="46"/>
      <c r="H38" s="46"/>
      <c r="I38" s="36"/>
      <c r="J38" s="36"/>
      <c r="K38" s="36"/>
      <c r="L38" s="36"/>
      <c r="M38" s="36"/>
      <c r="N38" s="36"/>
      <c r="O38" s="36"/>
      <c r="P38" s="36"/>
    </row>
    <row r="39" spans="2:16 16384:16384" ht="24.6" customHeight="1">
      <c r="B39" s="44">
        <v>5</v>
      </c>
      <c r="C39" s="43" t="s">
        <v>65</v>
      </c>
      <c r="D39" s="36">
        <v>8</v>
      </c>
      <c r="E39" s="36"/>
      <c r="F39" s="26"/>
      <c r="G39" s="26"/>
      <c r="H39" s="50"/>
      <c r="I39" s="36"/>
      <c r="J39" s="36"/>
      <c r="K39" s="36"/>
      <c r="L39" s="36"/>
      <c r="M39" s="36"/>
      <c r="N39" s="36"/>
      <c r="O39" s="36"/>
      <c r="P39" s="36"/>
    </row>
    <row r="40" spans="2:16 16384:16384" ht="24.6" customHeight="1">
      <c r="B40" s="36">
        <v>6</v>
      </c>
      <c r="C40" s="45" t="s">
        <v>66</v>
      </c>
      <c r="D40" s="36">
        <v>30</v>
      </c>
      <c r="E40" s="36"/>
      <c r="F40" s="36"/>
      <c r="G40" s="36"/>
      <c r="H40" s="36"/>
      <c r="I40" s="46"/>
      <c r="J40" s="46"/>
      <c r="K40" s="36"/>
      <c r="L40" s="36"/>
      <c r="M40" s="36"/>
      <c r="N40" s="36"/>
      <c r="O40" s="36"/>
      <c r="P40" s="36"/>
    </row>
    <row r="41" spans="2:16 16384:16384" ht="24.6" customHeight="1">
      <c r="B41" s="44">
        <v>7</v>
      </c>
      <c r="C41" s="43" t="s">
        <v>67</v>
      </c>
      <c r="D41" s="36">
        <v>8</v>
      </c>
      <c r="E41" s="36"/>
      <c r="F41" s="36"/>
      <c r="G41" s="36"/>
      <c r="H41" s="36"/>
      <c r="I41" s="26"/>
      <c r="J41" s="50"/>
      <c r="K41" s="36"/>
      <c r="L41" s="36"/>
      <c r="M41" s="36"/>
      <c r="N41" s="36"/>
      <c r="O41" s="36"/>
      <c r="P41" s="36"/>
    </row>
    <row r="42" spans="2:16 16384:16384" ht="24.6" customHeight="1">
      <c r="B42" s="36">
        <v>8</v>
      </c>
      <c r="C42" s="45" t="s">
        <v>68</v>
      </c>
      <c r="D42" s="36">
        <v>30</v>
      </c>
      <c r="E42" s="36"/>
      <c r="F42" s="36"/>
      <c r="G42" s="36"/>
      <c r="H42" s="36"/>
      <c r="I42" s="36"/>
      <c r="J42" s="36"/>
      <c r="K42" s="46"/>
      <c r="L42" s="46"/>
      <c r="M42" s="36"/>
      <c r="N42" s="36"/>
      <c r="O42" s="36"/>
      <c r="P42" s="36"/>
    </row>
    <row r="43" spans="2:16 16384:16384" ht="24.6" customHeight="1">
      <c r="B43" s="44">
        <v>9</v>
      </c>
      <c r="C43" s="43" t="s">
        <v>69</v>
      </c>
      <c r="D43" s="36">
        <v>8</v>
      </c>
      <c r="E43" s="36"/>
      <c r="F43" s="36"/>
      <c r="G43" s="36"/>
      <c r="H43" s="36"/>
      <c r="I43" s="36"/>
      <c r="J43" s="36"/>
      <c r="K43" s="26"/>
      <c r="L43" s="50"/>
      <c r="M43" s="36"/>
      <c r="N43" s="36"/>
      <c r="O43" s="36"/>
      <c r="P43" s="36"/>
    </row>
    <row r="44" spans="2:16 16384:16384" ht="24.6" customHeight="1">
      <c r="B44" s="36">
        <v>10</v>
      </c>
      <c r="C44" s="45" t="s">
        <v>70</v>
      </c>
      <c r="D44" s="36">
        <v>5</v>
      </c>
      <c r="E44" s="36"/>
      <c r="F44" s="36"/>
      <c r="G44" s="36"/>
      <c r="H44" s="36"/>
      <c r="I44" s="36"/>
      <c r="J44" s="36"/>
      <c r="K44" s="36"/>
      <c r="L44" s="46"/>
      <c r="M44" s="46"/>
      <c r="N44" s="39"/>
      <c r="O44" s="39"/>
      <c r="P44" s="39"/>
    </row>
    <row r="45" spans="2:16 16384:16384" ht="24.6" customHeight="1">
      <c r="B45" s="36">
        <v>11</v>
      </c>
      <c r="C45" s="45" t="s">
        <v>71</v>
      </c>
      <c r="D45" s="36">
        <v>120</v>
      </c>
      <c r="E45" s="36"/>
      <c r="F45" s="36"/>
      <c r="G45" s="36"/>
      <c r="H45" s="36"/>
      <c r="I45" s="36"/>
      <c r="J45" s="36"/>
      <c r="K45" s="36"/>
      <c r="L45" s="46"/>
      <c r="M45" s="69"/>
      <c r="N45" s="67"/>
      <c r="O45" s="67"/>
      <c r="P45" s="68"/>
      <c r="XFD45" s="69"/>
    </row>
    <row r="46" spans="2:16 16384:16384" ht="24.6" customHeight="1">
      <c r="B46" s="44">
        <v>12</v>
      </c>
      <c r="C46" s="43" t="s">
        <v>72</v>
      </c>
      <c r="D46" s="36">
        <v>57</v>
      </c>
      <c r="E46" s="36"/>
      <c r="F46" s="36"/>
      <c r="G46" s="36"/>
      <c r="H46" s="36"/>
      <c r="I46" s="36"/>
      <c r="J46" s="36"/>
      <c r="K46" s="36"/>
      <c r="L46" s="36"/>
      <c r="M46" s="53"/>
      <c r="N46" s="70"/>
      <c r="O46" s="71"/>
      <c r="P46" s="71"/>
    </row>
    <row r="47" spans="2:16 16384:16384" ht="24.6" customHeight="1">
      <c r="B47" s="44">
        <v>13</v>
      </c>
      <c r="C47" s="43" t="s">
        <v>73</v>
      </c>
      <c r="D47" s="36">
        <v>20</v>
      </c>
      <c r="E47" s="36"/>
      <c r="F47" s="36"/>
      <c r="G47" s="36"/>
      <c r="H47" s="36"/>
      <c r="I47" s="36"/>
      <c r="J47" s="36"/>
      <c r="K47" s="36"/>
      <c r="L47" s="36"/>
      <c r="M47" s="36"/>
      <c r="N47" s="53"/>
      <c r="O47" s="53"/>
      <c r="P47" s="36"/>
    </row>
    <row r="48" spans="2:16 16384:16384" ht="24.6" customHeight="1">
      <c r="B48" s="36">
        <v>14</v>
      </c>
      <c r="C48" s="45" t="s">
        <v>74</v>
      </c>
      <c r="D48" s="36">
        <v>5</v>
      </c>
      <c r="E48" s="36"/>
      <c r="F48" s="36"/>
      <c r="G48" s="36"/>
      <c r="H48" s="36"/>
      <c r="I48" s="36"/>
      <c r="J48" s="36"/>
      <c r="K48" s="36"/>
      <c r="L48" s="36"/>
      <c r="M48" s="36"/>
      <c r="N48" s="36"/>
      <c r="O48" s="36"/>
      <c r="P48" s="53"/>
    </row>
    <row r="49" spans="2:16" ht="24.6" customHeight="1">
      <c r="B49" s="44">
        <v>15</v>
      </c>
      <c r="C49" s="43" t="s">
        <v>75</v>
      </c>
      <c r="D49" s="36">
        <v>5</v>
      </c>
      <c r="E49" s="36"/>
      <c r="F49" s="36"/>
      <c r="G49" s="36"/>
      <c r="H49" s="36"/>
      <c r="I49" s="36"/>
      <c r="J49" s="36"/>
      <c r="K49" s="36"/>
      <c r="L49" s="36"/>
      <c r="M49" s="36"/>
      <c r="N49" s="36"/>
      <c r="O49" s="36"/>
      <c r="P49" s="53"/>
    </row>
    <row r="51" spans="2:16">
      <c r="C51" s="48" t="s">
        <v>76</v>
      </c>
    </row>
    <row r="52" spans="2:16">
      <c r="C52" s="49" t="s">
        <v>77</v>
      </c>
    </row>
    <row r="54" spans="2:16">
      <c r="C54" s="51" t="s">
        <v>78</v>
      </c>
    </row>
    <row r="55" spans="2:16">
      <c r="C55" s="52" t="s">
        <v>79</v>
      </c>
    </row>
    <row r="56" spans="2:16">
      <c r="C56" s="54" t="s">
        <v>80</v>
      </c>
    </row>
  </sheetData>
  <mergeCells count="7">
    <mergeCell ref="E32:P32"/>
    <mergeCell ref="B2:C2"/>
    <mergeCell ref="B3:C3"/>
    <mergeCell ref="B32:B34"/>
    <mergeCell ref="C32:C34"/>
    <mergeCell ref="D32:D34"/>
    <mergeCell ref="I15:K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B858-463F-6049-81B1-1A3E85E5EC35}">
  <dimension ref="B2:T33"/>
  <sheetViews>
    <sheetView topLeftCell="A5" zoomScaleNormal="100" workbookViewId="0">
      <selection activeCell="Q18" sqref="Q18"/>
    </sheetView>
  </sheetViews>
  <sheetFormatPr defaultColWidth="8.85546875" defaultRowHeight="15"/>
  <cols>
    <col min="1" max="1" width="2.42578125" customWidth="1"/>
    <col min="2" max="2" width="4.140625" customWidth="1"/>
    <col min="3" max="3" width="48.42578125" customWidth="1"/>
    <col min="4" max="20" width="19.140625" customWidth="1"/>
  </cols>
  <sheetData>
    <row r="2" spans="2:20" ht="26.45" customHeight="1">
      <c r="B2" s="47"/>
      <c r="C2" s="47"/>
    </row>
    <row r="3" spans="2:20" ht="26.45" customHeight="1">
      <c r="B3" s="47"/>
      <c r="C3" s="47"/>
    </row>
    <row r="6" spans="2:20" ht="24.6" customHeight="1">
      <c r="B6" s="83" t="s">
        <v>46</v>
      </c>
      <c r="C6" s="86" t="s">
        <v>81</v>
      </c>
      <c r="D6" s="80" t="s">
        <v>48</v>
      </c>
      <c r="E6" s="80"/>
      <c r="F6" s="80"/>
      <c r="G6" s="80"/>
      <c r="H6" s="80"/>
      <c r="I6" s="80"/>
      <c r="J6" s="80"/>
      <c r="K6" s="80"/>
      <c r="L6" s="80"/>
      <c r="M6" s="80"/>
      <c r="N6" s="80"/>
      <c r="O6" s="80"/>
      <c r="P6" s="80"/>
      <c r="Q6" s="80"/>
      <c r="R6" s="80"/>
      <c r="S6" s="80"/>
      <c r="T6" s="80"/>
    </row>
    <row r="7" spans="2:20" ht="24.6" customHeight="1">
      <c r="B7" s="84"/>
      <c r="C7" s="87"/>
      <c r="D7" s="37" t="s">
        <v>49</v>
      </c>
      <c r="E7" s="37" t="s">
        <v>50</v>
      </c>
      <c r="F7" s="37" t="s">
        <v>51</v>
      </c>
      <c r="G7" s="37" t="s">
        <v>52</v>
      </c>
      <c r="H7" s="37" t="s">
        <v>53</v>
      </c>
      <c r="I7" s="37" t="s">
        <v>54</v>
      </c>
      <c r="J7" s="37" t="s">
        <v>55</v>
      </c>
      <c r="K7" s="37" t="s">
        <v>56</v>
      </c>
      <c r="L7" s="37" t="s">
        <v>57</v>
      </c>
      <c r="M7" s="37" t="s">
        <v>58</v>
      </c>
      <c r="N7" s="37" t="s">
        <v>59</v>
      </c>
      <c r="O7" s="37" t="s">
        <v>60</v>
      </c>
      <c r="P7" s="37" t="s">
        <v>82</v>
      </c>
      <c r="Q7" s="37" t="s">
        <v>83</v>
      </c>
      <c r="R7" s="37" t="s">
        <v>84</v>
      </c>
      <c r="S7" s="37" t="s">
        <v>85</v>
      </c>
      <c r="T7" s="37" t="s">
        <v>86</v>
      </c>
    </row>
    <row r="8" spans="2:20" ht="24.6" customHeight="1">
      <c r="B8" s="85"/>
      <c r="C8" s="88"/>
      <c r="D8" s="37" t="s">
        <v>87</v>
      </c>
      <c r="E8" s="37" t="s">
        <v>88</v>
      </c>
      <c r="F8" s="37" t="s">
        <v>89</v>
      </c>
      <c r="G8" s="37" t="s">
        <v>90</v>
      </c>
      <c r="H8" s="37" t="s">
        <v>91</v>
      </c>
      <c r="I8" s="37" t="s">
        <v>92</v>
      </c>
      <c r="J8" s="37" t="s">
        <v>93</v>
      </c>
      <c r="K8" s="37" t="s">
        <v>94</v>
      </c>
      <c r="L8" s="37" t="s">
        <v>95</v>
      </c>
      <c r="M8" s="37" t="s">
        <v>96</v>
      </c>
      <c r="N8" s="37" t="s">
        <v>97</v>
      </c>
      <c r="O8" s="37" t="s">
        <v>98</v>
      </c>
      <c r="P8" s="37" t="s">
        <v>99</v>
      </c>
      <c r="Q8" s="37" t="s">
        <v>100</v>
      </c>
      <c r="R8" s="37" t="s">
        <v>101</v>
      </c>
      <c r="S8" s="37" t="s">
        <v>102</v>
      </c>
      <c r="T8" s="37" t="s">
        <v>103</v>
      </c>
    </row>
    <row r="9" spans="2:20" ht="42.95" customHeight="1">
      <c r="B9" s="38">
        <v>1</v>
      </c>
      <c r="C9" s="92" t="s">
        <v>104</v>
      </c>
      <c r="D9" s="39"/>
      <c r="E9" s="39"/>
      <c r="F9" s="39"/>
      <c r="G9" s="39"/>
      <c r="H9" s="39"/>
      <c r="I9" s="39"/>
      <c r="J9" s="39"/>
      <c r="K9" s="39"/>
      <c r="L9" s="39"/>
      <c r="M9" s="39"/>
      <c r="N9" s="39"/>
      <c r="O9" s="39"/>
      <c r="P9" s="39"/>
      <c r="Q9" s="39"/>
      <c r="R9" s="39"/>
      <c r="S9" s="39"/>
      <c r="T9" s="39"/>
    </row>
    <row r="10" spans="2:20" ht="42.95" customHeight="1">
      <c r="B10" s="38">
        <v>2</v>
      </c>
      <c r="C10" s="92"/>
      <c r="D10" s="40"/>
      <c r="E10" s="40"/>
      <c r="F10" s="40"/>
      <c r="G10" s="40"/>
      <c r="H10" s="40"/>
      <c r="I10" s="40"/>
      <c r="J10" s="40"/>
      <c r="K10" s="40"/>
      <c r="L10" s="40"/>
      <c r="M10" s="40"/>
      <c r="N10" s="40"/>
      <c r="O10" s="40"/>
      <c r="P10" s="40"/>
      <c r="Q10" s="40"/>
      <c r="R10" s="40"/>
      <c r="S10" s="40"/>
      <c r="T10" s="40"/>
    </row>
    <row r="11" spans="2:20" ht="42.95" customHeight="1">
      <c r="B11" s="38">
        <v>3</v>
      </c>
      <c r="C11" s="92"/>
      <c r="D11" s="40"/>
      <c r="E11" s="40"/>
      <c r="F11" s="40"/>
      <c r="G11" s="40"/>
      <c r="H11" s="40"/>
      <c r="I11" s="40"/>
      <c r="J11" s="40"/>
      <c r="K11" s="40"/>
      <c r="L11" s="40"/>
      <c r="M11" s="40"/>
      <c r="N11" s="40"/>
      <c r="O11" s="40"/>
      <c r="P11" s="40"/>
      <c r="Q11" s="40"/>
      <c r="R11" s="40"/>
      <c r="S11" s="40"/>
      <c r="T11" s="40"/>
    </row>
    <row r="12" spans="2:20" ht="42.95" customHeight="1">
      <c r="B12" s="38">
        <v>4</v>
      </c>
      <c r="C12" s="92"/>
      <c r="D12" s="40"/>
      <c r="E12" s="40"/>
      <c r="F12" s="40"/>
      <c r="G12" s="40"/>
      <c r="H12" s="40"/>
      <c r="I12" s="40"/>
      <c r="J12" s="40"/>
      <c r="K12" s="40"/>
      <c r="L12" s="40"/>
      <c r="M12" s="40"/>
      <c r="N12" s="40"/>
      <c r="O12" s="40"/>
      <c r="P12" s="40"/>
      <c r="Q12" s="40"/>
      <c r="R12" s="40"/>
      <c r="S12" s="40"/>
      <c r="T12" s="40"/>
    </row>
    <row r="13" spans="2:20" ht="42.95" customHeight="1">
      <c r="B13" s="38">
        <v>5</v>
      </c>
      <c r="C13" s="92"/>
      <c r="D13" s="40"/>
      <c r="E13" s="40"/>
      <c r="F13" s="40"/>
      <c r="G13" s="40"/>
      <c r="H13" s="40"/>
      <c r="I13" s="40"/>
      <c r="J13" s="40"/>
      <c r="K13" s="40"/>
      <c r="L13" s="40"/>
      <c r="M13" s="40"/>
      <c r="N13" s="40"/>
      <c r="O13" s="40"/>
      <c r="P13" s="40"/>
      <c r="Q13" s="40"/>
      <c r="R13" s="40"/>
      <c r="S13" s="40"/>
      <c r="T13" s="40"/>
    </row>
    <row r="14" spans="2:20" ht="42.95" customHeight="1">
      <c r="B14" s="38">
        <v>6</v>
      </c>
      <c r="C14" s="92"/>
      <c r="D14" s="40"/>
      <c r="E14" s="40"/>
      <c r="F14" s="40"/>
      <c r="G14" s="40"/>
      <c r="H14" s="40"/>
      <c r="I14" s="40"/>
      <c r="J14" s="40"/>
      <c r="K14" s="40"/>
      <c r="L14" s="40"/>
      <c r="M14" s="40"/>
      <c r="N14" s="40"/>
      <c r="O14" s="40"/>
      <c r="P14" s="40"/>
      <c r="Q14" s="40"/>
      <c r="R14" s="40"/>
      <c r="S14" s="40"/>
      <c r="T14" s="40"/>
    </row>
    <row r="15" spans="2:20" ht="42.95" customHeight="1">
      <c r="B15" s="38">
        <v>7</v>
      </c>
      <c r="C15" s="92"/>
      <c r="D15" s="40"/>
      <c r="E15" s="40"/>
      <c r="F15" s="40"/>
      <c r="G15" s="40"/>
      <c r="H15" s="40"/>
      <c r="I15" s="40"/>
      <c r="J15" s="40"/>
      <c r="K15" s="40"/>
      <c r="L15" s="40"/>
      <c r="M15" s="40"/>
      <c r="N15" s="40"/>
      <c r="O15" s="40"/>
      <c r="P15" s="40"/>
      <c r="Q15" s="40"/>
      <c r="R15" s="40"/>
      <c r="S15" s="40"/>
      <c r="T15" s="40"/>
    </row>
    <row r="16" spans="2:20" ht="42.95" customHeight="1">
      <c r="B16" s="38">
        <v>8</v>
      </c>
      <c r="C16" s="92"/>
      <c r="D16" s="40"/>
      <c r="E16" s="40"/>
      <c r="F16" s="40"/>
      <c r="G16" s="40"/>
      <c r="H16" s="40"/>
      <c r="I16" s="40"/>
      <c r="J16" s="40"/>
      <c r="K16" s="40"/>
      <c r="L16" s="40"/>
      <c r="M16" s="40"/>
      <c r="N16" s="40"/>
      <c r="O16" s="40"/>
      <c r="P16" s="40"/>
      <c r="Q16" s="40"/>
      <c r="R16" s="40"/>
      <c r="S16" s="40"/>
      <c r="T16" s="40"/>
    </row>
    <row r="17" spans="2:20" ht="44.1" customHeight="1">
      <c r="B17" s="38">
        <v>9</v>
      </c>
      <c r="C17" s="92"/>
      <c r="D17" s="40"/>
      <c r="E17" s="40"/>
      <c r="F17" s="40"/>
      <c r="G17" s="40"/>
      <c r="H17" s="40"/>
      <c r="I17" s="40"/>
      <c r="J17" s="40"/>
      <c r="K17" s="40"/>
      <c r="L17" s="40"/>
      <c r="M17" s="40"/>
      <c r="N17" s="40"/>
      <c r="O17" s="40"/>
      <c r="P17" s="40"/>
      <c r="Q17" s="40"/>
      <c r="R17" s="40"/>
      <c r="S17" s="40"/>
      <c r="T17" s="40"/>
    </row>
    <row r="18" spans="2:20" ht="44.1" customHeight="1">
      <c r="B18" s="38">
        <v>10</v>
      </c>
      <c r="C18" s="92"/>
      <c r="D18" s="40"/>
      <c r="E18" s="40"/>
      <c r="F18" s="40"/>
      <c r="G18" s="40"/>
      <c r="H18" s="40"/>
      <c r="I18" s="40"/>
      <c r="J18" s="40"/>
      <c r="K18" s="40"/>
      <c r="L18" s="40"/>
      <c r="M18" s="40"/>
      <c r="N18" s="40"/>
      <c r="O18" s="40"/>
      <c r="P18" s="40"/>
      <c r="Q18" s="40"/>
      <c r="R18" s="40"/>
      <c r="S18" s="40"/>
      <c r="T18" s="40"/>
    </row>
    <row r="19" spans="2:20" ht="44.1" customHeight="1">
      <c r="B19" s="38">
        <v>11</v>
      </c>
      <c r="C19" s="92"/>
      <c r="D19" s="40"/>
      <c r="E19" s="40"/>
      <c r="F19" s="40"/>
      <c r="G19" s="40"/>
      <c r="H19" s="40"/>
      <c r="I19" s="40"/>
      <c r="J19" s="40"/>
      <c r="K19" s="40"/>
      <c r="L19" s="40"/>
      <c r="M19" s="40"/>
      <c r="N19" s="40"/>
      <c r="O19" s="40"/>
      <c r="P19" s="40"/>
      <c r="Q19" s="40"/>
      <c r="R19" s="40"/>
      <c r="S19" s="40"/>
      <c r="T19" s="40"/>
    </row>
    <row r="20" spans="2:20" ht="44.1" customHeight="1">
      <c r="B20" s="38">
        <v>12</v>
      </c>
      <c r="C20" s="92"/>
      <c r="D20" s="40"/>
      <c r="E20" s="40"/>
      <c r="F20" s="40"/>
      <c r="G20" s="40"/>
      <c r="H20" s="40"/>
      <c r="I20" s="40"/>
      <c r="J20" s="40"/>
      <c r="K20" s="40"/>
      <c r="L20" s="40"/>
      <c r="M20" s="40"/>
      <c r="N20" s="40"/>
      <c r="O20" s="40"/>
      <c r="P20" s="40"/>
      <c r="Q20" s="40"/>
      <c r="R20" s="40"/>
      <c r="S20" s="40"/>
      <c r="T20" s="40"/>
    </row>
    <row r="21" spans="2:20" ht="44.1" customHeight="1">
      <c r="B21" s="38">
        <v>13</v>
      </c>
      <c r="C21" s="92"/>
      <c r="D21" s="40"/>
      <c r="E21" s="40"/>
      <c r="F21" s="40"/>
      <c r="G21" s="40"/>
      <c r="H21" s="40"/>
      <c r="I21" s="40"/>
      <c r="J21" s="40"/>
      <c r="K21" s="40"/>
      <c r="L21" s="40"/>
      <c r="M21" s="40"/>
      <c r="N21" s="40"/>
      <c r="O21" s="40"/>
      <c r="P21" s="40"/>
      <c r="Q21" s="40"/>
      <c r="R21" s="40"/>
      <c r="S21" s="40"/>
      <c r="T21" s="40"/>
    </row>
    <row r="22" spans="2:20" ht="44.1" customHeight="1">
      <c r="B22" s="38">
        <v>14</v>
      </c>
      <c r="C22" s="92"/>
      <c r="D22" s="40"/>
      <c r="E22" s="40"/>
      <c r="F22" s="40"/>
      <c r="G22" s="40"/>
      <c r="H22" s="40"/>
      <c r="I22" s="40"/>
      <c r="J22" s="40"/>
      <c r="K22" s="40"/>
      <c r="L22" s="40"/>
      <c r="M22" s="40"/>
      <c r="N22" s="40"/>
      <c r="O22" s="40"/>
      <c r="P22" s="40"/>
      <c r="Q22" s="40"/>
      <c r="R22" s="40"/>
      <c r="S22" s="40"/>
      <c r="T22" s="40"/>
    </row>
    <row r="23" spans="2:20" ht="44.1" customHeight="1">
      <c r="B23" s="38">
        <v>15</v>
      </c>
      <c r="C23" s="92"/>
      <c r="D23" s="40"/>
      <c r="E23" s="40"/>
      <c r="F23" s="40"/>
      <c r="G23" s="40"/>
      <c r="H23" s="40"/>
      <c r="I23" s="40"/>
      <c r="J23" s="40"/>
      <c r="K23" s="40"/>
      <c r="L23" s="40"/>
      <c r="M23" s="40"/>
      <c r="N23" s="40"/>
      <c r="O23" s="40"/>
      <c r="P23" s="40"/>
      <c r="Q23" s="40"/>
      <c r="R23" s="40"/>
      <c r="S23" s="40"/>
      <c r="T23" s="40"/>
    </row>
    <row r="24" spans="2:20" ht="44.1" customHeight="1">
      <c r="C24" s="92"/>
      <c r="D24" s="41"/>
      <c r="E24" s="41"/>
      <c r="F24" s="41"/>
      <c r="G24" s="41"/>
      <c r="H24" s="41"/>
      <c r="I24" s="41"/>
      <c r="J24" s="41"/>
      <c r="K24" s="41"/>
      <c r="L24" s="41"/>
      <c r="M24" s="41"/>
      <c r="N24" s="41"/>
      <c r="O24" s="41"/>
      <c r="P24" s="41"/>
      <c r="Q24" s="41"/>
      <c r="R24" s="41"/>
      <c r="S24" s="41"/>
      <c r="T24" s="41"/>
    </row>
    <row r="25" spans="2:20" ht="44.1" customHeight="1">
      <c r="C25" s="92"/>
      <c r="D25" s="41"/>
      <c r="E25" s="41"/>
      <c r="F25" s="41"/>
      <c r="G25" s="41"/>
      <c r="H25" s="41"/>
      <c r="I25" s="41"/>
      <c r="J25" s="41"/>
      <c r="K25" s="41"/>
      <c r="L25" s="41"/>
      <c r="M25" s="41"/>
      <c r="N25" s="41"/>
      <c r="O25" s="41"/>
      <c r="P25" s="41"/>
      <c r="Q25" s="41"/>
      <c r="R25" s="41"/>
      <c r="S25" s="41"/>
      <c r="T25" s="41"/>
    </row>
    <row r="26" spans="2:20" ht="44.1" customHeight="1">
      <c r="C26" s="92"/>
      <c r="D26" s="41"/>
      <c r="E26" s="41"/>
      <c r="F26" s="41"/>
      <c r="G26" s="41"/>
      <c r="H26" s="41"/>
      <c r="I26" s="41"/>
      <c r="J26" s="41"/>
      <c r="K26" s="41"/>
      <c r="L26" s="41"/>
      <c r="M26" s="41"/>
      <c r="N26" s="41"/>
      <c r="O26" s="41"/>
      <c r="P26" s="41"/>
      <c r="Q26" s="41"/>
      <c r="R26" s="41"/>
      <c r="S26" s="41"/>
      <c r="T26" s="41"/>
    </row>
    <row r="27" spans="2:20" ht="44.1" customHeight="1">
      <c r="C27" s="92"/>
      <c r="D27" s="41"/>
      <c r="E27" s="41"/>
      <c r="F27" s="41"/>
      <c r="G27" s="41"/>
      <c r="H27" s="41"/>
      <c r="I27" s="41"/>
      <c r="J27" s="41"/>
      <c r="K27" s="41"/>
      <c r="L27" s="41"/>
      <c r="M27" s="41"/>
      <c r="N27" s="41"/>
      <c r="O27" s="41"/>
      <c r="P27" s="41"/>
      <c r="Q27" s="41"/>
      <c r="R27" s="41"/>
      <c r="S27" s="41"/>
      <c r="T27" s="41"/>
    </row>
    <row r="28" spans="2:20" ht="44.1" customHeight="1">
      <c r="C28" s="92"/>
      <c r="D28" s="41"/>
      <c r="E28" s="41"/>
      <c r="F28" s="41"/>
      <c r="G28" s="41"/>
      <c r="H28" s="41"/>
      <c r="I28" s="41"/>
      <c r="J28" s="41"/>
      <c r="K28" s="41"/>
      <c r="L28" s="41"/>
      <c r="M28" s="41"/>
      <c r="N28" s="41"/>
      <c r="O28" s="41"/>
      <c r="P28" s="41"/>
      <c r="Q28" s="41"/>
      <c r="R28" s="41"/>
      <c r="S28" s="41"/>
      <c r="T28" s="41"/>
    </row>
    <row r="29" spans="2:20" ht="44.1" customHeight="1">
      <c r="C29" s="92"/>
      <c r="D29" s="41"/>
      <c r="E29" s="41"/>
      <c r="F29" s="41"/>
      <c r="G29" s="41"/>
      <c r="H29" s="41"/>
      <c r="I29" s="41"/>
      <c r="J29" s="41"/>
      <c r="K29" s="41"/>
      <c r="L29" s="41"/>
      <c r="M29" s="41"/>
      <c r="N29" s="41"/>
      <c r="O29" s="41"/>
      <c r="P29" s="41"/>
      <c r="Q29" s="41"/>
      <c r="R29" s="41"/>
      <c r="S29" s="41"/>
      <c r="T29" s="41"/>
    </row>
    <row r="30" spans="2:20" ht="44.1" customHeight="1">
      <c r="C30" s="92"/>
      <c r="D30" s="41"/>
      <c r="E30" s="41"/>
      <c r="F30" s="41"/>
      <c r="G30" s="41"/>
      <c r="H30" s="41"/>
      <c r="I30" s="41"/>
      <c r="J30" s="41"/>
      <c r="K30" s="41"/>
      <c r="L30" s="41"/>
      <c r="M30" s="41"/>
      <c r="N30" s="41"/>
      <c r="O30" s="41"/>
      <c r="P30" s="41"/>
      <c r="Q30" s="41"/>
      <c r="R30" s="41"/>
      <c r="S30" s="41"/>
      <c r="T30" s="41"/>
    </row>
    <row r="31" spans="2:20" ht="44.1" customHeight="1">
      <c r="C31" s="92"/>
      <c r="D31" s="41"/>
      <c r="E31" s="41"/>
      <c r="F31" s="41"/>
      <c r="G31" s="41"/>
      <c r="H31" s="41"/>
      <c r="I31" s="41"/>
      <c r="J31" s="41"/>
      <c r="K31" s="41"/>
      <c r="L31" s="41"/>
      <c r="M31" s="41"/>
      <c r="N31" s="41"/>
      <c r="O31" s="41"/>
      <c r="P31" s="41"/>
      <c r="Q31" s="41"/>
      <c r="R31" s="41"/>
      <c r="S31" s="41"/>
      <c r="T31" s="41"/>
    </row>
    <row r="32" spans="2:20" ht="44.1" customHeight="1">
      <c r="C32" s="92"/>
      <c r="D32" s="41"/>
      <c r="E32" s="41"/>
      <c r="F32" s="41"/>
      <c r="G32" s="41"/>
      <c r="H32" s="41"/>
      <c r="I32" s="41"/>
      <c r="J32" s="41"/>
      <c r="K32" s="41"/>
      <c r="L32" s="41"/>
      <c r="M32" s="41"/>
      <c r="N32" s="41"/>
      <c r="O32" s="41"/>
      <c r="P32" s="41"/>
      <c r="Q32" s="41"/>
      <c r="R32" s="41"/>
      <c r="S32" s="41"/>
      <c r="T32" s="41"/>
    </row>
    <row r="33" spans="3:20" ht="44.1" customHeight="1">
      <c r="C33" s="92"/>
      <c r="D33" s="42"/>
      <c r="E33" s="42"/>
      <c r="F33" s="42"/>
      <c r="G33" s="42"/>
      <c r="H33" s="42"/>
      <c r="I33" s="42"/>
      <c r="J33" s="42"/>
      <c r="K33" s="42"/>
      <c r="L33" s="42"/>
      <c r="M33" s="42"/>
      <c r="N33" s="42"/>
      <c r="O33" s="42"/>
      <c r="P33" s="42"/>
      <c r="Q33" s="42"/>
      <c r="R33" s="42"/>
      <c r="S33" s="42"/>
      <c r="T33" s="42"/>
    </row>
  </sheetData>
  <mergeCells count="4">
    <mergeCell ref="C9:C33"/>
    <mergeCell ref="B6:B8"/>
    <mergeCell ref="C6:C8"/>
    <mergeCell ref="D6:T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1B6-E36D-4D1E-BA6D-90C113EDABAE}">
  <sheetPr>
    <pageSetUpPr fitToPage="1"/>
  </sheetPr>
  <dimension ref="A1:BW154"/>
  <sheetViews>
    <sheetView showGridLines="0" showRuler="0" zoomScale="170" zoomScaleNormal="170" zoomScalePageLayoutView="70" workbookViewId="0">
      <pane ySplit="6" topLeftCell="A108" activePane="bottomLeft" state="frozen"/>
      <selection pane="bottomLeft" activeCell="E120" sqref="E120"/>
    </sheetView>
  </sheetViews>
  <sheetFormatPr defaultColWidth="8.85546875" defaultRowHeight="30" customHeight="1"/>
  <cols>
    <col min="1" max="1" width="2.7109375" style="13" customWidth="1"/>
    <col min="2" max="2" width="21.42578125" style="13" customWidth="1"/>
    <col min="3" max="3" width="26.28515625" style="13" customWidth="1"/>
    <col min="4" max="5" width="21.42578125" style="13" customWidth="1"/>
    <col min="6" max="6" width="69.28515625" customWidth="1"/>
    <col min="7" max="7" width="30.7109375" customWidth="1"/>
    <col min="8" max="8" width="10.7109375" customWidth="1"/>
    <col min="9" max="9" width="10.42578125" style="5" customWidth="1"/>
    <col min="10" max="10" width="10.42578125" customWidth="1"/>
    <col min="11" max="11" width="2.7109375" customWidth="1"/>
    <col min="12" max="12" width="6.140625" hidden="1" customWidth="1"/>
    <col min="13" max="68" width="2.42578125" customWidth="1"/>
    <col min="69" max="74" width="9.140625"/>
  </cols>
  <sheetData>
    <row r="1" spans="1:75" ht="30" customHeight="1">
      <c r="A1" s="14" t="s">
        <v>105</v>
      </c>
      <c r="D1" s="14"/>
      <c r="E1" s="14"/>
      <c r="F1" s="16" t="s">
        <v>106</v>
      </c>
      <c r="G1" s="1"/>
      <c r="H1" s="2"/>
      <c r="I1" s="4"/>
      <c r="J1" s="12"/>
      <c r="L1" s="2"/>
      <c r="M1" s="20"/>
    </row>
    <row r="2" spans="1:75" ht="30" customHeight="1">
      <c r="A2" s="13" t="s">
        <v>107</v>
      </c>
      <c r="B2" s="32"/>
      <c r="C2" s="32"/>
      <c r="F2" s="17" t="s">
        <v>108</v>
      </c>
      <c r="M2" s="21"/>
    </row>
    <row r="3" spans="1:75" ht="30" customHeight="1">
      <c r="A3" s="13" t="s">
        <v>109</v>
      </c>
      <c r="F3" s="18" t="s">
        <v>110</v>
      </c>
      <c r="G3" s="97" t="s">
        <v>111</v>
      </c>
      <c r="H3" s="98"/>
      <c r="I3" s="99">
        <f ca="1">TODAY()</f>
        <v>45737</v>
      </c>
      <c r="J3" s="99"/>
    </row>
    <row r="4" spans="1:75" ht="30" customHeight="1">
      <c r="A4" s="14" t="s">
        <v>112</v>
      </c>
      <c r="B4" s="33" t="s">
        <v>113</v>
      </c>
      <c r="C4" s="33"/>
      <c r="D4" s="14"/>
      <c r="E4" s="14"/>
      <c r="G4" s="97" t="s">
        <v>114</v>
      </c>
      <c r="H4" s="98"/>
      <c r="I4" s="6">
        <v>1</v>
      </c>
      <c r="M4" s="94">
        <f ca="1">M5</f>
        <v>45733</v>
      </c>
      <c r="N4" s="95"/>
      <c r="O4" s="95"/>
      <c r="P4" s="95"/>
      <c r="Q4" s="95"/>
      <c r="R4" s="95"/>
      <c r="S4" s="96"/>
      <c r="T4" s="94">
        <f ca="1">T5</f>
        <v>45740</v>
      </c>
      <c r="U4" s="95"/>
      <c r="V4" s="95"/>
      <c r="W4" s="95"/>
      <c r="X4" s="95"/>
      <c r="Y4" s="95"/>
      <c r="Z4" s="96"/>
      <c r="AA4" s="94">
        <f ca="1">AA5</f>
        <v>45747</v>
      </c>
      <c r="AB4" s="95"/>
      <c r="AC4" s="95"/>
      <c r="AD4" s="95"/>
      <c r="AE4" s="95"/>
      <c r="AF4" s="95"/>
      <c r="AG4" s="96"/>
      <c r="AH4" s="94">
        <f ca="1">AH5</f>
        <v>45754</v>
      </c>
      <c r="AI4" s="95"/>
      <c r="AJ4" s="95"/>
      <c r="AK4" s="95"/>
      <c r="AL4" s="95"/>
      <c r="AM4" s="95"/>
      <c r="AN4" s="96"/>
      <c r="AO4" s="94">
        <f ca="1">AO5</f>
        <v>45761</v>
      </c>
      <c r="AP4" s="95"/>
      <c r="AQ4" s="95"/>
      <c r="AR4" s="95"/>
      <c r="AS4" s="95"/>
      <c r="AT4" s="95"/>
      <c r="AU4" s="96"/>
      <c r="AV4" s="94">
        <f ca="1">AV5</f>
        <v>45768</v>
      </c>
      <c r="AW4" s="95"/>
      <c r="AX4" s="95"/>
      <c r="AY4" s="95"/>
      <c r="AZ4" s="95"/>
      <c r="BA4" s="95"/>
      <c r="BB4" s="96"/>
      <c r="BC4" s="94">
        <f ca="1">BC5</f>
        <v>45775</v>
      </c>
      <c r="BD4" s="95"/>
      <c r="BE4" s="95"/>
      <c r="BF4" s="95"/>
      <c r="BG4" s="95"/>
      <c r="BH4" s="95"/>
      <c r="BI4" s="96"/>
      <c r="BJ4" s="94">
        <f ca="1">BJ5</f>
        <v>45782</v>
      </c>
      <c r="BK4" s="95"/>
      <c r="BL4" s="95"/>
      <c r="BM4" s="95"/>
      <c r="BN4" s="95"/>
      <c r="BO4" s="95"/>
      <c r="BP4" s="95"/>
      <c r="BQ4" s="93"/>
      <c r="BR4" s="93"/>
      <c r="BS4" s="93"/>
      <c r="BT4" s="93"/>
      <c r="BU4" s="93"/>
      <c r="BV4" s="93"/>
      <c r="BW4" s="93"/>
    </row>
    <row r="5" spans="1:75" ht="15" customHeight="1">
      <c r="A5" s="14" t="s">
        <v>115</v>
      </c>
      <c r="B5" s="14"/>
      <c r="C5" s="14"/>
      <c r="D5" s="14"/>
      <c r="E5" s="14"/>
      <c r="F5" s="19"/>
      <c r="G5" s="19"/>
      <c r="H5" s="19"/>
      <c r="I5" s="19"/>
      <c r="J5" s="19"/>
      <c r="K5" s="19"/>
      <c r="M5" s="22">
        <f ca="1">Project_Start-WEEKDAY(Project_Start,1)+2+7*(Display_Week-1)</f>
        <v>45733</v>
      </c>
      <c r="N5" s="23">
        <f ca="1">M5+1</f>
        <v>45734</v>
      </c>
      <c r="O5" s="23">
        <f t="shared" ref="O5:BB5" ca="1" si="0">N5+1</f>
        <v>45735</v>
      </c>
      <c r="P5" s="23">
        <f t="shared" ca="1" si="0"/>
        <v>45736</v>
      </c>
      <c r="Q5" s="23">
        <f t="shared" ca="1" si="0"/>
        <v>45737</v>
      </c>
      <c r="R5" s="23">
        <f t="shared" ca="1" si="0"/>
        <v>45738</v>
      </c>
      <c r="S5" s="24">
        <f t="shared" ca="1" si="0"/>
        <v>45739</v>
      </c>
      <c r="T5" s="22">
        <f ca="1">S5+1</f>
        <v>45740</v>
      </c>
      <c r="U5" s="23">
        <f ca="1">T5+1</f>
        <v>45741</v>
      </c>
      <c r="V5" s="23">
        <f t="shared" ca="1" si="0"/>
        <v>45742</v>
      </c>
      <c r="W5" s="23">
        <f t="shared" ca="1" si="0"/>
        <v>45743</v>
      </c>
      <c r="X5" s="23">
        <f t="shared" ca="1" si="0"/>
        <v>45744</v>
      </c>
      <c r="Y5" s="23">
        <f t="shared" ca="1" si="0"/>
        <v>45745</v>
      </c>
      <c r="Z5" s="24">
        <f t="shared" ca="1" si="0"/>
        <v>45746</v>
      </c>
      <c r="AA5" s="22">
        <f ca="1">Z5+1</f>
        <v>45747</v>
      </c>
      <c r="AB5" s="23">
        <f ca="1">AA5+1</f>
        <v>45748</v>
      </c>
      <c r="AC5" s="23">
        <f t="shared" ca="1" si="0"/>
        <v>45749</v>
      </c>
      <c r="AD5" s="23">
        <f t="shared" ca="1" si="0"/>
        <v>45750</v>
      </c>
      <c r="AE5" s="23">
        <f t="shared" ca="1" si="0"/>
        <v>45751</v>
      </c>
      <c r="AF5" s="23">
        <f t="shared" ca="1" si="0"/>
        <v>45752</v>
      </c>
      <c r="AG5" s="24">
        <f t="shared" ca="1" si="0"/>
        <v>45753</v>
      </c>
      <c r="AH5" s="22">
        <f ca="1">AG5+1</f>
        <v>45754</v>
      </c>
      <c r="AI5" s="23">
        <f ca="1">AH5+1</f>
        <v>45755</v>
      </c>
      <c r="AJ5" s="23">
        <f t="shared" ca="1" si="0"/>
        <v>45756</v>
      </c>
      <c r="AK5" s="23">
        <f t="shared" ca="1" si="0"/>
        <v>45757</v>
      </c>
      <c r="AL5" s="23">
        <f t="shared" ca="1" si="0"/>
        <v>45758</v>
      </c>
      <c r="AM5" s="23">
        <f t="shared" ca="1" si="0"/>
        <v>45759</v>
      </c>
      <c r="AN5" s="24">
        <f t="shared" ca="1" si="0"/>
        <v>45760</v>
      </c>
      <c r="AO5" s="22">
        <f ca="1">AN5+1</f>
        <v>45761</v>
      </c>
      <c r="AP5" s="23">
        <f ca="1">AO5+1</f>
        <v>45762</v>
      </c>
      <c r="AQ5" s="23">
        <f t="shared" ca="1" si="0"/>
        <v>45763</v>
      </c>
      <c r="AR5" s="23">
        <f t="shared" ca="1" si="0"/>
        <v>45764</v>
      </c>
      <c r="AS5" s="23">
        <f t="shared" ca="1" si="0"/>
        <v>45765</v>
      </c>
      <c r="AT5" s="23">
        <f t="shared" ca="1" si="0"/>
        <v>45766</v>
      </c>
      <c r="AU5" s="24">
        <f t="shared" ca="1" si="0"/>
        <v>45767</v>
      </c>
      <c r="AV5" s="22">
        <f ca="1">AU5+1</f>
        <v>45768</v>
      </c>
      <c r="AW5" s="23">
        <f ca="1">AV5+1</f>
        <v>45769</v>
      </c>
      <c r="AX5" s="23">
        <f t="shared" ca="1" si="0"/>
        <v>45770</v>
      </c>
      <c r="AY5" s="23">
        <f t="shared" ca="1" si="0"/>
        <v>45771</v>
      </c>
      <c r="AZ5" s="23">
        <f t="shared" ca="1" si="0"/>
        <v>45772</v>
      </c>
      <c r="BA5" s="23">
        <f t="shared" ca="1" si="0"/>
        <v>45773</v>
      </c>
      <c r="BB5" s="24">
        <f t="shared" ca="1" si="0"/>
        <v>45774</v>
      </c>
      <c r="BC5" s="22">
        <f ca="1">BB5+1</f>
        <v>45775</v>
      </c>
      <c r="BD5" s="23">
        <f ca="1">BC5+1</f>
        <v>45776</v>
      </c>
      <c r="BE5" s="23">
        <f t="shared" ref="BE5:BI5" ca="1" si="1">BD5+1</f>
        <v>45777</v>
      </c>
      <c r="BF5" s="23">
        <f t="shared" ca="1" si="1"/>
        <v>45778</v>
      </c>
      <c r="BG5" s="23">
        <f t="shared" ca="1" si="1"/>
        <v>45779</v>
      </c>
      <c r="BH5" s="23">
        <f t="shared" ca="1" si="1"/>
        <v>45780</v>
      </c>
      <c r="BI5" s="24">
        <f t="shared" ca="1" si="1"/>
        <v>45781</v>
      </c>
      <c r="BJ5" s="22">
        <f ca="1">BI5+1</f>
        <v>45782</v>
      </c>
      <c r="BK5" s="23">
        <f ca="1">BJ5+1</f>
        <v>45783</v>
      </c>
      <c r="BL5" s="23">
        <f t="shared" ref="BL5:BP5" ca="1" si="2">BK5+1</f>
        <v>45784</v>
      </c>
      <c r="BM5" s="23">
        <f t="shared" ca="1" si="2"/>
        <v>45785</v>
      </c>
      <c r="BN5" s="23">
        <f t="shared" ca="1" si="2"/>
        <v>45786</v>
      </c>
      <c r="BO5" s="23">
        <f t="shared" ca="1" si="2"/>
        <v>45787</v>
      </c>
      <c r="BP5" s="23">
        <f t="shared" ca="1" si="2"/>
        <v>45788</v>
      </c>
      <c r="BQ5" s="30"/>
      <c r="BR5" s="30"/>
      <c r="BS5" s="30"/>
      <c r="BT5" s="30"/>
      <c r="BU5" s="30"/>
    </row>
    <row r="6" spans="1:75" ht="30" customHeight="1">
      <c r="A6" s="14" t="s">
        <v>116</v>
      </c>
      <c r="B6" s="25" t="s">
        <v>117</v>
      </c>
      <c r="C6" s="25" t="s">
        <v>118</v>
      </c>
      <c r="D6" s="25" t="s">
        <v>119</v>
      </c>
      <c r="E6" s="25" t="s">
        <v>120</v>
      </c>
      <c r="F6" s="7" t="s">
        <v>121</v>
      </c>
      <c r="G6" s="8" t="s">
        <v>122</v>
      </c>
      <c r="H6" s="8" t="s">
        <v>123</v>
      </c>
      <c r="I6" s="8" t="s">
        <v>124</v>
      </c>
      <c r="J6" s="8" t="s">
        <v>125</v>
      </c>
      <c r="K6" s="8"/>
      <c r="L6" s="8" t="s">
        <v>126</v>
      </c>
      <c r="M6" s="9" t="str">
        <f t="shared" ref="M6:BP6" ca="1" si="3">LEFT(TEXT(M5,"ddd"),1)</f>
        <v>M</v>
      </c>
      <c r="N6" s="9" t="str">
        <f t="shared" ca="1" si="3"/>
        <v>T</v>
      </c>
      <c r="O6" s="9" t="str">
        <f t="shared" ca="1" si="3"/>
        <v>W</v>
      </c>
      <c r="P6" s="9" t="str">
        <f t="shared" ca="1" si="3"/>
        <v>T</v>
      </c>
      <c r="Q6" s="9" t="str">
        <f t="shared" ca="1" si="3"/>
        <v>F</v>
      </c>
      <c r="R6" s="9" t="str">
        <f t="shared" ca="1" si="3"/>
        <v>S</v>
      </c>
      <c r="S6" s="9" t="str">
        <f t="shared" ca="1" si="3"/>
        <v>S</v>
      </c>
      <c r="T6" s="9" t="str">
        <f t="shared" ca="1" si="3"/>
        <v>M</v>
      </c>
      <c r="U6" s="9" t="str">
        <f t="shared" ca="1" si="3"/>
        <v>T</v>
      </c>
      <c r="V6" s="9" t="str">
        <f t="shared" ca="1" si="3"/>
        <v>W</v>
      </c>
      <c r="W6" s="9" t="str">
        <f t="shared" ca="1" si="3"/>
        <v>T</v>
      </c>
      <c r="X6" s="9" t="str">
        <f t="shared" ca="1" si="3"/>
        <v>F</v>
      </c>
      <c r="Y6" s="9" t="str">
        <f t="shared" ca="1" si="3"/>
        <v>S</v>
      </c>
      <c r="Z6" s="9" t="str">
        <f t="shared" ca="1" si="3"/>
        <v>S</v>
      </c>
      <c r="AA6" s="9" t="str">
        <f t="shared" ca="1" si="3"/>
        <v>M</v>
      </c>
      <c r="AB6" s="9" t="str">
        <f t="shared" ca="1" si="3"/>
        <v>T</v>
      </c>
      <c r="AC6" s="9" t="str">
        <f t="shared" ca="1" si="3"/>
        <v>W</v>
      </c>
      <c r="AD6" s="9" t="str">
        <f t="shared" ca="1" si="3"/>
        <v>T</v>
      </c>
      <c r="AE6" s="9" t="str">
        <f t="shared" ca="1" si="3"/>
        <v>F</v>
      </c>
      <c r="AF6" s="9" t="str">
        <f t="shared" ca="1" si="3"/>
        <v>S</v>
      </c>
      <c r="AG6" s="9" t="str">
        <f t="shared" ca="1" si="3"/>
        <v>S</v>
      </c>
      <c r="AH6" s="9" t="str">
        <f t="shared" ca="1" si="3"/>
        <v>M</v>
      </c>
      <c r="AI6" s="9" t="str">
        <f t="shared" ca="1" si="3"/>
        <v>T</v>
      </c>
      <c r="AJ6" s="9" t="str">
        <f t="shared" ca="1" si="3"/>
        <v>W</v>
      </c>
      <c r="AK6" s="9" t="str">
        <f t="shared" ca="1" si="3"/>
        <v>T</v>
      </c>
      <c r="AL6" s="9" t="str">
        <f t="shared" ca="1" si="3"/>
        <v>F</v>
      </c>
      <c r="AM6" s="9" t="str">
        <f t="shared" ca="1" si="3"/>
        <v>S</v>
      </c>
      <c r="AN6" s="9" t="str">
        <f t="shared" ca="1" si="3"/>
        <v>S</v>
      </c>
      <c r="AO6" s="9" t="str">
        <f t="shared" ca="1" si="3"/>
        <v>M</v>
      </c>
      <c r="AP6" s="9" t="str">
        <f t="shared" ca="1" si="3"/>
        <v>T</v>
      </c>
      <c r="AQ6" s="9" t="str">
        <f t="shared" ca="1" si="3"/>
        <v>W</v>
      </c>
      <c r="AR6" s="9" t="str">
        <f t="shared" ca="1" si="3"/>
        <v>T</v>
      </c>
      <c r="AS6" s="9" t="str">
        <f t="shared" ca="1" si="3"/>
        <v>F</v>
      </c>
      <c r="AT6" s="9" t="str">
        <f t="shared" ca="1" si="3"/>
        <v>S</v>
      </c>
      <c r="AU6" s="9" t="str">
        <f t="shared" ca="1" si="3"/>
        <v>S</v>
      </c>
      <c r="AV6" s="9" t="str">
        <f t="shared" ca="1" si="3"/>
        <v>M</v>
      </c>
      <c r="AW6" s="9" t="str">
        <f t="shared" ca="1" si="3"/>
        <v>T</v>
      </c>
      <c r="AX6" s="9" t="str">
        <f t="shared" ca="1" si="3"/>
        <v>W</v>
      </c>
      <c r="AY6" s="9" t="str">
        <f t="shared" ca="1" si="3"/>
        <v>T</v>
      </c>
      <c r="AZ6" s="9" t="str">
        <f t="shared" ca="1" si="3"/>
        <v>F</v>
      </c>
      <c r="BA6" s="9" t="str">
        <f t="shared" ca="1" si="3"/>
        <v>S</v>
      </c>
      <c r="BB6" s="9" t="str">
        <f t="shared" ca="1" si="3"/>
        <v>S</v>
      </c>
      <c r="BC6" s="9" t="str">
        <f t="shared" ca="1" si="3"/>
        <v>M</v>
      </c>
      <c r="BD6" s="9" t="str">
        <f t="shared" ca="1" si="3"/>
        <v>T</v>
      </c>
      <c r="BE6" s="9" t="str">
        <f t="shared" ca="1" si="3"/>
        <v>W</v>
      </c>
      <c r="BF6" s="9" t="str">
        <f t="shared" ca="1" si="3"/>
        <v>T</v>
      </c>
      <c r="BG6" s="9" t="str">
        <f t="shared" ca="1" si="3"/>
        <v>F</v>
      </c>
      <c r="BH6" s="9" t="str">
        <f t="shared" ca="1" si="3"/>
        <v>S</v>
      </c>
      <c r="BI6" s="9" t="str">
        <f t="shared" ca="1" si="3"/>
        <v>S</v>
      </c>
      <c r="BJ6" s="9" t="str">
        <f t="shared" ca="1" si="3"/>
        <v>M</v>
      </c>
      <c r="BK6" s="9" t="str">
        <f t="shared" ca="1" si="3"/>
        <v>T</v>
      </c>
      <c r="BL6" s="9" t="str">
        <f t="shared" ca="1" si="3"/>
        <v>W</v>
      </c>
      <c r="BM6" s="9" t="str">
        <f t="shared" ca="1" si="3"/>
        <v>T</v>
      </c>
      <c r="BN6" s="9" t="str">
        <f t="shared" ca="1" si="3"/>
        <v>F</v>
      </c>
      <c r="BO6" s="9" t="str">
        <f t="shared" ca="1" si="3"/>
        <v>S</v>
      </c>
      <c r="BP6" s="29" t="str">
        <f t="shared" ca="1" si="3"/>
        <v>S</v>
      </c>
      <c r="BQ6" s="31"/>
      <c r="BR6" s="31"/>
      <c r="BS6" s="31"/>
      <c r="BT6" s="31"/>
      <c r="BU6" s="31"/>
    </row>
    <row r="7" spans="1:75" ht="15" hidden="1" customHeight="1">
      <c r="A7" s="13" t="s">
        <v>127</v>
      </c>
      <c r="G7" s="15"/>
      <c r="I7"/>
      <c r="L7" t="str">
        <f ca="1">IF(OR(ISBLANK(task_start),ISBLANK(task_end)),"",task_end-task_start+1)</f>
        <v/>
      </c>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75" s="3" customFormat="1" ht="30" customHeight="1">
      <c r="A8" s="14"/>
      <c r="B8" s="26" t="s">
        <v>61</v>
      </c>
      <c r="C8" s="26" t="s">
        <v>128</v>
      </c>
      <c r="D8" s="26" t="s">
        <v>129</v>
      </c>
      <c r="E8" s="26" t="s">
        <v>61</v>
      </c>
      <c r="F8" s="61" t="s">
        <v>130</v>
      </c>
      <c r="G8" s="56"/>
      <c r="H8" s="57"/>
      <c r="I8" s="58">
        <v>45740</v>
      </c>
      <c r="J8" s="58">
        <v>45751</v>
      </c>
      <c r="K8" s="10"/>
      <c r="L8" s="10"/>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75" s="3" customFormat="1" ht="30" customHeight="1">
      <c r="A9" s="14"/>
      <c r="B9" s="26" t="s">
        <v>131</v>
      </c>
      <c r="C9" s="26" t="s">
        <v>128</v>
      </c>
      <c r="D9" s="26" t="s">
        <v>129</v>
      </c>
      <c r="E9" s="26" t="s">
        <v>61</v>
      </c>
      <c r="F9" s="61" t="s">
        <v>132</v>
      </c>
      <c r="G9" s="59"/>
      <c r="H9" s="57"/>
      <c r="I9" s="58">
        <v>45740</v>
      </c>
      <c r="J9" s="58">
        <v>45751</v>
      </c>
      <c r="K9" s="10"/>
      <c r="L9" s="10"/>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75" s="3" customFormat="1" ht="30" customHeight="1">
      <c r="A10" s="14"/>
      <c r="B10" s="26" t="s">
        <v>131</v>
      </c>
      <c r="C10" s="26" t="s">
        <v>128</v>
      </c>
      <c r="D10" s="26" t="s">
        <v>129</v>
      </c>
      <c r="E10" s="26" t="s">
        <v>61</v>
      </c>
      <c r="F10" s="61" t="s">
        <v>133</v>
      </c>
      <c r="G10" s="59"/>
      <c r="H10" s="57"/>
      <c r="I10" s="58">
        <v>45740</v>
      </c>
      <c r="J10" s="58">
        <v>45751</v>
      </c>
      <c r="K10" s="10"/>
      <c r="L10" s="10"/>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75" s="3" customFormat="1" ht="30" customHeight="1">
      <c r="A11" s="14" t="s">
        <v>134</v>
      </c>
      <c r="B11" s="26" t="s">
        <v>131</v>
      </c>
      <c r="C11" s="26" t="s">
        <v>128</v>
      </c>
      <c r="D11" s="26" t="s">
        <v>129</v>
      </c>
      <c r="E11" s="26" t="s">
        <v>61</v>
      </c>
      <c r="F11" s="61" t="s">
        <v>135</v>
      </c>
      <c r="G11" s="59"/>
      <c r="H11" s="57"/>
      <c r="I11" s="58">
        <v>45740</v>
      </c>
      <c r="J11" s="58">
        <v>45751</v>
      </c>
      <c r="K11" s="10"/>
      <c r="L11" s="10">
        <f t="shared" ref="L11:L24" ca="1" si="4">IF(OR(ISBLANK(task_start),ISBLANK(task_end)),"",task_end-task_start+1)</f>
        <v>12</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75" s="3" customFormat="1" ht="30" customHeight="1">
      <c r="A12" s="14"/>
      <c r="B12" s="26" t="s">
        <v>131</v>
      </c>
      <c r="C12" s="26" t="s">
        <v>128</v>
      </c>
      <c r="D12" s="26" t="s">
        <v>129</v>
      </c>
      <c r="E12" s="26" t="s">
        <v>61</v>
      </c>
      <c r="F12" s="61" t="s">
        <v>136</v>
      </c>
      <c r="G12" s="59"/>
      <c r="H12" s="57"/>
      <c r="I12" s="58">
        <v>45740</v>
      </c>
      <c r="J12" s="58">
        <v>45751</v>
      </c>
      <c r="K12" s="10"/>
      <c r="L12" s="10"/>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75" s="3" customFormat="1" ht="30" customHeight="1">
      <c r="A13" s="14"/>
      <c r="B13" s="26" t="s">
        <v>131</v>
      </c>
      <c r="C13" s="26" t="s">
        <v>128</v>
      </c>
      <c r="D13" s="26" t="s">
        <v>129</v>
      </c>
      <c r="E13" s="26" t="s">
        <v>61</v>
      </c>
      <c r="F13" s="61" t="s">
        <v>137</v>
      </c>
      <c r="G13" s="59"/>
      <c r="H13" s="57"/>
      <c r="I13" s="58">
        <v>45740</v>
      </c>
      <c r="J13" s="58">
        <v>45751</v>
      </c>
      <c r="K13" s="10"/>
      <c r="L13" s="10"/>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75" s="3" customFormat="1" ht="33.75" customHeight="1">
      <c r="A14" s="14"/>
      <c r="B14" s="26" t="s">
        <v>131</v>
      </c>
      <c r="C14" s="26" t="s">
        <v>128</v>
      </c>
      <c r="D14" s="26" t="s">
        <v>129</v>
      </c>
      <c r="E14" s="26" t="s">
        <v>61</v>
      </c>
      <c r="F14" s="61" t="s">
        <v>138</v>
      </c>
      <c r="G14" s="59"/>
      <c r="H14" s="57"/>
      <c r="I14" s="58">
        <v>45740</v>
      </c>
      <c r="J14" s="58">
        <v>45751</v>
      </c>
      <c r="K14" s="10"/>
      <c r="L14" s="10"/>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75" s="3" customFormat="1" ht="37.5" customHeight="1">
      <c r="A15" s="14"/>
      <c r="B15" s="26" t="s">
        <v>131</v>
      </c>
      <c r="C15" s="26" t="s">
        <v>128</v>
      </c>
      <c r="D15" s="26" t="s">
        <v>129</v>
      </c>
      <c r="E15" s="26" t="s">
        <v>61</v>
      </c>
      <c r="F15" s="61" t="s">
        <v>139</v>
      </c>
      <c r="G15" s="59"/>
      <c r="H15" s="57"/>
      <c r="I15" s="58">
        <v>45740</v>
      </c>
      <c r="J15" s="58">
        <v>45751</v>
      </c>
      <c r="K15" s="10"/>
      <c r="L15" s="10"/>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75" s="3" customFormat="1" ht="30" customHeight="1">
      <c r="A16" s="14"/>
      <c r="B16" s="26" t="s">
        <v>131</v>
      </c>
      <c r="C16" s="26" t="s">
        <v>128</v>
      </c>
      <c r="D16" s="26" t="s">
        <v>129</v>
      </c>
      <c r="E16" s="26" t="s">
        <v>140</v>
      </c>
      <c r="F16" s="61" t="s">
        <v>141</v>
      </c>
      <c r="G16" s="59"/>
      <c r="H16" s="57"/>
      <c r="I16" s="58">
        <v>45740</v>
      </c>
      <c r="J16" s="58">
        <v>45751</v>
      </c>
      <c r="K16" s="10"/>
      <c r="L16" s="10"/>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s="3" customFormat="1" ht="30" customHeight="1">
      <c r="A17" s="14"/>
      <c r="B17" s="26" t="s">
        <v>131</v>
      </c>
      <c r="C17" s="26" t="s">
        <v>128</v>
      </c>
      <c r="D17" s="26" t="s">
        <v>129</v>
      </c>
      <c r="E17" s="26" t="s">
        <v>140</v>
      </c>
      <c r="F17" s="61" t="s">
        <v>142</v>
      </c>
      <c r="G17" s="59"/>
      <c r="H17" s="57"/>
      <c r="I17" s="58">
        <v>45740</v>
      </c>
      <c r="J17" s="58">
        <v>45751</v>
      </c>
      <c r="K17" s="10"/>
      <c r="L17" s="10"/>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s="3" customFormat="1" ht="30" customHeight="1">
      <c r="A18" s="14"/>
      <c r="B18" s="26" t="s">
        <v>131</v>
      </c>
      <c r="C18" s="26" t="s">
        <v>128</v>
      </c>
      <c r="D18" s="26" t="s">
        <v>129</v>
      </c>
      <c r="E18" s="26" t="s">
        <v>140</v>
      </c>
      <c r="F18" s="61" t="s">
        <v>143</v>
      </c>
      <c r="G18" s="59"/>
      <c r="H18" s="57"/>
      <c r="I18" s="58">
        <v>45740</v>
      </c>
      <c r="J18" s="58">
        <v>45751</v>
      </c>
      <c r="K18" s="10"/>
      <c r="L18" s="10"/>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s="3" customFormat="1" ht="30" customHeight="1">
      <c r="A19" s="14"/>
      <c r="B19" s="26" t="s">
        <v>131</v>
      </c>
      <c r="C19" s="26" t="s">
        <v>128</v>
      </c>
      <c r="D19" s="26" t="s">
        <v>129</v>
      </c>
      <c r="E19" s="26" t="s">
        <v>140</v>
      </c>
      <c r="F19" s="61" t="s">
        <v>144</v>
      </c>
      <c r="G19" s="59"/>
      <c r="H19" s="57"/>
      <c r="I19" s="58">
        <v>45740</v>
      </c>
      <c r="J19" s="58">
        <v>45751</v>
      </c>
      <c r="K19" s="10"/>
      <c r="L19" s="10"/>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s="3" customFormat="1" ht="30" customHeight="1">
      <c r="A20" s="14"/>
      <c r="B20" s="26" t="s">
        <v>131</v>
      </c>
      <c r="C20" s="26" t="s">
        <v>128</v>
      </c>
      <c r="D20" s="26" t="s">
        <v>129</v>
      </c>
      <c r="E20" s="26" t="s">
        <v>140</v>
      </c>
      <c r="F20" s="61" t="s">
        <v>145</v>
      </c>
      <c r="G20" s="59"/>
      <c r="H20" s="57"/>
      <c r="I20" s="58">
        <v>45740</v>
      </c>
      <c r="J20" s="58">
        <v>45751</v>
      </c>
      <c r="K20" s="10"/>
      <c r="L20" s="10"/>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s="3" customFormat="1" ht="30" customHeight="1">
      <c r="A21" s="14"/>
      <c r="B21" s="26" t="s">
        <v>131</v>
      </c>
      <c r="C21" s="26" t="s">
        <v>128</v>
      </c>
      <c r="D21" s="26" t="s">
        <v>129</v>
      </c>
      <c r="E21" s="26" t="s">
        <v>140</v>
      </c>
      <c r="F21" s="61" t="s">
        <v>146</v>
      </c>
      <c r="G21" s="59"/>
      <c r="H21" s="57"/>
      <c r="I21" s="58">
        <v>45740</v>
      </c>
      <c r="J21" s="58">
        <v>45751</v>
      </c>
      <c r="K21" s="10"/>
      <c r="L21" s="10"/>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s="3" customFormat="1" ht="30" customHeight="1">
      <c r="A22" s="14"/>
      <c r="B22" s="26" t="s">
        <v>131</v>
      </c>
      <c r="C22" s="26" t="s">
        <v>128</v>
      </c>
      <c r="D22" s="26" t="s">
        <v>129</v>
      </c>
      <c r="E22" s="26" t="s">
        <v>140</v>
      </c>
      <c r="F22" s="61" t="s">
        <v>147</v>
      </c>
      <c r="G22" s="59"/>
      <c r="H22" s="57"/>
      <c r="I22" s="58">
        <v>45740</v>
      </c>
      <c r="J22" s="58">
        <v>45751</v>
      </c>
      <c r="K22" s="10"/>
      <c r="L22" s="10"/>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s="3" customFormat="1" ht="30" customHeight="1">
      <c r="A23" s="14" t="s">
        <v>148</v>
      </c>
      <c r="B23" s="26" t="s">
        <v>131</v>
      </c>
      <c r="C23" s="26" t="s">
        <v>128</v>
      </c>
      <c r="D23" s="26" t="s">
        <v>129</v>
      </c>
      <c r="E23" s="26" t="s">
        <v>61</v>
      </c>
      <c r="F23" s="61" t="s">
        <v>149</v>
      </c>
      <c r="G23" s="59"/>
      <c r="H23" s="57"/>
      <c r="I23" s="58">
        <v>45740</v>
      </c>
      <c r="J23" s="58">
        <v>45751</v>
      </c>
      <c r="K23" s="10"/>
      <c r="L23" s="10">
        <f t="shared" ca="1" si="4"/>
        <v>12</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3" customFormat="1" ht="30" customHeight="1">
      <c r="A24" s="13"/>
      <c r="B24" s="26" t="s">
        <v>131</v>
      </c>
      <c r="C24" s="26" t="s">
        <v>128</v>
      </c>
      <c r="D24" s="26" t="s">
        <v>129</v>
      </c>
      <c r="E24" s="26" t="s">
        <v>61</v>
      </c>
      <c r="F24" s="61" t="s">
        <v>150</v>
      </c>
      <c r="G24" s="59"/>
      <c r="H24" s="57"/>
      <c r="I24" s="58">
        <v>45740</v>
      </c>
      <c r="J24" s="58">
        <v>45751</v>
      </c>
      <c r="K24" s="10"/>
      <c r="L24" s="10">
        <f t="shared" ca="1" si="4"/>
        <v>12</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s="3" customFormat="1" ht="30" customHeight="1">
      <c r="A25" s="13"/>
      <c r="B25" s="26" t="s">
        <v>131</v>
      </c>
      <c r="C25" s="26" t="s">
        <v>128</v>
      </c>
      <c r="D25" s="26" t="s">
        <v>129</v>
      </c>
      <c r="E25" s="26" t="s">
        <v>140</v>
      </c>
      <c r="F25" s="61" t="s">
        <v>151</v>
      </c>
      <c r="G25" s="59"/>
      <c r="H25" s="57"/>
      <c r="I25" s="58">
        <v>45740</v>
      </c>
      <c r="J25" s="58">
        <v>45751</v>
      </c>
      <c r="K25" s="10"/>
      <c r="L25" s="10"/>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s="3" customFormat="1" ht="30" customHeight="1">
      <c r="A26" s="13"/>
      <c r="B26" s="26" t="s">
        <v>131</v>
      </c>
      <c r="C26" s="26" t="s">
        <v>128</v>
      </c>
      <c r="D26" s="26" t="s">
        <v>129</v>
      </c>
      <c r="E26" s="26" t="s">
        <v>140</v>
      </c>
      <c r="F26" s="61" t="s">
        <v>152</v>
      </c>
      <c r="G26" s="59"/>
      <c r="H26" s="57"/>
      <c r="I26" s="58">
        <v>45740</v>
      </c>
      <c r="J26" s="58">
        <v>45751</v>
      </c>
      <c r="K26" s="10"/>
      <c r="L26" s="10"/>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s="3" customFormat="1" ht="30" customHeight="1">
      <c r="A27" s="13"/>
      <c r="B27" s="26" t="s">
        <v>61</v>
      </c>
      <c r="C27" s="26" t="s">
        <v>128</v>
      </c>
      <c r="D27" s="26" t="s">
        <v>129</v>
      </c>
      <c r="E27" s="26" t="s">
        <v>140</v>
      </c>
      <c r="F27" s="61" t="s">
        <v>153</v>
      </c>
      <c r="G27" s="59"/>
      <c r="H27" s="57"/>
      <c r="I27" s="58">
        <v>45740</v>
      </c>
      <c r="J27" s="58">
        <v>45751</v>
      </c>
      <c r="K27" s="10"/>
      <c r="L27" s="10"/>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s="3" customFormat="1" ht="30" customHeight="1">
      <c r="A28" s="13"/>
      <c r="B28" s="26"/>
      <c r="C28" s="26"/>
      <c r="D28" s="26"/>
      <c r="E28" s="26"/>
      <c r="F28" s="61"/>
      <c r="G28" s="59"/>
      <c r="H28" s="57"/>
      <c r="I28" s="60"/>
      <c r="J28" s="60"/>
      <c r="K28" s="10"/>
      <c r="L28" s="10"/>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s="3" customFormat="1" ht="30" customHeight="1">
      <c r="A29" s="13"/>
      <c r="B29" s="26" t="s">
        <v>61</v>
      </c>
      <c r="C29" s="26" t="s">
        <v>128</v>
      </c>
      <c r="D29" s="26" t="s">
        <v>154</v>
      </c>
      <c r="E29" s="26" t="s">
        <v>61</v>
      </c>
      <c r="F29" s="61" t="s">
        <v>155</v>
      </c>
      <c r="G29" s="59"/>
      <c r="H29" s="57"/>
      <c r="I29" s="60">
        <v>45754</v>
      </c>
      <c r="J29" s="60">
        <v>45765</v>
      </c>
      <c r="K29" s="10"/>
      <c r="L29" s="10"/>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s="3" customFormat="1" ht="30" customHeight="1">
      <c r="A30" s="13"/>
      <c r="B30" s="26" t="s">
        <v>156</v>
      </c>
      <c r="C30" s="26" t="s">
        <v>128</v>
      </c>
      <c r="D30" s="26" t="s">
        <v>154</v>
      </c>
      <c r="E30" s="26" t="s">
        <v>157</v>
      </c>
      <c r="F30" s="61" t="s">
        <v>158</v>
      </c>
      <c r="G30" s="59"/>
      <c r="H30" s="57"/>
      <c r="I30" s="60">
        <v>45754</v>
      </c>
      <c r="J30" s="60">
        <v>45765</v>
      </c>
      <c r="K30" s="10"/>
      <c r="L30" s="10"/>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s="3" customFormat="1" ht="30" customHeight="1">
      <c r="A31" s="13"/>
      <c r="B31" s="26" t="s">
        <v>156</v>
      </c>
      <c r="C31" s="26" t="s">
        <v>128</v>
      </c>
      <c r="D31" s="26" t="s">
        <v>154</v>
      </c>
      <c r="E31" s="26" t="s">
        <v>157</v>
      </c>
      <c r="F31" s="61" t="s">
        <v>159</v>
      </c>
      <c r="G31" s="59"/>
      <c r="H31" s="57"/>
      <c r="I31" s="60">
        <v>45754</v>
      </c>
      <c r="J31" s="60">
        <v>45765</v>
      </c>
      <c r="K31" s="10"/>
      <c r="L31" s="10"/>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s="3" customFormat="1" ht="30" customHeight="1">
      <c r="A32" s="13"/>
      <c r="B32" s="26" t="s">
        <v>156</v>
      </c>
      <c r="C32" s="26" t="s">
        <v>128</v>
      </c>
      <c r="D32" s="26" t="s">
        <v>154</v>
      </c>
      <c r="E32" s="26" t="s">
        <v>157</v>
      </c>
      <c r="F32" s="61" t="s">
        <v>160</v>
      </c>
      <c r="G32" s="59"/>
      <c r="H32" s="57"/>
      <c r="I32" s="60">
        <v>45754</v>
      </c>
      <c r="J32" s="60">
        <v>45765</v>
      </c>
      <c r="K32" s="10"/>
      <c r="L32" s="10"/>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s="3" customFormat="1" ht="30" customHeight="1">
      <c r="A33" s="13"/>
      <c r="B33" s="26" t="s">
        <v>156</v>
      </c>
      <c r="C33" s="26" t="s">
        <v>128</v>
      </c>
      <c r="D33" s="26" t="s">
        <v>154</v>
      </c>
      <c r="E33" s="26" t="s">
        <v>157</v>
      </c>
      <c r="F33" s="62" t="s">
        <v>161</v>
      </c>
      <c r="G33" s="59"/>
      <c r="H33" s="57"/>
      <c r="I33" s="60">
        <v>45754</v>
      </c>
      <c r="J33" s="60">
        <v>45765</v>
      </c>
      <c r="K33" s="10"/>
      <c r="L33" s="10"/>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s="3" customFormat="1" ht="30" customHeight="1">
      <c r="A34" s="13"/>
      <c r="B34" s="26" t="s">
        <v>156</v>
      </c>
      <c r="C34" s="26" t="s">
        <v>128</v>
      </c>
      <c r="D34" s="26" t="s">
        <v>154</v>
      </c>
      <c r="E34" s="28" t="s">
        <v>157</v>
      </c>
      <c r="F34" s="63" t="s">
        <v>162</v>
      </c>
      <c r="G34" s="59"/>
      <c r="H34" s="57"/>
      <c r="I34" s="60">
        <v>45754</v>
      </c>
      <c r="J34" s="60">
        <v>45765</v>
      </c>
      <c r="K34" s="10"/>
      <c r="L34" s="10"/>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s="3" customFormat="1" ht="30" customHeight="1">
      <c r="A35" s="13"/>
      <c r="B35" s="26" t="s">
        <v>131</v>
      </c>
      <c r="C35" s="26" t="s">
        <v>128</v>
      </c>
      <c r="D35" s="26" t="s">
        <v>154</v>
      </c>
      <c r="E35" s="26" t="s">
        <v>157</v>
      </c>
      <c r="F35" s="64" t="s">
        <v>163</v>
      </c>
      <c r="G35" s="59"/>
      <c r="H35" s="57"/>
      <c r="I35" s="60">
        <v>45754</v>
      </c>
      <c r="J35" s="60">
        <v>45765</v>
      </c>
      <c r="K35" s="10"/>
      <c r="L35" s="10"/>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s="3" customFormat="1" ht="30" customHeight="1">
      <c r="A36" s="13"/>
      <c r="B36" s="26" t="s">
        <v>164</v>
      </c>
      <c r="C36" s="26" t="s">
        <v>128</v>
      </c>
      <c r="D36" s="26" t="s">
        <v>154</v>
      </c>
      <c r="E36" s="26" t="s">
        <v>157</v>
      </c>
      <c r="F36" s="64" t="s">
        <v>165</v>
      </c>
      <c r="G36" s="59"/>
      <c r="H36" s="57"/>
      <c r="I36" s="60">
        <v>45754</v>
      </c>
      <c r="J36" s="60">
        <v>45765</v>
      </c>
      <c r="K36" s="10"/>
      <c r="L36" s="10"/>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s="3" customFormat="1" ht="30" customHeight="1">
      <c r="A37" s="13"/>
      <c r="B37" s="26" t="s">
        <v>61</v>
      </c>
      <c r="C37" s="26" t="s">
        <v>128</v>
      </c>
      <c r="D37" s="26" t="s">
        <v>154</v>
      </c>
      <c r="E37" s="26" t="s">
        <v>140</v>
      </c>
      <c r="F37" s="64" t="s">
        <v>166</v>
      </c>
      <c r="G37" s="59"/>
      <c r="H37" s="57"/>
      <c r="I37" s="60">
        <v>45754</v>
      </c>
      <c r="J37" s="60">
        <v>45765</v>
      </c>
      <c r="K37" s="10"/>
      <c r="L37" s="10"/>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s="3" customFormat="1" ht="30" customHeight="1">
      <c r="A38" s="13"/>
      <c r="B38" s="26" t="s">
        <v>61</v>
      </c>
      <c r="C38" s="26" t="s">
        <v>128</v>
      </c>
      <c r="D38" s="26" t="s">
        <v>154</v>
      </c>
      <c r="E38" s="26" t="s">
        <v>61</v>
      </c>
      <c r="F38" s="61" t="s">
        <v>167</v>
      </c>
      <c r="G38" s="59"/>
      <c r="H38" s="57"/>
      <c r="I38" s="60">
        <v>45754</v>
      </c>
      <c r="J38" s="60">
        <v>45765</v>
      </c>
      <c r="K38" s="10"/>
      <c r="L38" s="10"/>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s="3" customFormat="1" ht="30" customHeight="1">
      <c r="A39" s="13"/>
      <c r="B39" s="26"/>
      <c r="C39" s="26"/>
      <c r="D39" s="26"/>
      <c r="E39" s="26"/>
      <c r="F39" s="61"/>
      <c r="G39" s="59"/>
      <c r="H39" s="57"/>
      <c r="I39" s="60"/>
      <c r="J39" s="60"/>
      <c r="K39" s="10"/>
      <c r="L39" s="10"/>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s="3" customFormat="1" ht="30" customHeight="1">
      <c r="A40" s="13"/>
      <c r="B40" s="26" t="s">
        <v>61</v>
      </c>
      <c r="C40" s="26" t="s">
        <v>168</v>
      </c>
      <c r="D40" s="26" t="s">
        <v>169</v>
      </c>
      <c r="E40" s="26" t="s">
        <v>61</v>
      </c>
      <c r="F40" s="61" t="s">
        <v>170</v>
      </c>
      <c r="G40" s="59"/>
      <c r="H40" s="57"/>
      <c r="I40" s="60">
        <v>45768</v>
      </c>
      <c r="J40" s="60">
        <v>45779</v>
      </c>
      <c r="K40" s="10"/>
      <c r="L40" s="10"/>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s="3" customFormat="1" ht="30" customHeight="1">
      <c r="A41" s="13"/>
      <c r="B41" s="26" t="s">
        <v>171</v>
      </c>
      <c r="C41" s="26" t="s">
        <v>168</v>
      </c>
      <c r="D41" s="26" t="s">
        <v>169</v>
      </c>
      <c r="E41" s="26" t="s">
        <v>172</v>
      </c>
      <c r="F41" s="61" t="s">
        <v>173</v>
      </c>
      <c r="G41" s="59"/>
      <c r="H41" s="57"/>
      <c r="I41" s="60">
        <v>45768</v>
      </c>
      <c r="J41" s="60">
        <v>45779</v>
      </c>
      <c r="K41" s="10"/>
      <c r="L41" s="10"/>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s="3" customFormat="1" ht="30" customHeight="1">
      <c r="A42" s="13"/>
      <c r="B42" s="26" t="s">
        <v>171</v>
      </c>
      <c r="C42" s="26" t="s">
        <v>168</v>
      </c>
      <c r="D42" s="26" t="s">
        <v>169</v>
      </c>
      <c r="E42" s="26" t="s">
        <v>172</v>
      </c>
      <c r="F42" s="61" t="s">
        <v>174</v>
      </c>
      <c r="G42" s="59"/>
      <c r="H42" s="57"/>
      <c r="I42" s="60">
        <v>45768</v>
      </c>
      <c r="J42" s="60">
        <v>45779</v>
      </c>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s="3" customFormat="1" ht="30" customHeight="1">
      <c r="A43" s="13"/>
      <c r="B43" s="26" t="s">
        <v>171</v>
      </c>
      <c r="C43" s="26" t="s">
        <v>168</v>
      </c>
      <c r="D43" s="26" t="s">
        <v>169</v>
      </c>
      <c r="E43" s="26" t="s">
        <v>175</v>
      </c>
      <c r="F43" s="61" t="s">
        <v>173</v>
      </c>
      <c r="G43" s="59"/>
      <c r="H43" s="57"/>
      <c r="I43" s="60">
        <v>45768</v>
      </c>
      <c r="J43" s="60">
        <v>45779</v>
      </c>
      <c r="K43" s="10"/>
      <c r="L43" s="10"/>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s="3" customFormat="1" ht="30" customHeight="1">
      <c r="A44" s="13"/>
      <c r="B44" s="26" t="s">
        <v>171</v>
      </c>
      <c r="C44" s="26" t="s">
        <v>168</v>
      </c>
      <c r="D44" s="26" t="s">
        <v>169</v>
      </c>
      <c r="E44" s="26" t="s">
        <v>175</v>
      </c>
      <c r="F44" s="61" t="s">
        <v>174</v>
      </c>
      <c r="G44" s="59"/>
      <c r="H44" s="57"/>
      <c r="I44" s="60">
        <v>45768</v>
      </c>
      <c r="J44" s="60">
        <v>45779</v>
      </c>
      <c r="K44" s="10"/>
      <c r="L44" s="10"/>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s="3" customFormat="1" ht="30" customHeight="1">
      <c r="A45" s="13"/>
      <c r="B45" s="26" t="s">
        <v>171</v>
      </c>
      <c r="C45" s="26" t="s">
        <v>168</v>
      </c>
      <c r="D45" s="26" t="s">
        <v>169</v>
      </c>
      <c r="E45" s="26" t="s">
        <v>176</v>
      </c>
      <c r="F45" s="61" t="s">
        <v>173</v>
      </c>
      <c r="G45" s="59"/>
      <c r="H45" s="57"/>
      <c r="I45" s="60">
        <v>45768</v>
      </c>
      <c r="J45" s="60">
        <v>45779</v>
      </c>
      <c r="K45" s="10"/>
      <c r="L45" s="10"/>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s="3" customFormat="1" ht="30" customHeight="1">
      <c r="A46" s="13"/>
      <c r="B46" s="26" t="s">
        <v>171</v>
      </c>
      <c r="C46" s="26" t="s">
        <v>168</v>
      </c>
      <c r="D46" s="26" t="s">
        <v>169</v>
      </c>
      <c r="E46" s="26" t="s">
        <v>176</v>
      </c>
      <c r="F46" s="61" t="s">
        <v>174</v>
      </c>
      <c r="G46" s="59"/>
      <c r="H46" s="57"/>
      <c r="I46" s="60">
        <v>45768</v>
      </c>
      <c r="J46" s="60">
        <v>45779</v>
      </c>
      <c r="K46" s="10"/>
      <c r="L46" s="10"/>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s="3" customFormat="1" ht="30" customHeight="1">
      <c r="A47" s="13"/>
      <c r="B47" s="26" t="s">
        <v>164</v>
      </c>
      <c r="C47" s="26" t="s">
        <v>168</v>
      </c>
      <c r="D47" s="26" t="s">
        <v>169</v>
      </c>
      <c r="E47" s="26" t="s">
        <v>157</v>
      </c>
      <c r="F47" s="64" t="s">
        <v>177</v>
      </c>
      <c r="G47" s="59"/>
      <c r="H47" s="57"/>
      <c r="I47" s="60">
        <v>45768</v>
      </c>
      <c r="J47" s="60">
        <v>45779</v>
      </c>
      <c r="K47" s="10"/>
      <c r="L47" s="10"/>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s="3" customFormat="1" ht="30" customHeight="1">
      <c r="A48" s="13"/>
      <c r="B48" s="26" t="s">
        <v>61</v>
      </c>
      <c r="C48" s="26" t="s">
        <v>168</v>
      </c>
      <c r="D48" s="26" t="s">
        <v>169</v>
      </c>
      <c r="E48" s="26" t="s">
        <v>61</v>
      </c>
      <c r="F48" s="64" t="s">
        <v>178</v>
      </c>
      <c r="G48" s="59"/>
      <c r="H48" s="57"/>
      <c r="I48" s="60">
        <v>45768</v>
      </c>
      <c r="J48" s="60">
        <v>45779</v>
      </c>
      <c r="K48" s="10"/>
      <c r="L48" s="10"/>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s="3" customFormat="1" ht="30" customHeight="1">
      <c r="A49" s="13"/>
      <c r="B49" s="26"/>
      <c r="C49" s="26"/>
      <c r="D49" s="26"/>
      <c r="E49" s="26"/>
      <c r="F49" s="61"/>
      <c r="G49" s="59"/>
      <c r="H49" s="57"/>
      <c r="I49" s="60"/>
      <c r="J49" s="60"/>
      <c r="K49" s="10"/>
      <c r="L49" s="10"/>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s="3" customFormat="1" ht="30" customHeight="1">
      <c r="A50" s="13"/>
      <c r="B50" s="26" t="s">
        <v>61</v>
      </c>
      <c r="C50" s="26" t="s">
        <v>168</v>
      </c>
      <c r="D50" s="26" t="s">
        <v>179</v>
      </c>
      <c r="E50" s="26" t="s">
        <v>61</v>
      </c>
      <c r="F50" s="61" t="s">
        <v>180</v>
      </c>
      <c r="G50" s="59"/>
      <c r="H50" s="57"/>
      <c r="I50" s="60">
        <v>45782</v>
      </c>
      <c r="J50" s="60">
        <v>45793</v>
      </c>
      <c r="K50" s="10"/>
      <c r="L50" s="10"/>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s="3" customFormat="1" ht="30" customHeight="1">
      <c r="A51" s="13"/>
      <c r="B51" s="26" t="s">
        <v>171</v>
      </c>
      <c r="C51" s="26" t="s">
        <v>168</v>
      </c>
      <c r="D51" s="26" t="s">
        <v>179</v>
      </c>
      <c r="E51" s="26" t="s">
        <v>181</v>
      </c>
      <c r="F51" s="61" t="s">
        <v>173</v>
      </c>
      <c r="G51" s="59"/>
      <c r="H51" s="57"/>
      <c r="I51" s="60">
        <v>45782</v>
      </c>
      <c r="J51" s="60">
        <v>45793</v>
      </c>
      <c r="K51" s="10"/>
      <c r="L51" s="10"/>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s="3" customFormat="1" ht="30" customHeight="1">
      <c r="A52" s="13"/>
      <c r="B52" s="26" t="s">
        <v>171</v>
      </c>
      <c r="C52" s="26" t="s">
        <v>168</v>
      </c>
      <c r="D52" s="26" t="s">
        <v>179</v>
      </c>
      <c r="E52" s="26" t="s">
        <v>181</v>
      </c>
      <c r="F52" s="61" t="s">
        <v>182</v>
      </c>
      <c r="G52" s="59"/>
      <c r="H52" s="57"/>
      <c r="I52" s="60">
        <v>45782</v>
      </c>
      <c r="J52" s="60">
        <v>45793</v>
      </c>
      <c r="K52" s="10"/>
      <c r="L52" s="10"/>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s="3" customFormat="1" ht="30" customHeight="1">
      <c r="A53" s="13"/>
      <c r="B53" s="26" t="s">
        <v>171</v>
      </c>
      <c r="C53" s="26" t="s">
        <v>168</v>
      </c>
      <c r="D53" s="26" t="s">
        <v>179</v>
      </c>
      <c r="E53" s="26" t="s">
        <v>183</v>
      </c>
      <c r="F53" s="61" t="s">
        <v>173</v>
      </c>
      <c r="G53" s="59"/>
      <c r="H53" s="57"/>
      <c r="I53" s="60">
        <v>45782</v>
      </c>
      <c r="J53" s="60">
        <v>45793</v>
      </c>
      <c r="K53" s="10"/>
      <c r="L53" s="10"/>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s="3" customFormat="1" ht="30" customHeight="1">
      <c r="A54" s="13"/>
      <c r="B54" s="26" t="s">
        <v>171</v>
      </c>
      <c r="C54" s="26" t="s">
        <v>168</v>
      </c>
      <c r="D54" s="26" t="s">
        <v>179</v>
      </c>
      <c r="E54" s="26" t="s">
        <v>183</v>
      </c>
      <c r="F54" s="61" t="s">
        <v>182</v>
      </c>
      <c r="G54" s="59"/>
      <c r="H54" s="57"/>
      <c r="I54" s="60">
        <v>45782</v>
      </c>
      <c r="J54" s="60">
        <v>45793</v>
      </c>
      <c r="K54" s="10"/>
      <c r="L54" s="10"/>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s="3" customFormat="1" ht="30" customHeight="1">
      <c r="A55" s="13"/>
      <c r="B55" s="26" t="s">
        <v>171</v>
      </c>
      <c r="C55" s="26" t="s">
        <v>168</v>
      </c>
      <c r="D55" s="26" t="s">
        <v>179</v>
      </c>
      <c r="E55" s="26" t="s">
        <v>184</v>
      </c>
      <c r="F55" s="61" t="s">
        <v>173</v>
      </c>
      <c r="G55" s="59"/>
      <c r="H55" s="57"/>
      <c r="I55" s="60">
        <v>45782</v>
      </c>
      <c r="J55" s="60">
        <v>45793</v>
      </c>
      <c r="K55" s="10"/>
      <c r="L55" s="10"/>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s="3" customFormat="1" ht="30" customHeight="1">
      <c r="A56" s="13"/>
      <c r="B56" s="26" t="s">
        <v>171</v>
      </c>
      <c r="C56" s="26" t="s">
        <v>168</v>
      </c>
      <c r="D56" s="26" t="s">
        <v>179</v>
      </c>
      <c r="E56" s="26" t="s">
        <v>184</v>
      </c>
      <c r="F56" s="61" t="s">
        <v>174</v>
      </c>
      <c r="G56" s="59"/>
      <c r="H56" s="57"/>
      <c r="I56" s="60">
        <v>45782</v>
      </c>
      <c r="J56" s="60">
        <v>45793</v>
      </c>
      <c r="K56" s="10"/>
      <c r="L56" s="10"/>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s="3" customFormat="1" ht="30" customHeight="1">
      <c r="A57" s="13"/>
      <c r="B57" s="26" t="s">
        <v>171</v>
      </c>
      <c r="C57" s="26" t="s">
        <v>168</v>
      </c>
      <c r="D57" s="26" t="s">
        <v>179</v>
      </c>
      <c r="E57" s="26" t="s">
        <v>157</v>
      </c>
      <c r="F57" s="61" t="s">
        <v>185</v>
      </c>
      <c r="G57" s="59"/>
      <c r="H57" s="57"/>
      <c r="I57" s="60">
        <v>45782</v>
      </c>
      <c r="J57" s="60">
        <v>45793</v>
      </c>
      <c r="K57" s="10"/>
      <c r="L57" s="10"/>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s="3" customFormat="1" ht="30" customHeight="1">
      <c r="A58" s="13"/>
      <c r="B58" s="26" t="s">
        <v>164</v>
      </c>
      <c r="C58" s="26" t="s">
        <v>168</v>
      </c>
      <c r="D58" s="26" t="s">
        <v>179</v>
      </c>
      <c r="E58" s="26" t="s">
        <v>157</v>
      </c>
      <c r="F58" s="64" t="s">
        <v>186</v>
      </c>
      <c r="G58" s="59"/>
      <c r="H58" s="57"/>
      <c r="I58" s="60">
        <v>45782</v>
      </c>
      <c r="J58" s="60">
        <v>45793</v>
      </c>
      <c r="K58" s="10"/>
      <c r="L58" s="10"/>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s="3" customFormat="1" ht="30" customHeight="1">
      <c r="A59" s="13"/>
      <c r="B59" s="26" t="s">
        <v>61</v>
      </c>
      <c r="C59" s="26" t="s">
        <v>168</v>
      </c>
      <c r="D59" s="26" t="s">
        <v>179</v>
      </c>
      <c r="E59" s="26" t="s">
        <v>61</v>
      </c>
      <c r="F59" s="64" t="s">
        <v>187</v>
      </c>
      <c r="G59" s="59"/>
      <c r="H59" s="57"/>
      <c r="I59" s="60">
        <v>45782</v>
      </c>
      <c r="J59" s="60">
        <v>45793</v>
      </c>
      <c r="K59" s="10"/>
      <c r="L59" s="10"/>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s="3" customFormat="1" ht="30" customHeight="1">
      <c r="A60" s="13"/>
      <c r="B60" s="26"/>
      <c r="C60" s="26"/>
      <c r="D60" s="26"/>
      <c r="E60" s="26"/>
      <c r="F60" s="61"/>
      <c r="G60" s="59"/>
      <c r="H60" s="57"/>
      <c r="I60" s="60"/>
      <c r="J60" s="60"/>
      <c r="K60" s="10"/>
      <c r="L60" s="10"/>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s="3" customFormat="1" ht="30" customHeight="1">
      <c r="A61" s="13"/>
      <c r="B61" s="26" t="s">
        <v>61</v>
      </c>
      <c r="C61" s="26" t="s">
        <v>188</v>
      </c>
      <c r="D61" s="26" t="s">
        <v>189</v>
      </c>
      <c r="E61" s="26" t="s">
        <v>61</v>
      </c>
      <c r="F61" s="61" t="s">
        <v>190</v>
      </c>
      <c r="G61" s="59"/>
      <c r="H61" s="57"/>
      <c r="I61" s="60">
        <v>45796</v>
      </c>
      <c r="J61" s="60">
        <v>45807</v>
      </c>
      <c r="K61" s="10"/>
      <c r="L61" s="10"/>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s="3" customFormat="1" ht="30" customHeight="1">
      <c r="A62" s="13"/>
      <c r="B62" s="26" t="s">
        <v>131</v>
      </c>
      <c r="C62" s="26" t="s">
        <v>188</v>
      </c>
      <c r="D62" s="26" t="s">
        <v>189</v>
      </c>
      <c r="E62" s="26" t="s">
        <v>157</v>
      </c>
      <c r="F62" s="61" t="s">
        <v>191</v>
      </c>
      <c r="G62" s="59"/>
      <c r="H62" s="57"/>
      <c r="I62" s="60">
        <v>45796</v>
      </c>
      <c r="J62" s="60">
        <v>45807</v>
      </c>
      <c r="K62" s="10"/>
      <c r="L62" s="10"/>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s="3" customFormat="1" ht="30" customHeight="1">
      <c r="A63" s="13"/>
      <c r="B63" s="26" t="s">
        <v>171</v>
      </c>
      <c r="C63" s="26" t="s">
        <v>188</v>
      </c>
      <c r="D63" s="26" t="s">
        <v>189</v>
      </c>
      <c r="E63" s="26" t="s">
        <v>172</v>
      </c>
      <c r="F63" s="61" t="s">
        <v>192</v>
      </c>
      <c r="G63" s="59"/>
      <c r="H63" s="57"/>
      <c r="I63" s="60">
        <v>45796</v>
      </c>
      <c r="J63" s="60">
        <v>45807</v>
      </c>
      <c r="K63" s="10"/>
      <c r="L63" s="10"/>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s="3" customFormat="1" ht="30" customHeight="1">
      <c r="A64" s="13"/>
      <c r="B64" s="26" t="s">
        <v>171</v>
      </c>
      <c r="C64" s="26" t="s">
        <v>188</v>
      </c>
      <c r="D64" s="26" t="s">
        <v>189</v>
      </c>
      <c r="E64" s="26" t="s">
        <v>175</v>
      </c>
      <c r="F64" s="61" t="s">
        <v>192</v>
      </c>
      <c r="G64" s="59"/>
      <c r="H64" s="57"/>
      <c r="I64" s="60">
        <v>45796</v>
      </c>
      <c r="J64" s="60">
        <v>45807</v>
      </c>
      <c r="K64" s="10"/>
      <c r="L64" s="10"/>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s="3" customFormat="1" ht="30" customHeight="1">
      <c r="A65" s="13"/>
      <c r="B65" s="26" t="s">
        <v>171</v>
      </c>
      <c r="C65" s="26" t="s">
        <v>188</v>
      </c>
      <c r="D65" s="26" t="s">
        <v>189</v>
      </c>
      <c r="E65" s="26" t="s">
        <v>176</v>
      </c>
      <c r="F65" s="61" t="s">
        <v>192</v>
      </c>
      <c r="G65" s="59"/>
      <c r="H65" s="57"/>
      <c r="I65" s="60">
        <v>45796</v>
      </c>
      <c r="J65" s="60">
        <v>45807</v>
      </c>
      <c r="K65" s="10"/>
      <c r="L65" s="10"/>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s="3" customFormat="1" ht="30" customHeight="1">
      <c r="A66" s="13"/>
      <c r="B66" s="26" t="s">
        <v>171</v>
      </c>
      <c r="C66" s="26" t="s">
        <v>188</v>
      </c>
      <c r="D66" s="26" t="s">
        <v>189</v>
      </c>
      <c r="E66" s="26" t="s">
        <v>181</v>
      </c>
      <c r="F66" s="61" t="s">
        <v>192</v>
      </c>
      <c r="G66" s="59"/>
      <c r="H66" s="57"/>
      <c r="I66" s="60">
        <v>45796</v>
      </c>
      <c r="J66" s="60">
        <v>45807</v>
      </c>
      <c r="K66" s="10"/>
      <c r="L66" s="10"/>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s="3" customFormat="1" ht="30" customHeight="1">
      <c r="A67" s="13"/>
      <c r="B67" s="26" t="s">
        <v>171</v>
      </c>
      <c r="C67" s="26" t="s">
        <v>188</v>
      </c>
      <c r="D67" s="26" t="s">
        <v>189</v>
      </c>
      <c r="E67" s="26" t="s">
        <v>183</v>
      </c>
      <c r="F67" s="61" t="s">
        <v>192</v>
      </c>
      <c r="G67" s="59"/>
      <c r="H67" s="57"/>
      <c r="I67" s="60">
        <v>45796</v>
      </c>
      <c r="J67" s="60">
        <v>45807</v>
      </c>
      <c r="K67" s="10"/>
      <c r="L67" s="10"/>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s="3" customFormat="1" ht="30" customHeight="1">
      <c r="A68" s="13"/>
      <c r="B68" s="26" t="s">
        <v>171</v>
      </c>
      <c r="C68" s="26" t="s">
        <v>188</v>
      </c>
      <c r="D68" s="26" t="s">
        <v>189</v>
      </c>
      <c r="E68" s="26" t="s">
        <v>184</v>
      </c>
      <c r="F68" s="61" t="s">
        <v>192</v>
      </c>
      <c r="G68" s="59"/>
      <c r="H68" s="57"/>
      <c r="I68" s="60">
        <v>45796</v>
      </c>
      <c r="J68" s="60">
        <v>45807</v>
      </c>
      <c r="K68" s="10"/>
      <c r="L68" s="10"/>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s="3" customFormat="1" ht="30" customHeight="1">
      <c r="A69" s="13"/>
      <c r="B69" s="26" t="s">
        <v>171</v>
      </c>
      <c r="C69" s="26" t="s">
        <v>188</v>
      </c>
      <c r="D69" s="26" t="s">
        <v>189</v>
      </c>
      <c r="E69" s="26" t="s">
        <v>172</v>
      </c>
      <c r="F69" s="61" t="s">
        <v>193</v>
      </c>
      <c r="G69" s="59"/>
      <c r="H69" s="57"/>
      <c r="I69" s="60">
        <v>45796</v>
      </c>
      <c r="J69" s="60">
        <v>45807</v>
      </c>
      <c r="K69" s="10"/>
      <c r="L69" s="10"/>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s="3" customFormat="1" ht="30" customHeight="1">
      <c r="A70" s="13"/>
      <c r="B70" s="26" t="s">
        <v>61</v>
      </c>
      <c r="C70" s="26" t="s">
        <v>188</v>
      </c>
      <c r="D70" s="26" t="s">
        <v>189</v>
      </c>
      <c r="E70" s="26" t="s">
        <v>61</v>
      </c>
      <c r="F70" s="64" t="s">
        <v>194</v>
      </c>
      <c r="G70" s="59"/>
      <c r="H70" s="57"/>
      <c r="I70" s="60">
        <v>45796</v>
      </c>
      <c r="J70" s="60">
        <v>45807</v>
      </c>
      <c r="K70" s="10"/>
      <c r="L70" s="10"/>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s="3" customFormat="1" ht="30" customHeight="1">
      <c r="A71" s="13"/>
      <c r="B71" s="26"/>
      <c r="C71" s="26"/>
      <c r="D71" s="26"/>
      <c r="E71" s="26"/>
      <c r="F71" s="61"/>
      <c r="G71" s="59"/>
      <c r="H71" s="57"/>
      <c r="I71" s="60"/>
      <c r="J71" s="60"/>
      <c r="K71" s="10"/>
      <c r="L71" s="10"/>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s="3" customFormat="1" ht="30" customHeight="1">
      <c r="A72" s="13"/>
      <c r="B72" s="26" t="s">
        <v>61</v>
      </c>
      <c r="C72" s="26" t="s">
        <v>195</v>
      </c>
      <c r="D72" s="26" t="s">
        <v>196</v>
      </c>
      <c r="E72" s="26" t="s">
        <v>61</v>
      </c>
      <c r="F72" s="61" t="s">
        <v>197</v>
      </c>
      <c r="G72" s="59"/>
      <c r="H72" s="57"/>
      <c r="I72" s="60">
        <v>45810</v>
      </c>
      <c r="J72" s="60">
        <v>45821</v>
      </c>
      <c r="K72" s="10"/>
      <c r="L72" s="10"/>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s="3" customFormat="1" ht="30" customHeight="1">
      <c r="A73" s="13"/>
      <c r="B73" s="26" t="s">
        <v>131</v>
      </c>
      <c r="C73" s="26" t="s">
        <v>195</v>
      </c>
      <c r="D73" s="26" t="s">
        <v>196</v>
      </c>
      <c r="E73" s="26" t="s">
        <v>157</v>
      </c>
      <c r="F73" s="61" t="s">
        <v>198</v>
      </c>
      <c r="G73" s="59"/>
      <c r="H73" s="57"/>
      <c r="I73" s="60">
        <v>45810</v>
      </c>
      <c r="J73" s="60">
        <v>45821</v>
      </c>
      <c r="K73" s="10"/>
      <c r="L73" s="10"/>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s="3" customFormat="1" ht="30" customHeight="1">
      <c r="A74" s="13"/>
      <c r="B74" s="26" t="s">
        <v>171</v>
      </c>
      <c r="C74" s="26" t="s">
        <v>195</v>
      </c>
      <c r="D74" s="26" t="s">
        <v>196</v>
      </c>
      <c r="E74" s="26" t="s">
        <v>172</v>
      </c>
      <c r="F74" s="61" t="s">
        <v>199</v>
      </c>
      <c r="G74" s="59"/>
      <c r="H74" s="57"/>
      <c r="I74" s="60">
        <v>45810</v>
      </c>
      <c r="J74" s="60">
        <v>45821</v>
      </c>
      <c r="K74" s="10"/>
      <c r="L74" s="10"/>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s="3" customFormat="1" ht="30" customHeight="1">
      <c r="A75" s="13"/>
      <c r="B75" s="26" t="s">
        <v>171</v>
      </c>
      <c r="C75" s="26" t="s">
        <v>195</v>
      </c>
      <c r="D75" s="26" t="s">
        <v>196</v>
      </c>
      <c r="E75" s="26" t="s">
        <v>176</v>
      </c>
      <c r="F75" s="61" t="s">
        <v>199</v>
      </c>
      <c r="G75" s="59"/>
      <c r="H75" s="57"/>
      <c r="I75" s="60">
        <v>45810</v>
      </c>
      <c r="J75" s="60">
        <v>45821</v>
      </c>
      <c r="K75" s="10"/>
      <c r="L75" s="10"/>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s="3" customFormat="1" ht="30" customHeight="1">
      <c r="A76" s="13"/>
      <c r="B76" s="26" t="s">
        <v>164</v>
      </c>
      <c r="C76" s="26" t="s">
        <v>195</v>
      </c>
      <c r="D76" s="26" t="s">
        <v>196</v>
      </c>
      <c r="E76" s="26" t="s">
        <v>157</v>
      </c>
      <c r="F76" s="64" t="s">
        <v>200</v>
      </c>
      <c r="G76" s="59"/>
      <c r="H76" s="57"/>
      <c r="I76" s="60">
        <v>45810</v>
      </c>
      <c r="J76" s="60">
        <v>45821</v>
      </c>
      <c r="K76" s="10"/>
      <c r="L76" s="10"/>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s="3" customFormat="1" ht="30" customHeight="1">
      <c r="A77" s="13"/>
      <c r="B77" s="26" t="s">
        <v>171</v>
      </c>
      <c r="C77" s="26" t="s">
        <v>195</v>
      </c>
      <c r="D77" s="26" t="s">
        <v>196</v>
      </c>
      <c r="E77" s="26" t="s">
        <v>181</v>
      </c>
      <c r="F77" s="61" t="s">
        <v>199</v>
      </c>
      <c r="G77" s="59"/>
      <c r="H77" s="57"/>
      <c r="I77" s="60">
        <v>45810</v>
      </c>
      <c r="J77" s="60">
        <v>45821</v>
      </c>
      <c r="K77" s="10"/>
      <c r="L77" s="10"/>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s="3" customFormat="1" ht="30" customHeight="1">
      <c r="A78" s="13"/>
      <c r="B78" s="26" t="s">
        <v>171</v>
      </c>
      <c r="C78" s="26" t="s">
        <v>195</v>
      </c>
      <c r="D78" s="26" t="s">
        <v>196</v>
      </c>
      <c r="E78" s="26" t="s">
        <v>183</v>
      </c>
      <c r="F78" s="61" t="s">
        <v>199</v>
      </c>
      <c r="G78" s="59"/>
      <c r="H78" s="57"/>
      <c r="I78" s="60">
        <v>45810</v>
      </c>
      <c r="J78" s="60">
        <v>45821</v>
      </c>
      <c r="K78" s="10"/>
      <c r="L78" s="10"/>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s="3" customFormat="1" ht="30" customHeight="1">
      <c r="A79" s="13"/>
      <c r="B79" s="26" t="s">
        <v>171</v>
      </c>
      <c r="C79" s="26" t="s">
        <v>195</v>
      </c>
      <c r="D79" s="26" t="s">
        <v>196</v>
      </c>
      <c r="E79" s="26" t="s">
        <v>184</v>
      </c>
      <c r="F79" s="61" t="s">
        <v>199</v>
      </c>
      <c r="G79" s="59"/>
      <c r="H79" s="57"/>
      <c r="I79" s="60">
        <v>45810</v>
      </c>
      <c r="J79" s="60">
        <v>45821</v>
      </c>
      <c r="K79" s="10"/>
      <c r="L79" s="10"/>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s="3" customFormat="1" ht="30" customHeight="1">
      <c r="A80" s="13"/>
      <c r="B80" s="26" t="s">
        <v>171</v>
      </c>
      <c r="C80" s="26" t="s">
        <v>195</v>
      </c>
      <c r="D80" s="26" t="s">
        <v>196</v>
      </c>
      <c r="E80" s="26" t="s">
        <v>172</v>
      </c>
      <c r="F80" s="61" t="s">
        <v>201</v>
      </c>
      <c r="G80" s="59"/>
      <c r="H80" s="57"/>
      <c r="I80" s="60">
        <v>45810</v>
      </c>
      <c r="J80" s="60">
        <v>45821</v>
      </c>
      <c r="K80" s="10"/>
      <c r="L80" s="10"/>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s="3" customFormat="1" ht="30" customHeight="1">
      <c r="A81" s="13"/>
      <c r="B81" s="26" t="s">
        <v>164</v>
      </c>
      <c r="C81" s="26" t="s">
        <v>195</v>
      </c>
      <c r="D81" s="26" t="s">
        <v>196</v>
      </c>
      <c r="E81" s="26" t="s">
        <v>157</v>
      </c>
      <c r="F81" s="64" t="s">
        <v>202</v>
      </c>
      <c r="G81" s="59"/>
      <c r="H81" s="57"/>
      <c r="I81" s="60">
        <v>45810</v>
      </c>
      <c r="J81" s="60">
        <v>45821</v>
      </c>
      <c r="K81" s="10"/>
      <c r="L81" s="10"/>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s="3" customFormat="1" ht="30" customHeight="1">
      <c r="A82" s="13"/>
      <c r="B82" s="26" t="s">
        <v>61</v>
      </c>
      <c r="C82" s="26" t="s">
        <v>195</v>
      </c>
      <c r="D82" s="26" t="s">
        <v>196</v>
      </c>
      <c r="E82" s="26" t="s">
        <v>61</v>
      </c>
      <c r="F82" s="64" t="s">
        <v>203</v>
      </c>
      <c r="G82" s="59"/>
      <c r="H82" s="57"/>
      <c r="I82" s="60">
        <v>45810</v>
      </c>
      <c r="J82" s="60">
        <v>45821</v>
      </c>
      <c r="K82" s="10"/>
      <c r="L82" s="10"/>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s="3" customFormat="1" ht="30" customHeight="1">
      <c r="A83" s="13"/>
      <c r="B83" s="26"/>
      <c r="C83" s="26"/>
      <c r="D83" s="26"/>
      <c r="E83" s="26"/>
      <c r="F83" s="61"/>
      <c r="G83" s="59"/>
      <c r="H83" s="57"/>
      <c r="I83" s="60"/>
      <c r="J83" s="60"/>
      <c r="K83" s="10"/>
      <c r="L83" s="10"/>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s="3" customFormat="1" ht="30" customHeight="1">
      <c r="A84" s="13"/>
      <c r="B84" s="26" t="s">
        <v>61</v>
      </c>
      <c r="C84" s="26" t="s">
        <v>204</v>
      </c>
      <c r="D84" s="26" t="s">
        <v>205</v>
      </c>
      <c r="E84" s="26" t="s">
        <v>61</v>
      </c>
      <c r="F84" s="61" t="s">
        <v>206</v>
      </c>
      <c r="G84" s="59"/>
      <c r="H84" s="57"/>
      <c r="I84" s="60">
        <v>45824</v>
      </c>
      <c r="J84" s="60">
        <v>45835</v>
      </c>
      <c r="K84" s="10"/>
      <c r="L84" s="10"/>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s="3" customFormat="1" ht="30" customHeight="1">
      <c r="A85" s="13"/>
      <c r="B85" s="26" t="s">
        <v>156</v>
      </c>
      <c r="C85" s="26" t="s">
        <v>204</v>
      </c>
      <c r="D85" s="26" t="s">
        <v>205</v>
      </c>
      <c r="E85" s="26" t="s">
        <v>157</v>
      </c>
      <c r="F85" s="61" t="s">
        <v>207</v>
      </c>
      <c r="G85" s="59"/>
      <c r="H85" s="57"/>
      <c r="I85" s="60">
        <v>45824</v>
      </c>
      <c r="J85" s="60">
        <v>45835</v>
      </c>
      <c r="K85" s="10"/>
      <c r="L85" s="10"/>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s="3" customFormat="1" ht="30" customHeight="1">
      <c r="A86" s="13"/>
      <c r="B86" s="26" t="s">
        <v>156</v>
      </c>
      <c r="C86" s="26" t="s">
        <v>204</v>
      </c>
      <c r="D86" s="26" t="s">
        <v>205</v>
      </c>
      <c r="E86" s="26" t="s">
        <v>157</v>
      </c>
      <c r="F86" s="61" t="s">
        <v>159</v>
      </c>
      <c r="G86" s="59"/>
      <c r="H86" s="57"/>
      <c r="I86" s="60">
        <v>45824</v>
      </c>
      <c r="J86" s="60">
        <v>45835</v>
      </c>
      <c r="K86" s="10"/>
      <c r="L86" s="10"/>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s="3" customFormat="1" ht="30" customHeight="1">
      <c r="A87" s="13"/>
      <c r="B87" s="26" t="s">
        <v>156</v>
      </c>
      <c r="C87" s="26" t="s">
        <v>204</v>
      </c>
      <c r="D87" s="26" t="s">
        <v>205</v>
      </c>
      <c r="E87" s="26" t="s">
        <v>157</v>
      </c>
      <c r="F87" s="61" t="s">
        <v>160</v>
      </c>
      <c r="G87" s="59"/>
      <c r="H87" s="57"/>
      <c r="I87" s="60">
        <v>45824</v>
      </c>
      <c r="J87" s="60">
        <v>45835</v>
      </c>
      <c r="K87" s="10"/>
      <c r="L87" s="10"/>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s="3" customFormat="1" ht="30" customHeight="1">
      <c r="A88" s="13"/>
      <c r="B88" s="26" t="s">
        <v>156</v>
      </c>
      <c r="C88" s="26" t="s">
        <v>204</v>
      </c>
      <c r="D88" s="26" t="s">
        <v>205</v>
      </c>
      <c r="E88" s="26" t="s">
        <v>157</v>
      </c>
      <c r="F88" s="61" t="s">
        <v>208</v>
      </c>
      <c r="G88" s="59"/>
      <c r="H88" s="57"/>
      <c r="I88" s="60">
        <v>45824</v>
      </c>
      <c r="J88" s="60">
        <v>45835</v>
      </c>
      <c r="K88" s="10"/>
      <c r="L88" s="10"/>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s="3" customFormat="1" ht="30" customHeight="1">
      <c r="A89" s="13"/>
      <c r="B89" s="26" t="s">
        <v>156</v>
      </c>
      <c r="C89" s="26" t="s">
        <v>204</v>
      </c>
      <c r="D89" s="26" t="s">
        <v>205</v>
      </c>
      <c r="E89" s="28" t="s">
        <v>157</v>
      </c>
      <c r="F89" s="27" t="s">
        <v>162</v>
      </c>
      <c r="G89" s="59"/>
      <c r="H89" s="57"/>
      <c r="I89" s="60">
        <v>45824</v>
      </c>
      <c r="J89" s="60">
        <v>45835</v>
      </c>
      <c r="K89" s="10"/>
      <c r="L89" s="10"/>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s="3" customFormat="1" ht="30" customHeight="1">
      <c r="A90" s="13"/>
      <c r="B90" s="26" t="s">
        <v>156</v>
      </c>
      <c r="C90" s="26" t="s">
        <v>204</v>
      </c>
      <c r="D90" s="26" t="s">
        <v>205</v>
      </c>
      <c r="E90" s="26" t="s">
        <v>157</v>
      </c>
      <c r="F90" s="64" t="s">
        <v>209</v>
      </c>
      <c r="G90" s="59"/>
      <c r="H90" s="57"/>
      <c r="I90" s="60">
        <v>45824</v>
      </c>
      <c r="J90" s="60">
        <v>45835</v>
      </c>
      <c r="K90" s="10"/>
      <c r="L90" s="10"/>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s="3" customFormat="1" ht="30" customHeight="1">
      <c r="A91" s="13"/>
      <c r="B91" s="26" t="s">
        <v>131</v>
      </c>
      <c r="C91" s="26" t="s">
        <v>204</v>
      </c>
      <c r="D91" s="26" t="s">
        <v>205</v>
      </c>
      <c r="E91" s="26" t="s">
        <v>157</v>
      </c>
      <c r="F91" s="61" t="s">
        <v>210</v>
      </c>
      <c r="G91" s="59"/>
      <c r="H91" s="57"/>
      <c r="I91" s="60">
        <v>45824</v>
      </c>
      <c r="J91" s="60">
        <v>45835</v>
      </c>
      <c r="K91" s="10"/>
      <c r="L91" s="10"/>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s="3" customFormat="1" ht="30" customHeight="1">
      <c r="A92" s="13"/>
      <c r="B92" s="26" t="s">
        <v>131</v>
      </c>
      <c r="C92" s="26" t="s">
        <v>204</v>
      </c>
      <c r="D92" s="26" t="s">
        <v>205</v>
      </c>
      <c r="E92" s="26" t="s">
        <v>157</v>
      </c>
      <c r="F92" s="61" t="s">
        <v>211</v>
      </c>
      <c r="G92" s="59"/>
      <c r="H92" s="57"/>
      <c r="I92" s="60">
        <v>45824</v>
      </c>
      <c r="J92" s="60">
        <v>45835</v>
      </c>
      <c r="K92" s="10"/>
      <c r="L92" s="10"/>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s="3" customFormat="1" ht="30" customHeight="1">
      <c r="A93" s="13"/>
      <c r="B93" s="26" t="s">
        <v>164</v>
      </c>
      <c r="C93" s="26" t="s">
        <v>204</v>
      </c>
      <c r="D93" s="26" t="s">
        <v>205</v>
      </c>
      <c r="E93" s="26" t="s">
        <v>157</v>
      </c>
      <c r="F93" s="61" t="s">
        <v>212</v>
      </c>
      <c r="G93" s="56"/>
      <c r="H93" s="57"/>
      <c r="I93" s="60">
        <v>45824</v>
      </c>
      <c r="J93" s="60">
        <v>45835</v>
      </c>
      <c r="K93" s="10"/>
      <c r="L93" s="10"/>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s="3" customFormat="1" ht="30" customHeight="1">
      <c r="A94" s="13"/>
      <c r="B94" s="26" t="s">
        <v>61</v>
      </c>
      <c r="C94" s="26" t="s">
        <v>204</v>
      </c>
      <c r="D94" s="26" t="s">
        <v>205</v>
      </c>
      <c r="E94" s="26" t="s">
        <v>61</v>
      </c>
      <c r="F94" s="64" t="s">
        <v>213</v>
      </c>
      <c r="G94" s="59"/>
      <c r="H94" s="57"/>
      <c r="I94" s="60">
        <v>45824</v>
      </c>
      <c r="J94" s="60">
        <v>45835</v>
      </c>
      <c r="K94" s="10"/>
      <c r="L94" s="10"/>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s="3" customFormat="1" ht="30" customHeight="1">
      <c r="A95" s="13"/>
      <c r="B95" s="26"/>
      <c r="C95" s="26"/>
      <c r="D95" s="26"/>
      <c r="E95" s="26"/>
      <c r="F95" s="61"/>
      <c r="G95" s="59"/>
      <c r="H95" s="57"/>
      <c r="I95" s="60"/>
      <c r="J95" s="60"/>
      <c r="K95" s="10"/>
      <c r="L95" s="10"/>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s="3" customFormat="1" ht="30" customHeight="1">
      <c r="A96" s="13"/>
      <c r="B96" s="26" t="s">
        <v>61</v>
      </c>
      <c r="C96" s="26" t="s">
        <v>214</v>
      </c>
      <c r="D96" s="26" t="s">
        <v>215</v>
      </c>
      <c r="E96" s="26" t="s">
        <v>61</v>
      </c>
      <c r="F96" s="61" t="s">
        <v>216</v>
      </c>
      <c r="G96" s="59"/>
      <c r="H96" s="57"/>
      <c r="I96" s="60">
        <v>45838</v>
      </c>
      <c r="J96" s="60">
        <v>45849</v>
      </c>
      <c r="K96" s="10"/>
      <c r="L96" s="10"/>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s="3" customFormat="1" ht="30" customHeight="1">
      <c r="A97" s="13"/>
      <c r="B97" s="26" t="s">
        <v>171</v>
      </c>
      <c r="C97" s="26" t="s">
        <v>214</v>
      </c>
      <c r="D97" s="26" t="s">
        <v>215</v>
      </c>
      <c r="E97" s="26" t="s">
        <v>172</v>
      </c>
      <c r="F97" s="61" t="s">
        <v>217</v>
      </c>
      <c r="G97" s="59"/>
      <c r="H97" s="57"/>
      <c r="I97" s="60">
        <v>45838</v>
      </c>
      <c r="J97" s="60">
        <v>45849</v>
      </c>
      <c r="K97" s="10"/>
      <c r="L97" s="10"/>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s="3" customFormat="1" ht="30" customHeight="1">
      <c r="A98" s="13"/>
      <c r="B98" s="26" t="s">
        <v>171</v>
      </c>
      <c r="C98" s="26" t="s">
        <v>214</v>
      </c>
      <c r="D98" s="26" t="s">
        <v>215</v>
      </c>
      <c r="E98" s="26" t="s">
        <v>175</v>
      </c>
      <c r="F98" s="61" t="s">
        <v>217</v>
      </c>
      <c r="G98" s="59"/>
      <c r="H98" s="57"/>
      <c r="I98" s="60">
        <v>45838</v>
      </c>
      <c r="J98" s="60">
        <v>45849</v>
      </c>
      <c r="K98" s="10"/>
      <c r="L98" s="10"/>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s="3" customFormat="1" ht="30" customHeight="1">
      <c r="A99" s="13"/>
      <c r="B99" s="26" t="s">
        <v>171</v>
      </c>
      <c r="C99" s="26" t="s">
        <v>214</v>
      </c>
      <c r="D99" s="26" t="s">
        <v>215</v>
      </c>
      <c r="E99" s="26" t="s">
        <v>176</v>
      </c>
      <c r="F99" s="61" t="s">
        <v>217</v>
      </c>
      <c r="G99" s="59"/>
      <c r="H99" s="57"/>
      <c r="I99" s="60">
        <v>45838</v>
      </c>
      <c r="J99" s="60">
        <v>45849</v>
      </c>
      <c r="K99" s="10"/>
      <c r="L99" s="10"/>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s="3" customFormat="1" ht="30" customHeight="1">
      <c r="A100" s="13"/>
      <c r="B100" s="26" t="s">
        <v>171</v>
      </c>
      <c r="C100" s="26" t="s">
        <v>214</v>
      </c>
      <c r="D100" s="26" t="s">
        <v>215</v>
      </c>
      <c r="E100" s="26" t="s">
        <v>181</v>
      </c>
      <c r="F100" s="61" t="s">
        <v>217</v>
      </c>
      <c r="G100" s="59"/>
      <c r="H100" s="57"/>
      <c r="I100" s="60">
        <v>45838</v>
      </c>
      <c r="J100" s="60">
        <v>45849</v>
      </c>
      <c r="K100" s="10"/>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s="3" customFormat="1" ht="30" customHeight="1">
      <c r="A101" s="13"/>
      <c r="B101" s="26" t="s">
        <v>171</v>
      </c>
      <c r="C101" s="26" t="s">
        <v>214</v>
      </c>
      <c r="D101" s="26" t="s">
        <v>215</v>
      </c>
      <c r="E101" s="26" t="s">
        <v>183</v>
      </c>
      <c r="F101" s="61" t="s">
        <v>217</v>
      </c>
      <c r="G101" s="59"/>
      <c r="H101" s="57"/>
      <c r="I101" s="60">
        <v>45838</v>
      </c>
      <c r="J101" s="60">
        <v>45849</v>
      </c>
      <c r="K101" s="10"/>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s="3" customFormat="1" ht="30" customHeight="1">
      <c r="A102" s="13"/>
      <c r="B102" s="26" t="s">
        <v>171</v>
      </c>
      <c r="C102" s="26" t="s">
        <v>214</v>
      </c>
      <c r="D102" s="26" t="s">
        <v>215</v>
      </c>
      <c r="E102" s="26" t="s">
        <v>184</v>
      </c>
      <c r="F102" s="61" t="s">
        <v>217</v>
      </c>
      <c r="G102" s="59"/>
      <c r="H102" s="57"/>
      <c r="I102" s="60">
        <v>45838</v>
      </c>
      <c r="J102" s="60">
        <v>45849</v>
      </c>
      <c r="K102" s="10"/>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s="3" customFormat="1" ht="30" customHeight="1">
      <c r="A103" s="13"/>
      <c r="B103" s="26" t="s">
        <v>171</v>
      </c>
      <c r="C103" s="26" t="s">
        <v>214</v>
      </c>
      <c r="D103" s="26" t="s">
        <v>215</v>
      </c>
      <c r="E103" s="26" t="s">
        <v>157</v>
      </c>
      <c r="F103" s="61" t="s">
        <v>218</v>
      </c>
      <c r="G103" s="59"/>
      <c r="H103" s="57"/>
      <c r="I103" s="60">
        <v>45838</v>
      </c>
      <c r="J103" s="60">
        <v>45849</v>
      </c>
      <c r="K103" s="10"/>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s="3" customFormat="1" ht="30" customHeight="1">
      <c r="A104" s="13"/>
      <c r="B104" s="26" t="s">
        <v>164</v>
      </c>
      <c r="C104" s="26" t="s">
        <v>214</v>
      </c>
      <c r="D104" s="26" t="s">
        <v>215</v>
      </c>
      <c r="E104" s="26" t="s">
        <v>157</v>
      </c>
      <c r="F104" s="61" t="s">
        <v>219</v>
      </c>
      <c r="G104" s="59"/>
      <c r="H104" s="57"/>
      <c r="I104" s="60">
        <v>45838</v>
      </c>
      <c r="J104" s="60">
        <v>45849</v>
      </c>
      <c r="K104" s="10"/>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s="3" customFormat="1" ht="30" customHeight="1">
      <c r="A105" s="13"/>
      <c r="B105" s="26" t="s">
        <v>220</v>
      </c>
      <c r="C105" s="26" t="s">
        <v>214</v>
      </c>
      <c r="D105" s="26" t="s">
        <v>215</v>
      </c>
      <c r="E105" s="26" t="s">
        <v>157</v>
      </c>
      <c r="F105" s="65" t="s">
        <v>221</v>
      </c>
      <c r="G105" s="59"/>
      <c r="H105" s="57"/>
      <c r="I105" s="60">
        <v>45838</v>
      </c>
      <c r="J105" s="60">
        <v>45849</v>
      </c>
      <c r="K105" s="10"/>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s="3" customFormat="1" ht="30" customHeight="1">
      <c r="A106" s="13"/>
      <c r="B106" s="26" t="s">
        <v>61</v>
      </c>
      <c r="C106" s="26" t="s">
        <v>214</v>
      </c>
      <c r="D106" s="26" t="s">
        <v>215</v>
      </c>
      <c r="E106" s="26" t="s">
        <v>61</v>
      </c>
      <c r="F106" s="64" t="s">
        <v>222</v>
      </c>
      <c r="G106" s="59"/>
      <c r="H106" s="57"/>
      <c r="I106" s="60">
        <v>45838</v>
      </c>
      <c r="J106" s="60">
        <v>45849</v>
      </c>
      <c r="K106" s="10"/>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s="3" customFormat="1" ht="30" customHeight="1">
      <c r="A107" s="13"/>
      <c r="B107" s="26"/>
      <c r="C107" s="26"/>
      <c r="D107" s="26"/>
      <c r="E107" s="26"/>
      <c r="F107" s="61"/>
      <c r="G107" s="59"/>
      <c r="H107" s="57"/>
      <c r="I107" s="60"/>
      <c r="J107" s="60"/>
      <c r="K107" s="10"/>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s="3" customFormat="1" ht="30" customHeight="1">
      <c r="A108" s="13"/>
      <c r="B108" s="26" t="s">
        <v>61</v>
      </c>
      <c r="C108" s="26" t="s">
        <v>223</v>
      </c>
      <c r="D108" s="26" t="s">
        <v>224</v>
      </c>
      <c r="E108" s="26" t="s">
        <v>61</v>
      </c>
      <c r="F108" s="61" t="s">
        <v>225</v>
      </c>
      <c r="G108" s="59"/>
      <c r="H108" s="57"/>
      <c r="I108" s="60">
        <v>45852</v>
      </c>
      <c r="J108" s="60">
        <v>45863</v>
      </c>
      <c r="K108" s="10"/>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s="3" customFormat="1" ht="30" customHeight="1">
      <c r="A109" s="13"/>
      <c r="B109" s="26" t="s">
        <v>171</v>
      </c>
      <c r="C109" s="26" t="s">
        <v>226</v>
      </c>
      <c r="D109" s="26" t="s">
        <v>224</v>
      </c>
      <c r="E109" s="26" t="s">
        <v>172</v>
      </c>
      <c r="F109" s="61" t="s">
        <v>227</v>
      </c>
      <c r="G109" s="59"/>
      <c r="H109" s="57"/>
      <c r="I109" s="60">
        <v>45852</v>
      </c>
      <c r="J109" s="60">
        <v>45863</v>
      </c>
      <c r="K109" s="10"/>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s="3" customFormat="1" ht="30" customHeight="1">
      <c r="A110" s="13"/>
      <c r="B110" s="26" t="s">
        <v>171</v>
      </c>
      <c r="C110" s="26" t="s">
        <v>226</v>
      </c>
      <c r="D110" s="26" t="s">
        <v>224</v>
      </c>
      <c r="E110" s="26" t="s">
        <v>175</v>
      </c>
      <c r="F110" s="61" t="s">
        <v>227</v>
      </c>
      <c r="G110" s="59"/>
      <c r="H110" s="57"/>
      <c r="I110" s="60">
        <v>45852</v>
      </c>
      <c r="J110" s="60">
        <v>45863</v>
      </c>
      <c r="K110" s="10"/>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s="3" customFormat="1" ht="30" customHeight="1">
      <c r="A111" s="13"/>
      <c r="B111" s="26" t="s">
        <v>171</v>
      </c>
      <c r="C111" s="26" t="s">
        <v>226</v>
      </c>
      <c r="D111" s="26" t="s">
        <v>224</v>
      </c>
      <c r="E111" s="26" t="s">
        <v>176</v>
      </c>
      <c r="F111" s="61" t="s">
        <v>227</v>
      </c>
      <c r="G111" s="59"/>
      <c r="H111" s="57"/>
      <c r="I111" s="60">
        <v>45852</v>
      </c>
      <c r="J111" s="60">
        <v>45863</v>
      </c>
      <c r="K111" s="10"/>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s="3" customFormat="1" ht="30" customHeight="1">
      <c r="A112" s="13"/>
      <c r="B112" s="26" t="s">
        <v>171</v>
      </c>
      <c r="C112" s="26" t="s">
        <v>226</v>
      </c>
      <c r="D112" s="26" t="s">
        <v>224</v>
      </c>
      <c r="E112" s="26" t="s">
        <v>181</v>
      </c>
      <c r="F112" s="61" t="s">
        <v>227</v>
      </c>
      <c r="G112" s="59"/>
      <c r="H112" s="57"/>
      <c r="I112" s="60">
        <v>45852</v>
      </c>
      <c r="J112" s="60">
        <v>45863</v>
      </c>
      <c r="K112" s="10"/>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s="3" customFormat="1" ht="30" customHeight="1">
      <c r="A113" s="13"/>
      <c r="B113" s="26" t="s">
        <v>171</v>
      </c>
      <c r="C113" s="26" t="s">
        <v>226</v>
      </c>
      <c r="D113" s="26" t="s">
        <v>224</v>
      </c>
      <c r="E113" s="26" t="s">
        <v>183</v>
      </c>
      <c r="F113" s="61" t="s">
        <v>227</v>
      </c>
      <c r="G113" s="59"/>
      <c r="H113" s="57"/>
      <c r="I113" s="60">
        <v>45852</v>
      </c>
      <c r="J113" s="60">
        <v>45863</v>
      </c>
      <c r="K113" s="10"/>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s="3" customFormat="1" ht="30" customHeight="1">
      <c r="A114" s="13"/>
      <c r="B114" s="26" t="s">
        <v>171</v>
      </c>
      <c r="C114" s="26" t="s">
        <v>226</v>
      </c>
      <c r="D114" s="26" t="s">
        <v>224</v>
      </c>
      <c r="E114" s="26" t="s">
        <v>184</v>
      </c>
      <c r="F114" s="61" t="s">
        <v>227</v>
      </c>
      <c r="G114" s="59"/>
      <c r="H114" s="57"/>
      <c r="I114" s="60">
        <v>45852</v>
      </c>
      <c r="J114" s="60">
        <v>45863</v>
      </c>
      <c r="K114" s="10"/>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s="3" customFormat="1" ht="30" customHeight="1">
      <c r="A115" s="13"/>
      <c r="B115" s="26" t="s">
        <v>164</v>
      </c>
      <c r="C115" s="26" t="s">
        <v>226</v>
      </c>
      <c r="D115" s="26" t="s">
        <v>224</v>
      </c>
      <c r="E115" s="26" t="s">
        <v>157</v>
      </c>
      <c r="F115" s="61" t="s">
        <v>228</v>
      </c>
      <c r="G115" s="59"/>
      <c r="H115" s="57"/>
      <c r="I115" s="60">
        <v>45852</v>
      </c>
      <c r="J115" s="60">
        <v>45863</v>
      </c>
      <c r="K115" s="10"/>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s="3" customFormat="1" ht="30" customHeight="1">
      <c r="A116" s="13"/>
      <c r="B116" s="26" t="s">
        <v>171</v>
      </c>
      <c r="C116" s="26" t="s">
        <v>229</v>
      </c>
      <c r="D116" s="26" t="s">
        <v>224</v>
      </c>
      <c r="E116" s="26" t="s">
        <v>172</v>
      </c>
      <c r="F116" s="61" t="s">
        <v>230</v>
      </c>
      <c r="G116" s="59"/>
      <c r="H116" s="57"/>
      <c r="I116" s="60">
        <v>45852</v>
      </c>
      <c r="J116" s="60">
        <v>45863</v>
      </c>
      <c r="K116" s="10"/>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s="3" customFormat="1" ht="30" customHeight="1">
      <c r="A117" s="13"/>
      <c r="B117" s="26" t="s">
        <v>171</v>
      </c>
      <c r="C117" s="26" t="s">
        <v>229</v>
      </c>
      <c r="D117" s="26" t="s">
        <v>224</v>
      </c>
      <c r="E117" s="26" t="s">
        <v>175</v>
      </c>
      <c r="F117" s="61" t="s">
        <v>230</v>
      </c>
      <c r="G117" s="59"/>
      <c r="H117" s="57"/>
      <c r="I117" s="60">
        <v>45852</v>
      </c>
      <c r="J117" s="60">
        <v>45863</v>
      </c>
      <c r="K117" s="10"/>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s="3" customFormat="1" ht="30" customHeight="1">
      <c r="A118" s="13"/>
      <c r="B118" s="26" t="s">
        <v>171</v>
      </c>
      <c r="C118" s="26" t="s">
        <v>229</v>
      </c>
      <c r="D118" s="26" t="s">
        <v>224</v>
      </c>
      <c r="E118" s="26" t="s">
        <v>176</v>
      </c>
      <c r="F118" s="61" t="s">
        <v>230</v>
      </c>
      <c r="G118" s="59"/>
      <c r="H118" s="57"/>
      <c r="I118" s="60">
        <v>45852</v>
      </c>
      <c r="J118" s="60">
        <v>45863</v>
      </c>
      <c r="K118" s="10"/>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s="3" customFormat="1" ht="30" customHeight="1">
      <c r="A119" s="13"/>
      <c r="B119" s="26" t="s">
        <v>171</v>
      </c>
      <c r="C119" s="26" t="s">
        <v>229</v>
      </c>
      <c r="D119" s="26" t="s">
        <v>224</v>
      </c>
      <c r="E119" s="26" t="s">
        <v>181</v>
      </c>
      <c r="F119" s="61" t="s">
        <v>230</v>
      </c>
      <c r="G119" s="59"/>
      <c r="H119" s="57"/>
      <c r="I119" s="60">
        <v>45852</v>
      </c>
      <c r="J119" s="60">
        <v>45863</v>
      </c>
      <c r="K119" s="10"/>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s="3" customFormat="1" ht="30" customHeight="1">
      <c r="A120" s="13"/>
      <c r="B120" s="26" t="s">
        <v>171</v>
      </c>
      <c r="C120" s="26" t="s">
        <v>229</v>
      </c>
      <c r="D120" s="26" t="s">
        <v>224</v>
      </c>
      <c r="E120" s="26" t="s">
        <v>183</v>
      </c>
      <c r="F120" s="61" t="s">
        <v>230</v>
      </c>
      <c r="G120" s="59"/>
      <c r="H120" s="57"/>
      <c r="I120" s="60">
        <v>45852</v>
      </c>
      <c r="J120" s="60">
        <v>45863</v>
      </c>
      <c r="K120" s="10"/>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s="3" customFormat="1" ht="30" customHeight="1">
      <c r="A121" s="13"/>
      <c r="B121" s="26" t="s">
        <v>171</v>
      </c>
      <c r="C121" s="26" t="s">
        <v>229</v>
      </c>
      <c r="D121" s="26" t="s">
        <v>224</v>
      </c>
      <c r="E121" s="26" t="s">
        <v>184</v>
      </c>
      <c r="F121" s="61" t="s">
        <v>230</v>
      </c>
      <c r="G121" s="59"/>
      <c r="H121" s="57"/>
      <c r="I121" s="60">
        <v>45852</v>
      </c>
      <c r="J121" s="60">
        <v>45863</v>
      </c>
      <c r="K121" s="10"/>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s="3" customFormat="1" ht="30" customHeight="1">
      <c r="A122" s="13"/>
      <c r="B122" s="26" t="s">
        <v>171</v>
      </c>
      <c r="C122" s="26" t="s">
        <v>229</v>
      </c>
      <c r="D122" s="26" t="s">
        <v>224</v>
      </c>
      <c r="E122" s="26" t="s">
        <v>157</v>
      </c>
      <c r="F122" s="61" t="s">
        <v>231</v>
      </c>
      <c r="G122" s="59"/>
      <c r="H122" s="57"/>
      <c r="I122" s="60">
        <v>45852</v>
      </c>
      <c r="J122" s="60">
        <v>45863</v>
      </c>
      <c r="K122" s="10"/>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s="3" customFormat="1" ht="30" customHeight="1">
      <c r="A123" s="13"/>
      <c r="B123" s="26" t="s">
        <v>171</v>
      </c>
      <c r="C123" s="26" t="s">
        <v>229</v>
      </c>
      <c r="D123" s="26" t="s">
        <v>224</v>
      </c>
      <c r="E123" s="26" t="s">
        <v>157</v>
      </c>
      <c r="F123" s="61" t="s">
        <v>232</v>
      </c>
      <c r="G123" s="59"/>
      <c r="H123" s="57"/>
      <c r="I123" s="60">
        <v>45852</v>
      </c>
      <c r="J123" s="60">
        <v>45863</v>
      </c>
      <c r="K123" s="10"/>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s="3" customFormat="1" ht="30" customHeight="1">
      <c r="A124" s="13"/>
      <c r="B124" s="26" t="s">
        <v>164</v>
      </c>
      <c r="C124" s="26" t="s">
        <v>229</v>
      </c>
      <c r="D124" s="26" t="s">
        <v>224</v>
      </c>
      <c r="E124" s="26" t="s">
        <v>157</v>
      </c>
      <c r="F124" s="61" t="s">
        <v>233</v>
      </c>
      <c r="G124" s="59"/>
      <c r="H124" s="57"/>
      <c r="I124" s="60">
        <v>45852</v>
      </c>
      <c r="J124" s="60">
        <v>45863</v>
      </c>
      <c r="K124" s="10"/>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s="3" customFormat="1" ht="30" customHeight="1">
      <c r="A125" s="13"/>
      <c r="B125" s="26" t="s">
        <v>61</v>
      </c>
      <c r="C125" s="26" t="s">
        <v>229</v>
      </c>
      <c r="D125" s="26" t="s">
        <v>224</v>
      </c>
      <c r="E125" s="26" t="s">
        <v>61</v>
      </c>
      <c r="F125" s="64" t="s">
        <v>234</v>
      </c>
      <c r="G125" s="59"/>
      <c r="H125" s="57"/>
      <c r="I125" s="60">
        <v>45852</v>
      </c>
      <c r="J125" s="60">
        <v>45863</v>
      </c>
      <c r="K125" s="10"/>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s="3" customFormat="1" ht="30" customHeight="1">
      <c r="A126" s="13"/>
      <c r="B126" s="26"/>
      <c r="C126" s="26"/>
      <c r="D126" s="26"/>
      <c r="E126" s="26"/>
      <c r="F126" s="61"/>
      <c r="G126" s="59"/>
      <c r="H126" s="57"/>
      <c r="I126" s="60"/>
      <c r="J126" s="60"/>
      <c r="K126" s="10"/>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s="3" customFormat="1" ht="30" customHeight="1">
      <c r="A127" s="13"/>
      <c r="B127" s="26" t="s">
        <v>61</v>
      </c>
      <c r="C127" s="26" t="s">
        <v>235</v>
      </c>
      <c r="D127" s="26" t="s">
        <v>236</v>
      </c>
      <c r="E127" s="26" t="s">
        <v>61</v>
      </c>
      <c r="F127" s="61" t="s">
        <v>237</v>
      </c>
      <c r="G127" s="59"/>
      <c r="H127" s="57"/>
      <c r="I127" s="60">
        <v>45866</v>
      </c>
      <c r="J127" s="60">
        <v>45877</v>
      </c>
      <c r="K127" s="10"/>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s="3" customFormat="1" ht="30" customHeight="1">
      <c r="A128" s="13"/>
      <c r="B128" s="26" t="s">
        <v>164</v>
      </c>
      <c r="C128" s="26" t="s">
        <v>235</v>
      </c>
      <c r="D128" s="26" t="s">
        <v>236</v>
      </c>
      <c r="E128" s="26" t="s">
        <v>157</v>
      </c>
      <c r="F128" s="61" t="s">
        <v>238</v>
      </c>
      <c r="G128" s="59"/>
      <c r="H128" s="57"/>
      <c r="I128" s="60">
        <v>45866</v>
      </c>
      <c r="J128" s="60">
        <v>45877</v>
      </c>
      <c r="K128" s="10"/>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s="3" customFormat="1" ht="30" customHeight="1">
      <c r="A129" s="13"/>
      <c r="B129" s="26" t="s">
        <v>164</v>
      </c>
      <c r="C129" s="26" t="s">
        <v>235</v>
      </c>
      <c r="D129" s="26" t="s">
        <v>236</v>
      </c>
      <c r="E129" s="26" t="s">
        <v>157</v>
      </c>
      <c r="F129" s="61" t="s">
        <v>239</v>
      </c>
      <c r="G129" s="59"/>
      <c r="H129" s="57"/>
      <c r="I129" s="60">
        <v>45866</v>
      </c>
      <c r="J129" s="60">
        <v>45877</v>
      </c>
      <c r="K129" s="10"/>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s="3" customFormat="1" ht="30" customHeight="1">
      <c r="A130" s="13"/>
      <c r="B130" s="26" t="s">
        <v>220</v>
      </c>
      <c r="C130" s="26" t="s">
        <v>235</v>
      </c>
      <c r="D130" s="26" t="s">
        <v>236</v>
      </c>
      <c r="E130" s="26" t="s">
        <v>157</v>
      </c>
      <c r="F130" s="61" t="s">
        <v>240</v>
      </c>
      <c r="G130" s="59"/>
      <c r="H130" s="57"/>
      <c r="I130" s="60">
        <v>45866</v>
      </c>
      <c r="J130" s="60">
        <v>45877</v>
      </c>
      <c r="K130" s="10"/>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s="3" customFormat="1" ht="30" customHeight="1">
      <c r="A131" s="13"/>
      <c r="B131" s="26" t="s">
        <v>220</v>
      </c>
      <c r="C131" s="26" t="s">
        <v>235</v>
      </c>
      <c r="D131" s="26" t="s">
        <v>236</v>
      </c>
      <c r="E131" s="26" t="s">
        <v>157</v>
      </c>
      <c r="F131" s="61" t="s">
        <v>241</v>
      </c>
      <c r="G131" s="59"/>
      <c r="H131" s="57"/>
      <c r="I131" s="60">
        <v>45866</v>
      </c>
      <c r="J131" s="60">
        <v>45877</v>
      </c>
      <c r="K131" s="10"/>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s="3" customFormat="1" ht="30" customHeight="1">
      <c r="A132" s="13"/>
      <c r="B132" s="26" t="s">
        <v>220</v>
      </c>
      <c r="C132" s="26" t="s">
        <v>235</v>
      </c>
      <c r="D132" s="26" t="s">
        <v>236</v>
      </c>
      <c r="E132" s="26" t="s">
        <v>157</v>
      </c>
      <c r="F132" s="61" t="s">
        <v>242</v>
      </c>
      <c r="G132" s="59"/>
      <c r="H132" s="57"/>
      <c r="I132" s="60">
        <v>45866</v>
      </c>
      <c r="J132" s="60">
        <v>45877</v>
      </c>
      <c r="K132" s="10"/>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s="3" customFormat="1" ht="30" customHeight="1">
      <c r="A133" s="13"/>
      <c r="B133" s="26" t="s">
        <v>220</v>
      </c>
      <c r="C133" s="26" t="s">
        <v>235</v>
      </c>
      <c r="D133" s="26" t="s">
        <v>236</v>
      </c>
      <c r="E133" s="26" t="s">
        <v>157</v>
      </c>
      <c r="F133" s="61" t="s">
        <v>243</v>
      </c>
      <c r="G133" s="59"/>
      <c r="H133" s="57"/>
      <c r="I133" s="60">
        <v>45866</v>
      </c>
      <c r="J133" s="60">
        <v>45877</v>
      </c>
      <c r="K133" s="10"/>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s="3" customFormat="1" ht="30" customHeight="1">
      <c r="A134" s="13"/>
      <c r="B134" s="26" t="s">
        <v>40</v>
      </c>
      <c r="C134" s="26" t="s">
        <v>235</v>
      </c>
      <c r="D134" s="26" t="s">
        <v>236</v>
      </c>
      <c r="E134" s="26" t="s">
        <v>157</v>
      </c>
      <c r="F134" s="61" t="s">
        <v>244</v>
      </c>
      <c r="G134" s="59"/>
      <c r="H134" s="57"/>
      <c r="I134" s="60">
        <v>45866</v>
      </c>
      <c r="J134" s="60">
        <v>45877</v>
      </c>
      <c r="K134" s="10"/>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s="3" customFormat="1" ht="30" customHeight="1">
      <c r="A135" s="13"/>
      <c r="B135" s="26" t="s">
        <v>40</v>
      </c>
      <c r="C135" s="26" t="s">
        <v>235</v>
      </c>
      <c r="D135" s="26" t="s">
        <v>236</v>
      </c>
      <c r="E135" s="26" t="s">
        <v>157</v>
      </c>
      <c r="F135" s="61" t="s">
        <v>245</v>
      </c>
      <c r="G135" s="59"/>
      <c r="H135" s="57"/>
      <c r="I135" s="60">
        <v>45866</v>
      </c>
      <c r="J135" s="60">
        <v>45877</v>
      </c>
      <c r="K135" s="10"/>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s="3" customFormat="1" ht="30" customHeight="1">
      <c r="A136" s="13"/>
      <c r="B136" s="26" t="s">
        <v>40</v>
      </c>
      <c r="C136" s="26" t="s">
        <v>235</v>
      </c>
      <c r="D136" s="26" t="s">
        <v>236</v>
      </c>
      <c r="E136" s="26" t="s">
        <v>157</v>
      </c>
      <c r="F136" s="61" t="s">
        <v>246</v>
      </c>
      <c r="G136" s="59"/>
      <c r="H136" s="57"/>
      <c r="I136" s="60">
        <v>45866</v>
      </c>
      <c r="J136" s="60">
        <v>45877</v>
      </c>
      <c r="K136" s="10"/>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s="3" customFormat="1" ht="30" customHeight="1">
      <c r="A137" s="13"/>
      <c r="B137" s="26" t="s">
        <v>40</v>
      </c>
      <c r="C137" s="26" t="s">
        <v>235</v>
      </c>
      <c r="D137" s="26" t="s">
        <v>236</v>
      </c>
      <c r="E137" s="26" t="s">
        <v>157</v>
      </c>
      <c r="F137" s="61" t="s">
        <v>247</v>
      </c>
      <c r="G137" s="59"/>
      <c r="H137" s="57"/>
      <c r="I137" s="60">
        <v>45866</v>
      </c>
      <c r="J137" s="60">
        <v>45877</v>
      </c>
      <c r="K137" s="10"/>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s="3" customFormat="1" ht="30" customHeight="1">
      <c r="A138" s="13"/>
      <c r="B138" s="26" t="s">
        <v>61</v>
      </c>
      <c r="C138" s="26" t="s">
        <v>235</v>
      </c>
      <c r="D138" s="26" t="s">
        <v>236</v>
      </c>
      <c r="E138" s="26" t="s">
        <v>61</v>
      </c>
      <c r="F138" s="64" t="s">
        <v>248</v>
      </c>
      <c r="G138" s="59"/>
      <c r="H138" s="57"/>
      <c r="I138" s="60">
        <v>45866</v>
      </c>
      <c r="J138" s="60">
        <v>45877</v>
      </c>
      <c r="K138" s="10"/>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s="3" customFormat="1" ht="30" customHeight="1">
      <c r="A139" s="13"/>
      <c r="B139" s="26"/>
      <c r="C139" s="26"/>
      <c r="D139" s="26"/>
      <c r="E139" s="26"/>
      <c r="F139" s="61"/>
      <c r="G139" s="59"/>
      <c r="H139" s="57"/>
      <c r="I139" s="60"/>
      <c r="J139" s="60"/>
      <c r="K139" s="10"/>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s="3" customFormat="1" ht="30" customHeight="1">
      <c r="A140" s="13"/>
      <c r="B140" s="26" t="s">
        <v>61</v>
      </c>
      <c r="C140" s="26" t="s">
        <v>249</v>
      </c>
      <c r="D140" s="26" t="s">
        <v>250</v>
      </c>
      <c r="E140" s="26" t="s">
        <v>61</v>
      </c>
      <c r="F140" s="61" t="s">
        <v>251</v>
      </c>
      <c r="G140" s="59"/>
      <c r="H140" s="57"/>
      <c r="I140" s="60">
        <v>45880</v>
      </c>
      <c r="J140" s="60">
        <v>45891</v>
      </c>
      <c r="K140" s="10"/>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s="3" customFormat="1" ht="30" customHeight="1">
      <c r="A141" s="13"/>
      <c r="B141" s="26" t="s">
        <v>131</v>
      </c>
      <c r="C141" s="26" t="s">
        <v>249</v>
      </c>
      <c r="D141" s="26" t="s">
        <v>250</v>
      </c>
      <c r="E141" s="26" t="s">
        <v>157</v>
      </c>
      <c r="F141" s="61" t="s">
        <v>252</v>
      </c>
      <c r="G141" s="59"/>
      <c r="H141" s="57"/>
      <c r="I141" s="60">
        <v>45880</v>
      </c>
      <c r="J141" s="60">
        <v>45891</v>
      </c>
      <c r="K141" s="10"/>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s="3" customFormat="1" ht="30" customHeight="1">
      <c r="A142" s="13"/>
      <c r="B142" s="26" t="s">
        <v>164</v>
      </c>
      <c r="C142" s="26" t="s">
        <v>249</v>
      </c>
      <c r="D142" s="26" t="s">
        <v>250</v>
      </c>
      <c r="E142" s="26" t="s">
        <v>157</v>
      </c>
      <c r="F142" s="61" t="s">
        <v>253</v>
      </c>
      <c r="G142" s="59"/>
      <c r="H142" s="57"/>
      <c r="I142" s="60">
        <v>45880</v>
      </c>
      <c r="J142" s="60">
        <v>45891</v>
      </c>
      <c r="K142" s="10"/>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s="3" customFormat="1" ht="30" customHeight="1">
      <c r="A143" s="13"/>
      <c r="B143" s="26" t="s">
        <v>254</v>
      </c>
      <c r="C143" s="26" t="s">
        <v>249</v>
      </c>
      <c r="D143" s="26" t="s">
        <v>250</v>
      </c>
      <c r="E143" s="26" t="s">
        <v>157</v>
      </c>
      <c r="F143" s="61" t="s">
        <v>255</v>
      </c>
      <c r="G143" s="59"/>
      <c r="H143" s="57"/>
      <c r="I143" s="60">
        <v>45880</v>
      </c>
      <c r="J143" s="60">
        <v>45891</v>
      </c>
      <c r="K143" s="10"/>
      <c r="L143" s="10"/>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row>
    <row r="144" spans="1:68" s="3" customFormat="1" ht="30" customHeight="1">
      <c r="A144" s="13"/>
      <c r="B144" s="26" t="s">
        <v>156</v>
      </c>
      <c r="C144" s="26" t="s">
        <v>249</v>
      </c>
      <c r="D144" s="26" t="s">
        <v>250</v>
      </c>
      <c r="E144" s="26" t="s">
        <v>157</v>
      </c>
      <c r="F144" s="61" t="s">
        <v>256</v>
      </c>
      <c r="G144" s="59"/>
      <c r="H144" s="57"/>
      <c r="I144" s="60">
        <v>45880</v>
      </c>
      <c r="J144" s="60">
        <v>45891</v>
      </c>
      <c r="K144" s="10"/>
      <c r="L144" s="10"/>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row>
    <row r="145" spans="1:68" s="3" customFormat="1" ht="30" customHeight="1">
      <c r="A145" s="13"/>
      <c r="B145" s="26" t="s">
        <v>254</v>
      </c>
      <c r="C145" s="26" t="s">
        <v>249</v>
      </c>
      <c r="D145" s="26" t="s">
        <v>250</v>
      </c>
      <c r="E145" s="26" t="s">
        <v>157</v>
      </c>
      <c r="F145" s="61" t="s">
        <v>257</v>
      </c>
      <c r="G145" s="59"/>
      <c r="H145" s="57"/>
      <c r="I145" s="60">
        <v>45880</v>
      </c>
      <c r="J145" s="60">
        <v>45891</v>
      </c>
      <c r="K145" s="10"/>
      <c r="L145" s="10"/>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row>
    <row r="146" spans="1:68" s="3" customFormat="1" ht="30" customHeight="1">
      <c r="A146" s="13"/>
      <c r="B146" s="26" t="s">
        <v>156</v>
      </c>
      <c r="C146" s="26" t="s">
        <v>249</v>
      </c>
      <c r="D146" s="26" t="s">
        <v>250</v>
      </c>
      <c r="E146" s="26" t="s">
        <v>157</v>
      </c>
      <c r="F146" s="61" t="s">
        <v>258</v>
      </c>
      <c r="G146" s="59"/>
      <c r="H146" s="57"/>
      <c r="I146" s="60">
        <v>45880</v>
      </c>
      <c r="J146" s="60">
        <v>45891</v>
      </c>
      <c r="K146" s="10"/>
      <c r="L146" s="10"/>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row>
    <row r="147" spans="1:68" s="3" customFormat="1" ht="30" customHeight="1">
      <c r="A147" s="13"/>
      <c r="B147" s="26" t="s">
        <v>61</v>
      </c>
      <c r="C147" s="26" t="s">
        <v>249</v>
      </c>
      <c r="D147" s="26" t="s">
        <v>250</v>
      </c>
      <c r="E147" s="26" t="s">
        <v>61</v>
      </c>
      <c r="F147" s="64" t="s">
        <v>259</v>
      </c>
      <c r="G147" s="59"/>
      <c r="H147" s="57"/>
      <c r="I147" s="60">
        <v>45880</v>
      </c>
      <c r="J147" s="60">
        <v>45891</v>
      </c>
      <c r="K147" s="10"/>
      <c r="L147" s="10"/>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row>
    <row r="148" spans="1:68" s="3" customFormat="1" ht="30" customHeight="1">
      <c r="A148" s="13"/>
      <c r="B148" s="26"/>
      <c r="C148" s="26"/>
      <c r="D148" s="26"/>
      <c r="E148" s="26"/>
      <c r="F148" s="61"/>
      <c r="G148" s="59"/>
      <c r="H148" s="57"/>
      <c r="I148" s="60"/>
      <c r="J148" s="60"/>
      <c r="K148" s="10"/>
      <c r="L148" s="10"/>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row>
    <row r="149" spans="1:68" s="3" customFormat="1" ht="30" customHeight="1">
      <c r="A149" s="13"/>
      <c r="B149" s="26" t="s">
        <v>61</v>
      </c>
      <c r="C149" s="26" t="s">
        <v>260</v>
      </c>
      <c r="D149" s="26" t="s">
        <v>261</v>
      </c>
      <c r="E149" s="26" t="s">
        <v>61</v>
      </c>
      <c r="F149" s="61" t="s">
        <v>262</v>
      </c>
      <c r="G149" s="59"/>
      <c r="H149" s="57"/>
      <c r="I149" s="60">
        <v>45894</v>
      </c>
      <c r="J149" s="60">
        <v>45905</v>
      </c>
      <c r="K149" s="10"/>
      <c r="L149" s="10"/>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row>
    <row r="150" spans="1:68" s="3" customFormat="1" ht="30" customHeight="1">
      <c r="A150" s="13"/>
      <c r="B150" s="26" t="s">
        <v>131</v>
      </c>
      <c r="C150" s="26" t="s">
        <v>260</v>
      </c>
      <c r="D150" s="26" t="s">
        <v>261</v>
      </c>
      <c r="E150" s="26" t="s">
        <v>157</v>
      </c>
      <c r="F150" s="61" t="s">
        <v>263</v>
      </c>
      <c r="G150" s="59"/>
      <c r="H150" s="57"/>
      <c r="I150" s="60">
        <v>45894</v>
      </c>
      <c r="J150" s="60">
        <v>45905</v>
      </c>
      <c r="K150" s="10"/>
      <c r="L150" s="10"/>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row>
    <row r="151" spans="1:68" s="3" customFormat="1" ht="30" customHeight="1">
      <c r="A151" s="13"/>
      <c r="B151" s="26" t="s">
        <v>131</v>
      </c>
      <c r="C151" s="26" t="s">
        <v>260</v>
      </c>
      <c r="D151" s="26" t="s">
        <v>261</v>
      </c>
      <c r="E151" s="26" t="s">
        <v>157</v>
      </c>
      <c r="F151" s="61" t="s">
        <v>264</v>
      </c>
      <c r="G151" s="59"/>
      <c r="H151" s="57"/>
      <c r="I151" s="60">
        <v>45894</v>
      </c>
      <c r="J151" s="60">
        <v>45905</v>
      </c>
      <c r="K151" s="10"/>
      <c r="L151" s="10"/>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row>
    <row r="152" spans="1:68" s="3" customFormat="1" ht="30" customHeight="1">
      <c r="A152" s="13"/>
      <c r="B152" s="26" t="s">
        <v>131</v>
      </c>
      <c r="C152" s="26" t="s">
        <v>260</v>
      </c>
      <c r="D152" s="26" t="s">
        <v>261</v>
      </c>
      <c r="E152" s="26" t="s">
        <v>157</v>
      </c>
      <c r="F152" s="61" t="s">
        <v>265</v>
      </c>
      <c r="G152" s="59"/>
      <c r="H152" s="57"/>
      <c r="I152" s="60">
        <v>45894</v>
      </c>
      <c r="J152" s="60">
        <v>45905</v>
      </c>
      <c r="K152" s="10"/>
      <c r="L152" s="10"/>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row>
    <row r="153" spans="1:68" s="3" customFormat="1" ht="30" customHeight="1">
      <c r="A153" s="13"/>
      <c r="B153" s="26" t="s">
        <v>61</v>
      </c>
      <c r="C153" s="26" t="s">
        <v>260</v>
      </c>
      <c r="D153" s="26" t="s">
        <v>261</v>
      </c>
      <c r="E153" s="26" t="s">
        <v>61</v>
      </c>
      <c r="F153" s="64" t="s">
        <v>266</v>
      </c>
      <c r="G153" s="59"/>
      <c r="H153" s="57"/>
      <c r="I153" s="60">
        <v>45894</v>
      </c>
      <c r="J153" s="60">
        <v>45905</v>
      </c>
      <c r="K153" s="10"/>
      <c r="L153" s="10"/>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row>
    <row r="154" spans="1:68" ht="30" customHeight="1">
      <c r="F154" s="55" t="s">
        <v>267</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53">
    <cfRule type="dataBar" priority="1">
      <dataBar>
        <cfvo type="num" val="0"/>
        <cfvo type="num" val="1"/>
        <color theme="0" tint="-0.249977111117893"/>
      </dataBar>
      <extLst>
        <ext xmlns:x14="http://schemas.microsoft.com/office/spreadsheetml/2009/9/main" uri="{B025F937-C7B1-47D3-B67F-A62EFF666E3E}">
          <x14:id>{B8E36203-2C65-4B53-994D-7676D2658C50}</x14:id>
        </ext>
      </extLst>
    </cfRule>
  </conditionalFormatting>
  <conditionalFormatting sqref="BQ5:BU6 M5:BP153">
    <cfRule type="expression" dxfId="2" priority="4">
      <formula>AND(TODAY()&gt;=M$5,TODAY()&lt;N$5)</formula>
    </cfRule>
  </conditionalFormatting>
  <conditionalFormatting sqref="M7:BP153">
    <cfRule type="expression" dxfId="1" priority="2">
      <formula>AND(task_start&lt;=M$5,ROUNDDOWN((task_end-task_start+1)*task_progress,0)+task_start-1&gt;=M$5)</formula>
    </cfRule>
    <cfRule type="expression" dxfId="0" priority="3" stopIfTrue="1">
      <formula>AND(task_end&gt;=M$5,task_start&lt;N$5)</formula>
    </cfRule>
  </conditionalFormatting>
  <dataValidations count="1">
    <dataValidation allowBlank="1" showInputMessage="1" showErrorMessage="1" sqref="B2:C139 A1:A1048576 B140:XFD1048576 D1:XFD139" xr:uid="{A03EF4FF-5265-4BCE-A286-258A4C0DC7DB}"/>
  </dataValidations>
  <printOptions horizontalCentered="1"/>
  <pageMargins left="0.35" right="0.35" top="0.35" bottom="0.5" header="0.3" footer="0.3"/>
  <pageSetup paperSize="9" scale="60"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8E36203-2C65-4B53-994D-7676D2658C50}">
            <x14:dataBar minLength="0" maxLength="100" gradient="0">
              <x14:cfvo type="num">
                <xm:f>0</xm:f>
              </x14:cfvo>
              <x14:cfvo type="num">
                <xm:f>1</xm:f>
              </x14:cfvo>
              <x14:negativeFillColor rgb="FFFF0000"/>
              <x14:axisColor rgb="FF000000"/>
            </x14:dataBar>
          </x14:cfRule>
          <xm:sqref>H7:H153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AF13-7CF8-4CDD-8740-C765246ACBE4}">
  <dimension ref="A15:S39"/>
  <sheetViews>
    <sheetView workbookViewId="0">
      <selection activeCell="A30" sqref="A30"/>
    </sheetView>
  </sheetViews>
  <sheetFormatPr defaultRowHeight="15"/>
  <cols>
    <col min="2" max="2" width="53" bestFit="1" customWidth="1"/>
  </cols>
  <sheetData>
    <row r="15" spans="14:19" ht="17.25">
      <c r="N15" s="72" t="s">
        <v>268</v>
      </c>
      <c r="S15" s="72" t="s">
        <v>268</v>
      </c>
    </row>
    <row r="25" spans="1:16">
      <c r="C25" t="s">
        <v>269</v>
      </c>
      <c r="P25" t="s">
        <v>270</v>
      </c>
    </row>
    <row r="29" spans="1:16">
      <c r="A29" s="73" t="s">
        <v>271</v>
      </c>
      <c r="B29" s="73" t="s">
        <v>272</v>
      </c>
    </row>
    <row r="30" spans="1:16">
      <c r="A30" s="73">
        <v>1</v>
      </c>
      <c r="B30" s="67" t="s">
        <v>273</v>
      </c>
    </row>
    <row r="31" spans="1:16">
      <c r="A31" s="73">
        <v>2</v>
      </c>
      <c r="B31" s="67" t="s">
        <v>274</v>
      </c>
    </row>
    <row r="32" spans="1:16">
      <c r="A32" s="73">
        <v>3</v>
      </c>
      <c r="B32" s="67" t="s">
        <v>275</v>
      </c>
    </row>
    <row r="33" spans="1:2">
      <c r="A33" s="73">
        <v>4</v>
      </c>
      <c r="B33" s="67" t="s">
        <v>276</v>
      </c>
    </row>
    <row r="34" spans="1:2">
      <c r="A34" s="73">
        <v>5</v>
      </c>
      <c r="B34" s="67" t="s">
        <v>277</v>
      </c>
    </row>
    <row r="35" spans="1:2">
      <c r="A35" s="73">
        <v>6</v>
      </c>
      <c r="B35" s="67" t="s">
        <v>278</v>
      </c>
    </row>
    <row r="36" spans="1:2">
      <c r="A36" s="73">
        <v>7</v>
      </c>
      <c r="B36" s="67" t="s">
        <v>279</v>
      </c>
    </row>
    <row r="37" spans="1:2">
      <c r="A37" s="73">
        <v>8</v>
      </c>
      <c r="B37" s="67" t="s">
        <v>280</v>
      </c>
    </row>
    <row r="38" spans="1:2">
      <c r="A38" s="73">
        <v>9</v>
      </c>
      <c r="B38" s="67" t="s">
        <v>281</v>
      </c>
    </row>
    <row r="39" spans="1:2">
      <c r="A39" s="73">
        <v>10</v>
      </c>
      <c r="B39" s="67" t="s">
        <v>282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1498-2D99-4C9F-9486-CCC2E0E054C2}">
  <dimension ref="A1:B11"/>
  <sheetViews>
    <sheetView workbookViewId="0">
      <selection sqref="A1:B11"/>
    </sheetView>
  </sheetViews>
  <sheetFormatPr defaultRowHeight="15"/>
  <cols>
    <col min="2" max="2" width="80.28515625" bestFit="1" customWidth="1"/>
  </cols>
  <sheetData>
    <row r="1" spans="1:2">
      <c r="A1" s="5" t="s">
        <v>271</v>
      </c>
      <c r="B1" s="5" t="s">
        <v>272</v>
      </c>
    </row>
    <row r="2" spans="1:2">
      <c r="A2">
        <v>1</v>
      </c>
      <c r="B2" t="s">
        <v>273</v>
      </c>
    </row>
    <row r="3" spans="1:2">
      <c r="A3">
        <v>2</v>
      </c>
      <c r="B3" t="s">
        <v>274</v>
      </c>
    </row>
    <row r="4" spans="1:2">
      <c r="A4">
        <v>3</v>
      </c>
      <c r="B4" t="s">
        <v>275</v>
      </c>
    </row>
    <row r="5" spans="1:2">
      <c r="A5">
        <v>4</v>
      </c>
      <c r="B5" t="s">
        <v>276</v>
      </c>
    </row>
    <row r="6" spans="1:2">
      <c r="A6">
        <v>5</v>
      </c>
      <c r="B6" t="s">
        <v>277</v>
      </c>
    </row>
    <row r="7" spans="1:2">
      <c r="A7">
        <v>6</v>
      </c>
      <c r="B7" t="s">
        <v>278</v>
      </c>
    </row>
    <row r="8" spans="1:2">
      <c r="A8">
        <v>7</v>
      </c>
      <c r="B8" t="s">
        <v>279</v>
      </c>
    </row>
    <row r="9" spans="1:2">
      <c r="A9">
        <v>8</v>
      </c>
      <c r="B9" t="s">
        <v>280</v>
      </c>
    </row>
    <row r="10" spans="1:2">
      <c r="A10">
        <v>9</v>
      </c>
      <c r="B10" t="s">
        <v>281</v>
      </c>
    </row>
    <row r="11" spans="1:2">
      <c r="A11">
        <v>10</v>
      </c>
      <c r="B11" t="s">
        <v>282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be47b89-f4a8-4285-a7ca-db2b7c99ceb2" xsi:nil="true"/>
    <lcf76f155ced4ddcb4097134ff3c332f xmlns="e731d710-1a35-44d1-ae2a-e36bb57a26b1">
      <Terms xmlns="http://schemas.microsoft.com/office/infopath/2007/PartnerControls"/>
    </lcf76f155ced4ddcb4097134ff3c332f>
    <_ip_UnifiedCompliancePolicyUIAction xmlns="http://schemas.microsoft.com/sharepoint/v3" xsi:nil="true"/>
    <Notes xmlns="e731d710-1a35-44d1-ae2a-e36bb57a26b1" xsi:nil="true"/>
    <_ip_UnifiedCompliancePolicyProperties xmlns="http://schemas.microsoft.com/sharepoint/v3" xsi:nil="true"/>
    <e8ac7a188a534491839a8320d31c4324 xmlns="e731d710-1a35-44d1-ae2a-e36bb57a26b1">
      <Terms xmlns="http://schemas.microsoft.com/office/infopath/2007/PartnerControls"/>
    </e8ac7a188a534491839a8320d31c4324>
    <TaxKeywordTaxHTField xmlns="4be47b89-f4a8-4285-a7ca-db2b7c99ceb2">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162EF24F77D14D9E66977FAED2F1BA" ma:contentTypeVersion="28" ma:contentTypeDescription="Create a new document." ma:contentTypeScope="" ma:versionID="8d38ea8c0d468e9f837823c6788d6c87">
  <xsd:schema xmlns:xsd="http://www.w3.org/2001/XMLSchema" xmlns:xs="http://www.w3.org/2001/XMLSchema" xmlns:p="http://schemas.microsoft.com/office/2006/metadata/properties" xmlns:ns1="http://schemas.microsoft.com/sharepoint/v3" xmlns:ns2="4be47b89-f4a8-4285-a7ca-db2b7c99ceb2" xmlns:ns3="e731d710-1a35-44d1-ae2a-e36bb57a26b1" targetNamespace="http://schemas.microsoft.com/office/2006/metadata/properties" ma:root="true" ma:fieldsID="29ddf28874f943445bf28d621f3a79e6" ns1:_="" ns2:_="" ns3:_="">
    <xsd:import namespace="http://schemas.microsoft.com/sharepoint/v3"/>
    <xsd:import namespace="4be47b89-f4a8-4285-a7ca-db2b7c99ceb2"/>
    <xsd:import namespace="e731d710-1a35-44d1-ae2a-e36bb57a26b1"/>
    <xsd:element name="properties">
      <xsd:complexType>
        <xsd:sequence>
          <xsd:element name="documentManagement">
            <xsd:complexType>
              <xsd:all>
                <xsd:element ref="ns3:Notes"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2:TaxKeywordTaxHTField" minOccurs="0"/>
                <xsd:element ref="ns2:TaxCatchAll" minOccurs="0"/>
                <xsd:element ref="ns3:e8ac7a188a534491839a8320d31c4324"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ma:readOnly="false">
      <xsd:simpleType>
        <xsd:restriction base="dms:Note"/>
      </xsd:simpleType>
    </xsd:element>
    <xsd:element name="_ip_UnifiedCompliancePolicyUIAction" ma:index="1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e47b89-f4a8-4285-a7ca-db2b7c99ceb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KeywordTaxHTField" ma:index="25" nillable="true" ma:taxonomy="true" ma:internalName="TaxKeywordTaxHTField" ma:taxonomyFieldName="TaxKeyword" ma:displayName="Keywords" ma:fieldId="{23f27201-bee3-471e-b2e7-b64fd8b7ca38}" ma:taxonomyMulti="true" ma:sspId="2de1bf74-4a37-48ce-b614-74b37de43851"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62ae28cb-2e47-42d1-ab66-8d2227d2c4f5}" ma:internalName="TaxCatchAll" ma:readOnly="false" ma:showField="CatchAllData" ma:web="4be47b89-f4a8-4285-a7ca-db2b7c99ce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731d710-1a35-44d1-ae2a-e36bb57a26b1"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MediaServiceAutoTags" ma:hidden="true" ma:internalName="MediaServiceAutoTags" ma:readOnly="true">
      <xsd:simpleType>
        <xsd:restriction base="dms:Text"/>
      </xsd:simpleType>
    </xsd:element>
    <xsd:element name="MediaServiceOCR" ma:index="15" nillable="true" ma:displayName="MediaServiceOCR" ma:hidden="true" ma:internalName="MediaServiceOCR"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MediaServiceLocation" ma:hidden="true" ma:internalName="MediaServiceLocatio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hidden="true" ma:internalName="MediaServiceKeyPoints" ma:readOnly="true">
      <xsd:simpleType>
        <xsd:restriction base="dms:Note"/>
      </xsd:simpleType>
    </xsd:element>
    <xsd:element name="MediaLengthInSeconds" ma:index="23" nillable="true" ma:displayName="Length (seconds)" ma:hidden="true" ma:internalName="MediaLengthInSeconds" ma:readOnly="true">
      <xsd:simpleType>
        <xsd:restriction base="dms:Unknown"/>
      </xsd:simpleType>
    </xsd:element>
    <xsd:element name="e8ac7a188a534491839a8320d31c4324" ma:index="28" nillable="true" ma:taxonomy="true" ma:internalName="e8ac7a188a534491839a8320d31c4324" ma:taxonomyFieldName="Offering_x0020_Tags" ma:displayName="Offering Tags" ma:default="" ma:fieldId="{e8ac7a18-8a53-4491-839a-8320d31c4324}" ma:taxonomyMulti="true" ma:sspId="2de1bf74-4a37-48ce-b614-74b37de43851" ma:termSetId="07ce5c76-6bad-40e6-8f1f-2b2a3cf03d84" ma:anchorId="00000000-0000-0000-0000-000000000000" ma:open="false" ma:isKeyword="false">
      <xsd:complexType>
        <xsd:sequence>
          <xsd:element ref="pc:Terms" minOccurs="0" maxOccurs="1"/>
        </xsd:sequence>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2de1bf74-4a37-48ce-b614-74b37de4385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file>

<file path=customXml/itemProps2.xml><?xml version="1.0" encoding="utf-8"?>
<ds:datastoreItem xmlns:ds="http://schemas.openxmlformats.org/officeDocument/2006/customXml" ds:itemID="{E4A34E49-7289-4AEA-9593-4F55E04ADB10}"/>
</file>

<file path=customXml/itemProps3.xml><?xml version="1.0" encoding="utf-8"?>
<ds:datastoreItem xmlns:ds="http://schemas.openxmlformats.org/officeDocument/2006/customXml" ds:itemID="{50D1412D-77B5-4DC5-9615-304EDA928DA8}"/>
</file>

<file path=docMetadata/LabelInfo.xml><?xml version="1.0" encoding="utf-8"?>
<clbl:labelList xmlns:clbl="http://schemas.microsoft.com/office/2020/mipLabelMetadata">
  <clbl:label id="{570057f4-73ef-41c8-bcbb-08db2fc15c2b}" enabled="0" method="" siteId="{570057f4-73ef-41c8-bcbb-08db2fc15c2b}" removed="1"/>
</clbl:labelLis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2025-03-21T09:45:41Z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0x01010055162EF24F77D14D9E66977FAED2F1BA</vt:lpwstr>
  </property>
  <property fmtid="{D5CDD505-2E9C-101B-9397-08002B2CF9AE}" pid="3" name="TaxKeyword">
    <vt:lpwstr/>
  </property>
  <property fmtid="{D5CDD505-2E9C-101B-9397-08002B2CF9AE}" pid="4" name="Offering_x0020_Tags">
    <vt:lpwstr/>
  </property>
  <property fmtid="{D5CDD505-2E9C-101B-9397-08002B2CF9AE}" pid="5" name="MediaServiceImageTags">
    <vt:lpwstr/>
  </property>
  <property fmtid="{D5CDD505-2E9C-101B-9397-08002B2CF9AE}" pid="6" name="Offering Tags">
    <vt:lpwstr/>
  </property>
</Properties>
</file>