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SoundraPandian\work\Optum\fx\ccmpacrad\"/>
    </mc:Choice>
  </mc:AlternateContent>
  <xr:revisionPtr revIDLastSave="0" documentId="13_ncr:1_{CEE6DA3A-9DC0-4442-ABAE-0D0FF1946526}" xr6:coauthVersionLast="47" xr6:coauthVersionMax="47" xr10:uidLastSave="{00000000-0000-0000-0000-000000000000}"/>
  <bookViews>
    <workbookView xWindow="-120" yWindow="-120" windowWidth="29040" windowHeight="15720" activeTab="2" xr2:uid="{00000000-000D-0000-FFFF-FFFF00000000}"/>
  </bookViews>
  <sheets>
    <sheet name="Milestones &amp; Storypoints" sheetId="2" r:id="rId1"/>
    <sheet name="WBS" sheetId="3" r:id="rId2"/>
    <sheet name="CM COE Values" sheetId="4" r:id="rId3"/>
    <sheet name="Milestones" sheetId="5" r:id="rId4"/>
    <sheet name="Architecture" sheetId="6" r:id="rId5"/>
  </sheets>
  <definedNames>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5" i="3" l="1"/>
  <c r="L24" i="3"/>
  <c r="L11" i="3"/>
  <c r="L7" i="3"/>
  <c r="M5" i="3"/>
  <c r="D6" i="2"/>
  <c r="D5" i="2" s="1" a="1"/>
  <c r="D5" i="2" s="1"/>
  <c r="M6" i="3" l="1"/>
  <c r="N5" i="3"/>
  <c r="M4" i="3"/>
  <c r="N6" i="3" l="1"/>
  <c r="O5" i="3"/>
  <c r="O6" i="3" l="1"/>
  <c r="P5" i="3"/>
  <c r="P6" i="3" l="1"/>
  <c r="Q5" i="3"/>
  <c r="Q6" i="3" l="1"/>
  <c r="R5" i="3"/>
  <c r="R6" i="3" l="1"/>
  <c r="S5" i="3"/>
  <c r="S6" i="3" l="1"/>
  <c r="T5" i="3"/>
  <c r="T6" i="3" l="1"/>
  <c r="U5" i="3"/>
  <c r="T4" i="3"/>
  <c r="U6" i="3" l="1"/>
  <c r="V5" i="3"/>
  <c r="V6" i="3" l="1"/>
  <c r="W5" i="3"/>
  <c r="W6" i="3" l="1"/>
  <c r="X5" i="3"/>
  <c r="X6" i="3" l="1"/>
  <c r="Y5" i="3"/>
  <c r="Y6" i="3" l="1"/>
  <c r="Z5" i="3"/>
  <c r="Z6" i="3" l="1"/>
  <c r="AA5" i="3"/>
  <c r="AA6" i="3" l="1"/>
  <c r="AB5" i="3"/>
  <c r="AA4" i="3"/>
  <c r="AB6" i="3" l="1"/>
  <c r="AC5" i="3"/>
  <c r="AC6" i="3" l="1"/>
  <c r="AD5" i="3"/>
  <c r="AD6" i="3" l="1"/>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<sst xmlns="http://schemas.openxmlformats.org/spreadsheetml/2006/main" count="483" uniqueCount="181">
  <si>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</si>
  <si>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</si>
  <si>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</si>
  <si>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</si>
  <si>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</si>
  <si>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</si>
  <si>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</si>
  <si>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</si>
  <si>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</si>
  <si>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</si>
  <si>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</si>
  <si>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</si>
  <si>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</si>
  <si>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</si>
  <si>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</si>
  <si>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S4</t>
  </si>
  <si>
    <t>MS1 Architecture</t>
  </si>
  <si>
    <t>NonProduction Networking</t>
  </si>
  <si>
    <t>Production Networking</t>
  </si>
  <si>
    <t>Production &amp; DR Environments</t>
  </si>
  <si>
    <t>MS5 Production &amp; DR Testing and User Acceptance</t>
  </si>
  <si>
    <t>MS6 Cutover / Go-Live</t>
  </si>
  <si>
    <t>Post Cutover Observation &amp; Monitoring</t>
  </si>
  <si>
    <t>MS7 OnPerm Cleanup</t>
  </si>
  <si>
    <t>Minor Milestone</t>
  </si>
  <si>
    <t>Major Milestone</t>
  </si>
  <si>
    <t>Migration Pod Responsibility</t>
  </si>
  <si>
    <t>Application Team Responsibity</t>
  </si>
  <si>
    <t>Shared Responsibility</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</si>
  <si>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</si>
  <si>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</si>
  <si>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</si>
  <si>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</si>
  <si>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</si>
  <si>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</si>
  <si>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</si>
  <si>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</si>
  <si>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</si>
  <si>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</si>
  <si>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</si>
  <si>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</si>
  <si>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</si>
  <si>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</si>
  <si>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</si>
  <si>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</si>
  <si>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</si>
  <si>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</si>
  <si>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</si>
  <si>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</si>
  <si>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</si>
  <si>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</si>
  <si>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</si>
  <si>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</si>
  <si>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</si>
  <si>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</si>
  <si>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</si>
  <si>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</si>
  <si>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</si>
  <si>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</si>
  <si>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HCP Account(s) creation</t>
  </si>
  <si>
    <t>Code Repository Setup</t>
  </si>
  <si>
    <t>Migration KickOff with Optum On-Prem Points Of Contact (System, Network, Data, Security &amp; SRE)</t>
  </si>
  <si>
    <t>Secure Infrastructure Configuration Data - System, Network, Security, Data, Load Balancers &amp; Observability</t>
  </si>
  <si>
    <t>Architecture</t>
  </si>
  <si>
    <t>Develop Network &amp; Security Design - Production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</si>
  <si>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</si>
  <si>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</si>
  <si>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</si>
  <si>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Publish Low Level Design Structure and Review</t>
  </si>
  <si>
    <t>SPRINT 1</t>
  </si>
  <si>
    <t>Network</t>
  </si>
  <si>
    <t>Common</t>
  </si>
  <si>
    <t>Establish On-Premises Connectivity for Non-Production</t>
  </si>
  <si>
    <t>Data</t>
  </si>
  <si>
    <t>Low Level Design Review &amp; Sign Off</t>
  </si>
  <si>
    <t>DEV</t>
  </si>
  <si>
    <t>SPRINT 2</t>
  </si>
  <si>
    <t>SPRINT 3</t>
  </si>
  <si>
    <t>TEST</t>
  </si>
  <si>
    <t>SPRINT 4</t>
  </si>
  <si>
    <t>Operation</t>
  </si>
  <si>
    <t>DR</t>
  </si>
  <si>
    <t>Perform Disaster Recovery (DR) testing and fallback tests</t>
  </si>
  <si>
    <t>Prepare BCDR Runbook</t>
  </si>
  <si>
    <t>CUTOVER PREP &amp; SECURITY</t>
  </si>
  <si>
    <t>Prepare migration and cutover plan with runbook</t>
  </si>
  <si>
    <t>Publish migration cutover plan to stakeholders</t>
  </si>
  <si>
    <t>Define and configure Service Level Objectives (SLOs), Service Level Indicators (SLIs), and Service Level Agreements (SLAs)</t>
  </si>
  <si>
    <t>Implement Auto-healing &amp; Self-healing mechanisms for critical services</t>
  </si>
  <si>
    <t>Security</t>
  </si>
  <si>
    <t>CIS benchmarks</t>
  </si>
  <si>
    <t>Infrastructure penetration testing</t>
  </si>
  <si>
    <t>Azure Security Center and Azure Sentinel Implementation</t>
  </si>
  <si>
    <t>GO-LIVE</t>
  </si>
  <si>
    <t>Perform Delta Data Transfer</t>
  </si>
  <si>
    <t>Testing</t>
  </si>
  <si>
    <t>Cutover and Go-Live Execution</t>
  </si>
  <si>
    <t>Perform end-to-end smoke and availability tests</t>
  </si>
  <si>
    <t>Rollback DNS switchover on test failure</t>
  </si>
  <si>
    <t>POST-GO-LIVE</t>
  </si>
  <si>
    <t>Monitor Cloud Environment and Plan for on-permise decommision</t>
  </si>
  <si>
    <t/>
  </si>
  <si>
    <t>COE Unique values: Reducing technical debt of DR and building it right first time.</t>
  </si>
  <si>
    <t>Key call outs</t>
  </si>
  <si>
    <t>Call out</t>
  </si>
  <si>
    <t>Comments</t>
  </si>
  <si>
    <t>Perfomance Benchmarking</t>
  </si>
  <si>
    <t>Right sizing and optimized performance.</t>
  </si>
  <si>
    <t>Business Continuity/Disaster Recovery (BC/DR)</t>
  </si>
  <si>
    <t>Implement and validate as part of cutover as per RPO and RTO objectives.</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</si>
  <si>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</si>
  <si>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</si>
  <si>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</si>
  <si>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</si>
  <si>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Stage</t>
  </si>
  <si>
    <t>Description</t>
  </si>
  <si>
    <t>Initiation</t>
  </si>
  <si>
    <t>• Target State - Design &amp; Architecture (Azure Cloud)
• App team has SMEs assigned and are part of daily scrums for support and tracking.
• Kickoff / Internal (COE&amp;App) / Optum Security etc.</t>
  </si>
  <si>
    <t> </t>
  </si>
  <si>
    <t>Current State Architecture</t>
  </si>
  <si>
    <t>Target Architecture</t>
  </si>
  <si>
    <t>Develop Low Level Design - UAT Environment</t>
  </si>
  <si>
    <t>Develop Low Level Design - Production Environment</t>
  </si>
  <si>
    <t>Develop Network &amp; Security Design - UAT Environment</t>
  </si>
  <si>
    <t>Develop Low Level Design - Dev/Stage Environment</t>
  </si>
  <si>
    <t>Develop Network &amp; Security Design - Dev/Stage Environment</t>
  </si>
  <si>
    <t>Develop Data Migration Strategy &amp; Design - Dev/Stage, UAT, &amp; Production Environment</t>
  </si>
  <si>
    <t>Develop Low Level Design for Disaster Recovery</t>
  </si>
  <si>
    <t>Sprint 0 Planning</t>
  </si>
  <si>
    <t>Sprint 0 Review</t>
  </si>
  <si>
    <t>Perform Ingress Flow validations</t>
  </si>
  <si>
    <t>Perform Egress Flow validations</t>
  </si>
  <si>
    <t>UAT</t>
  </si>
  <si>
    <t>Develop Terraform for UAT Environment using DOJO modules</t>
  </si>
  <si>
    <t>Deploy/Configure UAT SQL Server Managed Instance</t>
  </si>
  <si>
    <t>Establish On-Premises Connectivity for UAT-Production VNet</t>
  </si>
  <si>
    <t>Establish connection between Enterprise Airflow and UAT MS SQL server database in Cloud.</t>
  </si>
  <si>
    <t>Establish connection between Optum Functions and UAT MS SQL server database in Cloud.</t>
  </si>
  <si>
    <t>DATA migration from On-Perm UAT database to Azure Cloud UAT database</t>
  </si>
  <si>
    <t>Perform AirFlow DAG smoke test pointing to Azure Cloud UAT database</t>
  </si>
  <si>
    <t>Perform Optum Functions smoke test pointing to Azure Cloud UAT database</t>
  </si>
  <si>
    <t>Deliver and obtain signoff for UAT environment</t>
  </si>
  <si>
    <t>Deliver and obtain signoff for Dev/Stage environment</t>
  </si>
  <si>
    <t>Dev/Stage</t>
  </si>
  <si>
    <t>Develop Terraform for Dev/Stage Environment using DOJO modules</t>
  </si>
  <si>
    <t>Deploy/Configure Dev/Stage SQL Server Managed Instances</t>
  </si>
  <si>
    <t>Establish connection between Enterprise Airflow and Dev/Stage MS SQL server database in Cloud and Test Connectivity</t>
  </si>
  <si>
    <t>Establish connection between Optum Functions and Dev/Stage MS SQL server database in Cloud &amp; Test Connectivity</t>
  </si>
  <si>
    <t>DATA migration from On-Perm Dev/Stage database to Azure Cloud Dev/Stage database</t>
  </si>
  <si>
    <t>Perform AirFlow DAG smoke test pointing to Azure Cloud Dev/Stage database</t>
  </si>
  <si>
    <t>Perform Optum Functions smoke test pointing to Azure Cloud Dev/Stage database</t>
  </si>
  <si>
    <t>Sprint 2 Planning (Production Environment with DR)</t>
  </si>
  <si>
    <t>Sprint 1 Planning (Dev/Stage and UAT Environments)</t>
  </si>
  <si>
    <t>Sprint 1 Review (Dev/Stage and UAT Environments)</t>
  </si>
  <si>
    <t>Sprint 2 Review (Production Environment with DR)</t>
  </si>
  <si>
    <t>PRODUCTION</t>
  </si>
  <si>
    <t>Develop Terraform for Production Environment using DOJO modules</t>
  </si>
  <si>
    <t>Deploy/Configure Prod SQL Server Managed Instances</t>
  </si>
  <si>
    <t>Configure Recovery Service Vault for Production Database using IaC</t>
  </si>
  <si>
    <t>Configure Data Lifecycle and Retention Policies using IaC</t>
  </si>
  <si>
    <t>DATA migration from On-Perm Production database to Azure Cloud Production database</t>
  </si>
  <si>
    <t>Perform AirFlow DAG smoke test pointing to Azure Cloud Production database</t>
  </si>
  <si>
    <t>Perform Optun Functions smoke test pointing to Azure Cloud Production database</t>
  </si>
  <si>
    <t>Update BCDR Runbook</t>
  </si>
  <si>
    <t>Perform switchover to production cloud database</t>
  </si>
  <si>
    <t>Sprint 3 Planning (Go-Live)</t>
  </si>
  <si>
    <t>Sprint 3 Review (Go-Live)</t>
  </si>
  <si>
    <t>Sprint 4 Planning - (Project Closure, Post Go-Live &amp;  Decommission)</t>
  </si>
  <si>
    <t>Sprint 4 Review - (Project Closure, Post Go-Live &amp;  Decommission)</t>
  </si>
  <si>
    <t>Shutdown on-premises Databases</t>
  </si>
  <si>
    <t>Decommission on-premises Databases</t>
  </si>
  <si>
    <t>Dev/Stage Environment</t>
  </si>
  <si>
    <t>MS2 Dev/Stage Environment Testing and User Acceptance</t>
  </si>
  <si>
    <t>UAT Environment</t>
  </si>
  <si>
    <t>MS3 UAT Environment Testing and User Acceptance</t>
  </si>
  <si>
    <t>Migration</t>
  </si>
  <si>
    <t>• Architecture Approval
• Terraform coding - IAC Development and Execution for various environments
• Security &amp; Network Design
• Dev/Stage environment ready
• UAT environment ready
• BC/DR, Backup &amp; NFT
• Production environment with DR setup ready
• User Acceptance Testing &amp; Sign Off</t>
  </si>
  <si>
    <t>• Performance Testing &amp; Benchmarking
• Security Assessment
• Remediations &amp;  Bug Fixes
• Go live.
• Fine Tuning &amp; Optimization (Performance &amp; Cost)
• On-Prem Infrastructure Decommission</t>
  </si>
  <si>
    <t>Lift and Shift Migration</t>
  </si>
  <si>
    <t>Database Provisioning in Cloud followed with Data Migration</t>
  </si>
  <si>
    <t>CCM, PAC, &amp; 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</si>
</sst>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2">
    <font>
      <sz val="11"/>
      <color theme="1"/>
      <name val="Aptos Narrow"/>
      <family val="2"/>
      <scheme val="minor"/>
    </font>
    <font>
      <sz val="11"/>
      <color theme="1"/>
      <name val="Aptos Narrow"/>
      <family val="2"/>
      <scheme val="minor"/>
    </font>
    <font>
      <sz val="18"/>
      <color theme="3"/>
      <name val="Aptos Display"/>
      <scheme val="major"/>
    </font>
    <font>
      <b/>
      <sz val="15"/>
      <color theme="3"/>
      <name val="Aptos Narrow"/>
      <scheme val="minor"/>
    </font>
    <font>
      <b/>
      <sz val="13"/>
      <color theme="3"/>
      <name val="Aptos Narrow"/>
      <scheme val="minor"/>
    </font>
    <font>
      <b/>
      <sz val="11"/>
      <color theme="3"/>
      <name val="Aptos Narrow"/>
      <scheme val="minor"/>
    </font>
    <font>
      <u/>
      <sz val="11"/>
      <color theme="10"/>
      <name val="Aptos Narrow"/>
      <family val="2"/>
      <scheme val="minor"/>
    </font>
    <font>
      <b/>
      <sz val="11"/>
      <color theme="1"/>
      <name val="Aptos Narrow"/>
      <family val="2"/>
      <scheme val="minor"/>
    </font>
    <font>
      <b/>
      <sz val="11"/>
      <color theme="9" tint="-0.249977111117893"/>
      <name val="Aptos Narrow"/>
      <family val="2"/>
      <scheme val="minor"/>
    </font>
    <font>
      <b/>
      <sz val="9"/>
      <color theme="9" tint="-0.249977111117893"/>
      <name val="Aptos Narrow"/>
      <family val="2"/>
      <scheme val="minor"/>
    </font>
    <font>
      <sz val="11"/>
      <color theme="1" tint="0.499984740745262"/>
      <name val="Aptos Narrow"/>
      <family val="2"/>
      <scheme val="minor"/>
    </font>
    <font>
      <b/>
      <sz val="11"/>
      <color rgb="FFFF0000"/>
      <name val="Aptos Narrow"/>
      <family val="2"/>
      <scheme val="minor"/>
    </font>
    <font>
      <sz val="11"/>
      <color theme="1" tint="0.499984740745262"/>
      <name val="Calibri (Body)"/>
    </font>
    <font>
      <sz val="11"/>
      <color rgb="FFFF0000"/>
      <name val="Aptos Narrow"/>
      <family val="2"/>
      <scheme val="minor"/>
    </font>
    <font>
      <sz val="11"/>
      <color theme="0"/>
      <name val="Aptos Narrow"/>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Aptos Narrow"/>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amily val="2"/>
    </font>
    <font>
      <b/>
      <sz val="10"/>
      <color rgb="FF000000"/>
      <name val="Arial"/>
      <family val="2"/>
    </font>
    <font>
      <b/>
      <sz val="12"/>
      <color theme="0"/>
      <name val="Aptos Narrow"/>
      <family val="2"/>
      <scheme val="minor"/>
    </font>
    <font>
      <b/>
      <sz val="12"/>
      <color theme="0"/>
      <name val="Aptos Narrow"/>
      <family val="2"/>
      <scheme val="minor"/>
    </font>
    <font>
      <sz val="13.5"/>
      <color rgb="FF000000"/>
      <name val="Times New Roman"/>
      <family val="1"/>
    </font>
    <font>
      <sz val="18"/>
      <color theme="3"/>
      <name val="Aptos Display"/>
      <family val="2"/>
      <scheme val="major"/>
    </font>
  </fonts>
  <fills count="15">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7"/>
        <bgColor indexed="64"/>
      </patternFill>
    </fill>
  </fills>
  <borders count="5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style="hair">
        <color rgb="FF000000"/>
      </right>
      <top style="medium">
        <color rgb="FF000000"/>
      </top>
      <bottom style="hair">
        <color rgb="FF000000"/>
      </bottom>
      <diagonal/>
    </border>
    <border>
      <left style="hair">
        <color rgb="FF000000"/>
      </left>
      <right style="medium">
        <color rgb="FF000000"/>
      </right>
      <top style="medium">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hair">
        <color rgb="FF000000"/>
      </left>
      <right style="medium">
        <color rgb="FF000000"/>
      </right>
      <top style="hair">
        <color rgb="FF000000"/>
      </top>
      <bottom style="medium">
        <color rgb="FF000000"/>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16">
    <xf numFmtId="0" fontId="0" fillId="0" borderId="0" xfId="0"/>
    <xf numFmtId="0" fontId="7" fillId="0" borderId="4" xfId="0" applyFon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0" fillId="4" borderId="6" xfId="0" applyFill="1" applyBorder="1" applyAlignment="1">
      <alignment horizontal="center" vertical="center"/>
    </xf>
    <xf numFmtId="0" fontId="0" fillId="3" borderId="9" xfId="0" applyFill="1" applyBorder="1" applyAlignment="1">
      <alignment horizontal="center" vertical="center"/>
    </xf>
    <xf numFmtId="0" fontId="0" fillId="6" borderId="6" xfId="0" applyFill="1"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169" fontId="0" fillId="10" borderId="4" xfId="10" applyNumberFormat="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0" borderId="0" xfId="0" quotePrefix="1" applyAlignment="1">
      <alignment vertical="top"/>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26" fillId="11" borderId="27" xfId="0" applyFont="1" applyFill="1" applyBorder="1" applyAlignment="1">
      <alignment horizontal="center"/>
    </xf>
    <xf numFmtId="0" fontId="27" fillId="12" borderId="28" xfId="0" applyFont="1" applyFill="1" applyBorder="1" applyAlignment="1">
      <alignment horizontal="center"/>
    </xf>
    <xf numFmtId="0" fontId="27" fillId="12" borderId="4" xfId="0" applyFont="1" applyFill="1" applyBorder="1" applyAlignment="1">
      <alignment horizontal="center" wrapText="1"/>
    </xf>
    <xf numFmtId="0" fontId="27" fillId="12" borderId="29" xfId="0" applyFont="1" applyFill="1" applyBorder="1" applyAlignment="1">
      <alignment horizontal="left"/>
    </xf>
    <xf numFmtId="0" fontId="27" fillId="12" borderId="29" xfId="0" applyFont="1" applyFill="1" applyBorder="1" applyAlignment="1">
      <alignment horizontal="left" wrapText="1"/>
    </xf>
    <xf numFmtId="0" fontId="27" fillId="12" borderId="4" xfId="0" applyFont="1" applyFill="1" applyBorder="1" applyAlignment="1">
      <alignment horizontal="center"/>
    </xf>
    <xf numFmtId="0" fontId="27" fillId="12" borderId="30" xfId="0" applyFont="1" applyFill="1" applyBorder="1" applyAlignment="1">
      <alignment horizontal="center"/>
    </xf>
    <xf numFmtId="0" fontId="27" fillId="12" borderId="31" xfId="0" applyFont="1" applyFill="1" applyBorder="1" applyAlignment="1">
      <alignment horizontal="center"/>
    </xf>
    <xf numFmtId="0" fontId="27" fillId="12" borderId="32" xfId="0" applyFont="1" applyFill="1" applyBorder="1" applyAlignment="1">
      <alignment horizontal="left" wrapText="1"/>
    </xf>
    <xf numFmtId="0" fontId="28" fillId="11" borderId="33" xfId="0" applyFont="1" applyFill="1" applyBorder="1" applyAlignment="1">
      <alignment horizontal="center" vertical="center"/>
    </xf>
    <xf numFmtId="0" fontId="28" fillId="11" borderId="34" xfId="0" applyFont="1" applyFill="1" applyBorder="1" applyAlignment="1">
      <alignment horizontal="center" vertical="center"/>
    </xf>
    <xf numFmtId="0" fontId="29" fillId="11" borderId="35" xfId="0" applyFont="1" applyFill="1" applyBorder="1" applyAlignment="1">
      <alignment horizontal="center" vertical="center"/>
    </xf>
    <xf numFmtId="0" fontId="0" fillId="0" borderId="0" xfId="0" applyAlignment="1">
      <alignment horizontal="center"/>
    </xf>
    <xf numFmtId="0" fontId="30" fillId="0" borderId="0" xfId="0" applyFont="1"/>
    <xf numFmtId="0" fontId="7" fillId="0" borderId="0" xfId="0" applyFont="1"/>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2" xfId="0" applyFont="1" applyFill="1" applyBorder="1" applyAlignment="1">
      <alignment horizontal="center"/>
    </xf>
    <xf numFmtId="0" fontId="26" fillId="11" borderId="23" xfId="0" applyFont="1" applyFill="1" applyBorder="1" applyAlignment="1">
      <alignment horizontal="center"/>
    </xf>
    <xf numFmtId="0" fontId="26" fillId="11" borderId="24" xfId="0" applyFont="1" applyFill="1" applyBorder="1" applyAlignment="1">
      <alignment horizontal="center"/>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36" xfId="0" applyBorder="1" applyAlignment="1">
      <alignment horizontal="left" wrapText="1"/>
    </xf>
    <xf numFmtId="0" fontId="0" fillId="0" borderId="0" xfId="0"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xf numFmtId="0" fontId="0" fillId="13" borderId="9" xfId="0" applyFill="1" applyBorder="1" applyAlignment="1">
      <alignment horizontal="left" vertical="top" wrapText="1"/>
    </xf>
    <xf numFmtId="0" fontId="0" fillId="14" borderId="6" xfId="0" applyFill="1" applyBorder="1" applyAlignment="1">
      <alignment horizontal="center" vertical="center"/>
    </xf>
    <xf numFmtId="0" fontId="7" fillId="0" borderId="41" xfId="0" applyFont="1" applyBorder="1" applyAlignment="1">
      <alignment horizontal="center"/>
    </xf>
    <xf numFmtId="170" fontId="7" fillId="0" borderId="42" xfId="0" applyNumberFormat="1" applyFont="1" applyBorder="1" applyAlignment="1">
      <alignment horizontal="center"/>
    </xf>
    <xf numFmtId="0" fontId="0" fillId="0" borderId="43" xfId="0" applyBorder="1" applyAlignment="1">
      <alignment wrapText="1"/>
    </xf>
    <xf numFmtId="0" fontId="7" fillId="0" borderId="44" xfId="0" applyFont="1" applyBorder="1" applyAlignment="1">
      <alignment horizontal="center"/>
    </xf>
    <xf numFmtId="17" fontId="7" fillId="0" borderId="45" xfId="0" applyNumberFormat="1" applyFont="1" applyBorder="1" applyAlignment="1">
      <alignment horizontal="center"/>
    </xf>
    <xf numFmtId="0" fontId="0" fillId="0" borderId="46" xfId="0" applyBorder="1" applyAlignment="1">
      <alignment wrapText="1"/>
    </xf>
    <xf numFmtId="170" fontId="7" fillId="0" borderId="45" xfId="0" applyNumberFormat="1" applyFont="1" applyBorder="1" applyAlignment="1">
      <alignment horizontal="center"/>
    </xf>
    <xf numFmtId="0" fontId="0" fillId="4" borderId="46" xfId="0" applyFill="1" applyBorder="1" applyAlignment="1">
      <alignment wrapText="1"/>
    </xf>
    <xf numFmtId="0" fontId="7" fillId="0" borderId="47" xfId="0" applyFont="1" applyBorder="1" applyAlignment="1">
      <alignment horizontal="center"/>
    </xf>
    <xf numFmtId="170" fontId="7" fillId="0" borderId="48" xfId="0" applyNumberFormat="1" applyFont="1" applyBorder="1" applyAlignment="1">
      <alignment horizontal="center"/>
    </xf>
    <xf numFmtId="0" fontId="7" fillId="0" borderId="48" xfId="0" applyFont="1" applyBorder="1"/>
    <xf numFmtId="0" fontId="0" fillId="0" borderId="49" xfId="0" applyBorder="1"/>
    <xf numFmtId="0" fontId="31" fillId="0" borderId="0" xfId="2" applyFont="1" applyAlignment="1">
      <alignment horizontal="left" vertical="top"/>
    </xf>
    <xf numFmtId="164" fontId="0" fillId="4" borderId="4" xfId="0" applyNumberFormat="1" applyFill="1" applyBorder="1"/>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247650</xdr:colOff>
      <xdr:row>8</xdr:row>
      <xdr:rowOff>161925</xdr:rowOff>
    </xdr:from>
    <xdr:to>
      <xdr:col>10</xdr:col>
      <xdr:colOff>314325</xdr:colOff>
      <xdr:row>10</xdr:row>
      <xdr:rowOff>161925</xdr:rowOff>
    </xdr:to>
    <xdr:sp macro="" textlink="">
      <xdr:nvSpPr>
        <xdr:cNvPr id="2" name="Right Arrow 1">
          <a:extLst>
            <a:ext uri="{FF2B5EF4-FFF2-40B4-BE49-F238E27FC236}">
              <a16:creationId xmlns:a16="http://schemas.microsoft.com/office/drawing/2014/main" id="{A6EF12CC-0CD2-4E97-920B-F3B492C5BBFE}"/>
            </a:ext>
            <a:ext uri="{147F2762-F138-4A5C-976F-8EAC2B608ADB}">
              <a16:predDERef xmlns:a16="http://schemas.microsoft.com/office/drawing/2014/main" pred="{2781D637-20DA-73C4-B30E-2D98DD6B873D}"/>
            </a:ext>
          </a:extLst>
        </xdr:cNvPr>
        <xdr:cNvSpPr/>
      </xdr:nvSpPr>
      <xdr:spPr>
        <a:xfrm>
          <a:off x="8658225" y="1685925"/>
          <a:ext cx="67627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editAs="oneCell">
    <xdr:from>
      <xdr:col>0</xdr:col>
      <xdr:colOff>457200</xdr:colOff>
      <xdr:row>0</xdr:row>
      <xdr:rowOff>0</xdr:rowOff>
    </xdr:from>
    <xdr:to>
      <xdr:col>8</xdr:col>
      <xdr:colOff>561975</xdr:colOff>
      <xdr:row>24</xdr:row>
      <xdr:rowOff>95411</xdr:rowOff>
    </xdr:to>
    <xdr:pic>
      <xdr:nvPicPr>
        <xdr:cNvPr id="5" name="Picture 4">
          <a:extLst>
            <a:ext uri="{FF2B5EF4-FFF2-40B4-BE49-F238E27FC236}">
              <a16:creationId xmlns:a16="http://schemas.microsoft.com/office/drawing/2014/main" id="{5B563BE9-E423-4248-8AF1-0E5CE5E61C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0"/>
          <a:ext cx="7772400" cy="4695986"/>
        </a:xfrm>
        <a:prstGeom prst="rect">
          <a:avLst/>
        </a:prstGeom>
      </xdr:spPr>
    </xdr:pic>
    <xdr:clientData/>
  </xdr:twoCellAnchor>
  <xdr:twoCellAnchor editAs="oneCell">
    <xdr:from>
      <xdr:col>11</xdr:col>
      <xdr:colOff>142875</xdr:colOff>
      <xdr:row>1</xdr:row>
      <xdr:rowOff>152400</xdr:rowOff>
    </xdr:from>
    <xdr:to>
      <xdr:col>24</xdr:col>
      <xdr:colOff>238125</xdr:colOff>
      <xdr:row>21</xdr:row>
      <xdr:rowOff>157651</xdr:rowOff>
    </xdr:to>
    <xdr:pic>
      <xdr:nvPicPr>
        <xdr:cNvPr id="6" name="Picture 5">
          <a:extLst>
            <a:ext uri="{FF2B5EF4-FFF2-40B4-BE49-F238E27FC236}">
              <a16:creationId xmlns:a16="http://schemas.microsoft.com/office/drawing/2014/main" id="{4803955C-02A8-4930-8554-F1D9D3D2A09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82150" y="342900"/>
          <a:ext cx="7772400" cy="38438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XEW34"/>
  <sheetViews>
    <sheetView workbookViewId="0">
      <selection activeCell="F5" sqref="F5"/>
    </sheetView>
  </sheetViews>
  <sheetFormatPr defaultColWidth="8.85546875" defaultRowHeight="15"/>
  <cols>
    <col min="1" max="1" width="2.42578125" customWidth="1"/>
    <col min="2" max="2" width="4.140625" customWidth="1"/>
    <col min="3" max="3" width="56" customWidth="1"/>
    <col min="4" max="4" width="13.42578125" customWidth="1"/>
    <col min="5" max="5" width="10.42578125" customWidth="1"/>
    <col min="6" max="8" width="8.140625" customWidth="1"/>
    <col min="9" max="9" width="10.42578125" customWidth="1"/>
  </cols>
  <sheetData>
    <row r="2" spans="2:9">
      <c r="C2" s="1" t="s">
        <v>0</v>
      </c>
      <c r="D2" s="115">
        <v>45796</v>
      </c>
    </row>
    <row r="3" spans="2:9">
      <c r="C3" s="1" t="s">
        <v>1</v>
      </c>
      <c r="D3" s="115">
        <v>45810</v>
      </c>
    </row>
    <row r="4" spans="2:9">
      <c r="C4" s="1" t="s">
        <v>2</v>
      </c>
      <c r="D4" s="115">
        <v>45838</v>
      </c>
    </row>
    <row r="5" spans="2:9" ht="15" customHeight="1">
      <c r="C5" s="2" t="s">
        <v>3</v>
      </c>
      <c r="D5" s="3" t="str" cm="1">
        <f t="array" ref="D5">_xlfn.SWITCH(TRUE(),D6&lt;=100,"Small",AND(D6 &gt; 100, D6 &lt;=250),"Medium",AND(D6 &gt; 250, D6 &lt;=400),"Large",D6 &gt; 400,"X-Large","NA")</f>
        <v>Medium</v>
      </c>
    </row>
    <row r="6" spans="2:9" ht="15" customHeight="1">
      <c r="C6" s="4" t="s">
        <v>4</v>
      </c>
      <c r="D6" s="3">
        <f>SUM(D16:D28)</f>
        <v>179</v>
      </c>
    </row>
    <row r="8" spans="2:9" ht="409.5" hidden="1">
      <c r="C8" s="5" t="s">
        <v>5</v>
      </c>
      <c r="D8" s="5" t="s">
        <v>6</v>
      </c>
    </row>
    <row r="9" spans="2:9" hidden="1">
      <c r="D9" t="s">
        <v>7</v>
      </c>
    </row>
    <row r="12" spans="2:9" ht="15" customHeight="1">
      <c r="B12" s="74" t="s">
        <v>8</v>
      </c>
      <c r="C12" s="77" t="s">
        <v>9</v>
      </c>
      <c r="D12" s="74" t="s">
        <v>4</v>
      </c>
      <c r="E12" s="80" t="s">
        <v>10</v>
      </c>
      <c r="F12" s="80"/>
      <c r="G12" s="80"/>
      <c r="H12" s="80"/>
      <c r="I12" s="80"/>
    </row>
    <row r="13" spans="2:9" ht="24.6" customHeight="1">
      <c r="B13" s="75"/>
      <c r="C13" s="78"/>
      <c r="D13" s="75"/>
      <c r="E13" s="6" t="s">
        <v>11</v>
      </c>
      <c r="F13" s="6" t="s">
        <v>12</v>
      </c>
      <c r="G13" s="6" t="s">
        <v>13</v>
      </c>
      <c r="H13" s="6" t="s">
        <v>14</v>
      </c>
      <c r="I13" s="6" t="s">
        <v>15</v>
      </c>
    </row>
    <row r="14" spans="2:9" ht="24.6" customHeight="1">
      <c r="B14" s="76"/>
      <c r="C14" s="79"/>
      <c r="D14" s="76"/>
      <c r="E14" s="7">
        <v>45796</v>
      </c>
      <c r="F14" s="7">
        <v>45810</v>
      </c>
      <c r="G14" s="7">
        <v>45824</v>
      </c>
      <c r="H14" s="7">
        <v>45838</v>
      </c>
      <c r="I14" s="7">
        <v>45852</v>
      </c>
    </row>
    <row r="15" spans="2:9" ht="24.6" customHeight="1">
      <c r="B15" s="8">
        <v>1</v>
      </c>
      <c r="C15" s="9" t="s">
        <v>0</v>
      </c>
      <c r="D15" s="8">
        <v>10</v>
      </c>
      <c r="E15" s="101"/>
      <c r="F15" s="12"/>
      <c r="G15" s="12"/>
      <c r="H15" s="12"/>
      <c r="I15" s="12"/>
    </row>
    <row r="16" spans="2:9" ht="24.6" customHeight="1">
      <c r="B16" s="10">
        <v>2</v>
      </c>
      <c r="C16" s="11" t="s">
        <v>16</v>
      </c>
      <c r="D16" s="8">
        <v>18</v>
      </c>
      <c r="E16" s="101"/>
      <c r="F16" s="12"/>
      <c r="G16" s="12"/>
      <c r="H16" s="12"/>
      <c r="I16" s="12"/>
    </row>
    <row r="17" spans="2:9 16377:16377" ht="24.6" customHeight="1">
      <c r="B17" s="8">
        <v>3</v>
      </c>
      <c r="C17" s="9" t="s">
        <v>17</v>
      </c>
      <c r="D17" s="8">
        <v>12</v>
      </c>
      <c r="E17" s="12"/>
      <c r="F17" s="14"/>
      <c r="G17" s="12"/>
      <c r="H17" s="12"/>
      <c r="I17" s="12"/>
    </row>
    <row r="18" spans="2:9 16377:16377" ht="24.6" customHeight="1">
      <c r="B18" s="8">
        <v>4</v>
      </c>
      <c r="C18" s="9" t="s">
        <v>171</v>
      </c>
      <c r="D18" s="8">
        <v>8</v>
      </c>
      <c r="E18" s="12"/>
      <c r="F18" s="101"/>
      <c r="G18" s="12"/>
      <c r="H18" s="12"/>
      <c r="I18" s="12"/>
    </row>
    <row r="19" spans="2:9 16377:16377" ht="24.6" customHeight="1">
      <c r="B19" s="10">
        <v>5</v>
      </c>
      <c r="C19" s="11" t="s">
        <v>172</v>
      </c>
      <c r="D19" s="8">
        <v>17</v>
      </c>
      <c r="E19" s="12"/>
      <c r="F19" s="14"/>
      <c r="G19" s="12"/>
      <c r="H19" s="12"/>
      <c r="I19" s="12"/>
    </row>
    <row r="20" spans="2:9 16377:16377" ht="24.6" customHeight="1">
      <c r="B20" s="8">
        <v>6</v>
      </c>
      <c r="C20" s="9" t="s">
        <v>173</v>
      </c>
      <c r="D20" s="8">
        <v>8</v>
      </c>
      <c r="E20" s="12"/>
      <c r="F20" s="101"/>
      <c r="G20" s="12"/>
      <c r="H20" s="12"/>
      <c r="I20" s="12"/>
    </row>
    <row r="21" spans="2:9 16377:16377" ht="24.6" customHeight="1">
      <c r="B21" s="10">
        <v>7</v>
      </c>
      <c r="C21" s="11" t="s">
        <v>174</v>
      </c>
      <c r="D21" s="8">
        <v>17</v>
      </c>
      <c r="E21" s="12"/>
      <c r="F21" s="14"/>
      <c r="G21" s="12"/>
      <c r="H21" s="12"/>
      <c r="I21" s="12"/>
    </row>
    <row r="22" spans="2:9 16377:16377" ht="24.6" customHeight="1">
      <c r="B22" s="8">
        <v>10</v>
      </c>
      <c r="C22" s="9" t="s">
        <v>18</v>
      </c>
      <c r="D22" s="8">
        <v>12</v>
      </c>
      <c r="E22" s="12"/>
      <c r="F22" s="12"/>
      <c r="G22" s="14"/>
      <c r="H22" s="12"/>
      <c r="I22" s="12"/>
    </row>
    <row r="23" spans="2:9 16377:16377" ht="24.6" customHeight="1">
      <c r="B23" s="8">
        <v>11</v>
      </c>
      <c r="C23" s="9" t="s">
        <v>19</v>
      </c>
      <c r="D23" s="8">
        <v>18</v>
      </c>
      <c r="E23" s="12"/>
      <c r="F23" s="12"/>
      <c r="G23" s="101"/>
      <c r="H23" s="12"/>
      <c r="I23" s="12"/>
      <c r="XEW23" s="13"/>
    </row>
    <row r="24" spans="2:9 16377:16377" ht="24.6" customHeight="1">
      <c r="B24" s="10">
        <v>12</v>
      </c>
      <c r="C24" s="11" t="s">
        <v>20</v>
      </c>
      <c r="D24" s="8">
        <v>48</v>
      </c>
      <c r="E24" s="12"/>
      <c r="F24" s="12"/>
      <c r="G24" s="14"/>
      <c r="H24" s="12"/>
      <c r="I24" s="12"/>
    </row>
    <row r="25" spans="2:9 16377:16377" ht="24.6" customHeight="1">
      <c r="B25" s="10">
        <v>13</v>
      </c>
      <c r="C25" s="11" t="s">
        <v>21</v>
      </c>
      <c r="D25" s="8">
        <v>11</v>
      </c>
      <c r="E25" s="12"/>
      <c r="F25" s="12"/>
      <c r="G25" s="12"/>
      <c r="H25" s="101"/>
      <c r="I25" s="12"/>
    </row>
    <row r="26" spans="2:9 16377:16377" ht="24.6" customHeight="1">
      <c r="B26" s="8">
        <v>14</v>
      </c>
      <c r="C26" s="9" t="s">
        <v>22</v>
      </c>
      <c r="D26" s="8">
        <v>5</v>
      </c>
      <c r="E26" s="12"/>
      <c r="F26" s="12"/>
      <c r="G26" s="12"/>
      <c r="H26" s="12"/>
      <c r="I26" s="101"/>
    </row>
    <row r="27" spans="2:9 16377:16377" ht="20.100000000000001" customHeight="1">
      <c r="B27" s="10">
        <v>15</v>
      </c>
      <c r="C27" s="11" t="s">
        <v>23</v>
      </c>
      <c r="D27" s="8">
        <v>5</v>
      </c>
      <c r="E27" s="12"/>
      <c r="F27" s="12"/>
      <c r="G27" s="12"/>
      <c r="H27" s="12"/>
      <c r="I27" s="14"/>
    </row>
    <row r="29" spans="2:9 16377:16377">
      <c r="C29" s="15" t="s">
        <v>24</v>
      </c>
    </row>
    <row r="30" spans="2:9 16377:16377">
      <c r="C30" s="16" t="s">
        <v>25</v>
      </c>
    </row>
    <row r="32" spans="2:9 16377:16377">
      <c r="C32" s="17" t="s">
        <v>26</v>
      </c>
    </row>
    <row r="33" spans="3:3">
      <c r="C33" s="18" t="s">
        <v>27</v>
      </c>
    </row>
    <row r="34" spans="3:3">
      <c r="C34" s="19" t="s">
        <v>28</v>
      </c>
    </row>
  </sheetData>
  <mergeCells count="4">
    <mergeCell ref="B12:B14"/>
    <mergeCell ref="C12:C14"/>
    <mergeCell ref="D12:D14"/>
    <mergeCell ref="E12:I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93"/>
  <sheetViews>
    <sheetView zoomScaleNormal="100" workbookViewId="0">
      <selection activeCell="F2" sqref="F2"/>
    </sheetView>
  </sheetViews>
  <sheetFormatPr defaultColWidth="8.85546875" defaultRowHeight="30" customHeight="1"/>
  <cols>
    <col min="1" max="1" width="2.7109375" style="21" customWidth="1"/>
    <col min="2" max="2" width="21.42578125" style="21" customWidth="1"/>
    <col min="3" max="3" width="26.28515625" style="21" customWidth="1"/>
    <col min="4" max="5" width="21.42578125" style="21" customWidth="1"/>
    <col min="6" max="6" width="69.28515625" style="25" customWidth="1"/>
    <col min="7" max="7" width="30.7109375" style="25" customWidth="1"/>
    <col min="8" max="8" width="10.7109375" style="25" customWidth="1"/>
    <col min="9" max="9" width="10.42578125" style="29" customWidth="1"/>
    <col min="10" max="10" width="10.42578125" style="25" customWidth="1"/>
    <col min="11" max="11" width="2.7109375" style="25" customWidth="1"/>
    <col min="12" max="12" width="6.140625" style="25" hidden="1" customWidth="1"/>
    <col min="13" max="68" width="2.42578125" style="25" customWidth="1"/>
    <col min="69" max="74" width="9.140625" style="25"/>
    <col min="75" max="16384" width="8.85546875" style="25"/>
  </cols>
  <sheetData>
    <row r="1" spans="1:75" ht="26.25" customHeight="1">
      <c r="A1" s="20" t="s">
        <v>29</v>
      </c>
      <c r="D1" s="20"/>
      <c r="E1" s="20"/>
      <c r="F1" s="114" t="s">
        <v>180</v>
      </c>
      <c r="G1" s="22"/>
      <c r="H1" s="23"/>
      <c r="I1" s="24"/>
      <c r="J1" s="24"/>
      <c r="L1" s="23"/>
      <c r="M1" s="26"/>
    </row>
    <row r="2" spans="1:75" ht="19.5" customHeight="1">
      <c r="A2" s="21" t="s">
        <v>30</v>
      </c>
      <c r="B2" s="27"/>
      <c r="C2" s="27"/>
      <c r="F2" s="28" t="s">
        <v>31</v>
      </c>
      <c r="M2" s="30"/>
    </row>
    <row r="3" spans="1:75" ht="17.25" customHeight="1">
      <c r="A3" s="21" t="s">
        <v>32</v>
      </c>
      <c r="F3" s="31" t="s">
        <v>33</v>
      </c>
      <c r="G3" s="82" t="s">
        <v>34</v>
      </c>
      <c r="H3" s="83"/>
      <c r="I3" s="84">
        <v>45796</v>
      </c>
      <c r="J3" s="84"/>
    </row>
    <row r="4" spans="1:75" ht="15.75" customHeight="1">
      <c r="A4" s="20" t="s">
        <v>35</v>
      </c>
      <c r="B4" s="32" t="s">
        <v>36</v>
      </c>
      <c r="C4" s="32"/>
      <c r="D4" s="20"/>
      <c r="E4" s="20"/>
      <c r="G4" s="82" t="s">
        <v>37</v>
      </c>
      <c r="H4" s="83"/>
      <c r="I4" s="33">
        <v>1</v>
      </c>
      <c r="M4" s="85">
        <f>M5</f>
        <v>45796</v>
      </c>
      <c r="N4" s="86"/>
      <c r="O4" s="86"/>
      <c r="P4" s="86"/>
      <c r="Q4" s="86"/>
      <c r="R4" s="86"/>
      <c r="S4" s="87"/>
      <c r="T4" s="85">
        <f>T5</f>
        <v>45803</v>
      </c>
      <c r="U4" s="86"/>
      <c r="V4" s="86"/>
      <c r="W4" s="86"/>
      <c r="X4" s="86"/>
      <c r="Y4" s="86"/>
      <c r="Z4" s="87"/>
      <c r="AA4" s="85">
        <f>AA5</f>
        <v>45810</v>
      </c>
      <c r="AB4" s="86"/>
      <c r="AC4" s="86"/>
      <c r="AD4" s="86"/>
      <c r="AE4" s="86"/>
      <c r="AF4" s="86"/>
      <c r="AG4" s="87"/>
      <c r="AH4" s="85">
        <f>AH5</f>
        <v>45817</v>
      </c>
      <c r="AI4" s="86"/>
      <c r="AJ4" s="86"/>
      <c r="AK4" s="86"/>
      <c r="AL4" s="86"/>
      <c r="AM4" s="86"/>
      <c r="AN4" s="87"/>
      <c r="AO4" s="85">
        <f>AO5</f>
        <v>45824</v>
      </c>
      <c r="AP4" s="86"/>
      <c r="AQ4" s="86"/>
      <c r="AR4" s="86"/>
      <c r="AS4" s="86"/>
      <c r="AT4" s="86"/>
      <c r="AU4" s="87"/>
      <c r="AV4" s="85">
        <f>AV5</f>
        <v>45831</v>
      </c>
      <c r="AW4" s="86"/>
      <c r="AX4" s="86"/>
      <c r="AY4" s="86"/>
      <c r="AZ4" s="86"/>
      <c r="BA4" s="86"/>
      <c r="BB4" s="87"/>
      <c r="BC4" s="85">
        <f>BC5</f>
        <v>45838</v>
      </c>
      <c r="BD4" s="86"/>
      <c r="BE4" s="86"/>
      <c r="BF4" s="86"/>
      <c r="BG4" s="86"/>
      <c r="BH4" s="86"/>
      <c r="BI4" s="87"/>
      <c r="BJ4" s="85">
        <f>BJ5</f>
        <v>45845</v>
      </c>
      <c r="BK4" s="86"/>
      <c r="BL4" s="86"/>
      <c r="BM4" s="86"/>
      <c r="BN4" s="86"/>
      <c r="BO4" s="86"/>
      <c r="BP4" s="86"/>
      <c r="BQ4" s="81"/>
      <c r="BR4" s="81"/>
      <c r="BS4" s="81"/>
      <c r="BT4" s="81"/>
      <c r="BU4" s="81"/>
      <c r="BV4" s="81"/>
      <c r="BW4" s="81"/>
    </row>
    <row r="5" spans="1:75" ht="15" customHeight="1">
      <c r="A5" s="20" t="s">
        <v>38</v>
      </c>
      <c r="B5" s="20"/>
      <c r="C5" s="20"/>
      <c r="D5" s="20"/>
      <c r="E5" s="20"/>
      <c r="F5" s="34"/>
      <c r="G5" s="34"/>
      <c r="H5" s="34"/>
      <c r="I5" s="34"/>
      <c r="J5" s="34"/>
      <c r="K5" s="34"/>
      <c r="M5" s="35">
        <f>Project_Start-WEEKDAY(Project_Start,1)+2+7*(Display_Week-1)</f>
        <v>45796</v>
      </c>
      <c r="N5" s="36">
        <f>M5+1</f>
        <v>45797</v>
      </c>
      <c r="O5" s="36">
        <f t="shared" ref="O5:BB5" si="0">N5+1</f>
        <v>45798</v>
      </c>
      <c r="P5" s="36">
        <f t="shared" si="0"/>
        <v>45799</v>
      </c>
      <c r="Q5" s="36">
        <f t="shared" si="0"/>
        <v>45800</v>
      </c>
      <c r="R5" s="36">
        <f t="shared" si="0"/>
        <v>45801</v>
      </c>
      <c r="S5" s="37">
        <f t="shared" si="0"/>
        <v>45802</v>
      </c>
      <c r="T5" s="35">
        <f>S5+1</f>
        <v>45803</v>
      </c>
      <c r="U5" s="36">
        <f>T5+1</f>
        <v>45804</v>
      </c>
      <c r="V5" s="36">
        <f t="shared" si="0"/>
        <v>45805</v>
      </c>
      <c r="W5" s="36">
        <f t="shared" si="0"/>
        <v>45806</v>
      </c>
      <c r="X5" s="36">
        <f t="shared" si="0"/>
        <v>45807</v>
      </c>
      <c r="Y5" s="36">
        <f t="shared" si="0"/>
        <v>45808</v>
      </c>
      <c r="Z5" s="37">
        <f t="shared" si="0"/>
        <v>45809</v>
      </c>
      <c r="AA5" s="35">
        <f>Z5+1</f>
        <v>45810</v>
      </c>
      <c r="AB5" s="36">
        <f>AA5+1</f>
        <v>45811</v>
      </c>
      <c r="AC5" s="36">
        <f t="shared" si="0"/>
        <v>45812</v>
      </c>
      <c r="AD5" s="36">
        <f t="shared" si="0"/>
        <v>45813</v>
      </c>
      <c r="AE5" s="36">
        <f t="shared" si="0"/>
        <v>45814</v>
      </c>
      <c r="AF5" s="36">
        <f t="shared" si="0"/>
        <v>45815</v>
      </c>
      <c r="AG5" s="37">
        <f t="shared" si="0"/>
        <v>45816</v>
      </c>
      <c r="AH5" s="35">
        <f>AG5+1</f>
        <v>45817</v>
      </c>
      <c r="AI5" s="36">
        <f>AH5+1</f>
        <v>45818</v>
      </c>
      <c r="AJ5" s="36">
        <f t="shared" si="0"/>
        <v>45819</v>
      </c>
      <c r="AK5" s="36">
        <f t="shared" si="0"/>
        <v>45820</v>
      </c>
      <c r="AL5" s="36">
        <f t="shared" si="0"/>
        <v>45821</v>
      </c>
      <c r="AM5" s="36">
        <f t="shared" si="0"/>
        <v>45822</v>
      </c>
      <c r="AN5" s="37">
        <f t="shared" si="0"/>
        <v>45823</v>
      </c>
      <c r="AO5" s="35">
        <f>AN5+1</f>
        <v>45824</v>
      </c>
      <c r="AP5" s="36">
        <f>AO5+1</f>
        <v>45825</v>
      </c>
      <c r="AQ5" s="36">
        <f t="shared" si="0"/>
        <v>45826</v>
      </c>
      <c r="AR5" s="36">
        <f t="shared" si="0"/>
        <v>45827</v>
      </c>
      <c r="AS5" s="36">
        <f t="shared" si="0"/>
        <v>45828</v>
      </c>
      <c r="AT5" s="36">
        <f t="shared" si="0"/>
        <v>45829</v>
      </c>
      <c r="AU5" s="37">
        <f t="shared" si="0"/>
        <v>45830</v>
      </c>
      <c r="AV5" s="35">
        <f>AU5+1</f>
        <v>45831</v>
      </c>
      <c r="AW5" s="36">
        <f>AV5+1</f>
        <v>45832</v>
      </c>
      <c r="AX5" s="36">
        <f t="shared" si="0"/>
        <v>45833</v>
      </c>
      <c r="AY5" s="36">
        <f t="shared" si="0"/>
        <v>45834</v>
      </c>
      <c r="AZ5" s="36">
        <f t="shared" si="0"/>
        <v>45835</v>
      </c>
      <c r="BA5" s="36">
        <f t="shared" si="0"/>
        <v>45836</v>
      </c>
      <c r="BB5" s="37">
        <f t="shared" si="0"/>
        <v>45837</v>
      </c>
      <c r="BC5" s="35">
        <f>BB5+1</f>
        <v>45838</v>
      </c>
      <c r="BD5" s="36">
        <f>BC5+1</f>
        <v>45839</v>
      </c>
      <c r="BE5" s="36">
        <f t="shared" ref="BE5:BI5" si="1">BD5+1</f>
        <v>45840</v>
      </c>
      <c r="BF5" s="36">
        <f t="shared" si="1"/>
        <v>45841</v>
      </c>
      <c r="BG5" s="36">
        <f t="shared" si="1"/>
        <v>45842</v>
      </c>
      <c r="BH5" s="36">
        <f t="shared" si="1"/>
        <v>45843</v>
      </c>
      <c r="BI5" s="37">
        <f t="shared" si="1"/>
        <v>45844</v>
      </c>
      <c r="BJ5" s="35">
        <f>BI5+1</f>
        <v>45845</v>
      </c>
      <c r="BK5" s="36">
        <f>BJ5+1</f>
        <v>45846</v>
      </c>
      <c r="BL5" s="36">
        <f t="shared" ref="BL5:BP5" si="2">BK5+1</f>
        <v>45847</v>
      </c>
      <c r="BM5" s="36">
        <f t="shared" si="2"/>
        <v>45848</v>
      </c>
      <c r="BN5" s="36">
        <f t="shared" si="2"/>
        <v>45849</v>
      </c>
      <c r="BO5" s="36">
        <f t="shared" si="2"/>
        <v>45850</v>
      </c>
      <c r="BP5" s="36">
        <f t="shared" si="2"/>
        <v>45851</v>
      </c>
      <c r="BQ5" s="38"/>
      <c r="BR5" s="38"/>
      <c r="BS5" s="38"/>
      <c r="BT5" s="38"/>
      <c r="BU5" s="38"/>
    </row>
    <row r="6" spans="1:75" ht="15" customHeight="1">
      <c r="A6" s="20" t="s">
        <v>39</v>
      </c>
      <c r="B6" s="39" t="s">
        <v>40</v>
      </c>
      <c r="C6" s="39" t="s">
        <v>41</v>
      </c>
      <c r="D6" s="39" t="s">
        <v>42</v>
      </c>
      <c r="E6" s="39" t="s">
        <v>43</v>
      </c>
      <c r="F6" s="40" t="s">
        <v>44</v>
      </c>
      <c r="G6" s="41" t="s">
        <v>45</v>
      </c>
      <c r="H6" s="41" t="s">
        <v>46</v>
      </c>
      <c r="I6" s="41" t="s">
        <v>47</v>
      </c>
      <c r="J6" s="41" t="s">
        <v>48</v>
      </c>
      <c r="K6" s="41"/>
      <c r="L6" s="41" t="s">
        <v>49</v>
      </c>
      <c r="M6" s="42" t="str">
        <f t="shared" ref="M6:BP6" si="3">LEFT(TEXT(M5,"ddd"),1)</f>
        <v>M</v>
      </c>
      <c r="N6" s="42" t="str">
        <f t="shared" si="3"/>
        <v>T</v>
      </c>
      <c r="O6" s="42" t="str">
        <f t="shared" si="3"/>
        <v>W</v>
      </c>
      <c r="P6" s="42" t="str">
        <f t="shared" si="3"/>
        <v>T</v>
      </c>
      <c r="Q6" s="42" t="str">
        <f t="shared" si="3"/>
        <v>F</v>
      </c>
      <c r="R6" s="42" t="str">
        <f t="shared" si="3"/>
        <v>S</v>
      </c>
      <c r="S6" s="42" t="str">
        <f t="shared" si="3"/>
        <v>S</v>
      </c>
      <c r="T6" s="42" t="str">
        <f t="shared" si="3"/>
        <v>M</v>
      </c>
      <c r="U6" s="42" t="str">
        <f t="shared" si="3"/>
        <v>T</v>
      </c>
      <c r="V6" s="42" t="str">
        <f t="shared" si="3"/>
        <v>W</v>
      </c>
      <c r="W6" s="42" t="str">
        <f t="shared" si="3"/>
        <v>T</v>
      </c>
      <c r="X6" s="42" t="str">
        <f t="shared" si="3"/>
        <v>F</v>
      </c>
      <c r="Y6" s="42" t="str">
        <f t="shared" si="3"/>
        <v>S</v>
      </c>
      <c r="Z6" s="42" t="str">
        <f t="shared" si="3"/>
        <v>S</v>
      </c>
      <c r="AA6" s="42" t="str">
        <f t="shared" si="3"/>
        <v>M</v>
      </c>
      <c r="AB6" s="42" t="str">
        <f t="shared" si="3"/>
        <v>T</v>
      </c>
      <c r="AC6" s="42" t="str">
        <f t="shared" si="3"/>
        <v>W</v>
      </c>
      <c r="AD6" s="42" t="str">
        <f t="shared" si="3"/>
        <v>T</v>
      </c>
      <c r="AE6" s="42" t="str">
        <f t="shared" si="3"/>
        <v>F</v>
      </c>
      <c r="AF6" s="42" t="str">
        <f t="shared" si="3"/>
        <v>S</v>
      </c>
      <c r="AG6" s="42" t="str">
        <f t="shared" si="3"/>
        <v>S</v>
      </c>
      <c r="AH6" s="42" t="str">
        <f t="shared" si="3"/>
        <v>M</v>
      </c>
      <c r="AI6" s="42" t="str">
        <f t="shared" si="3"/>
        <v>T</v>
      </c>
      <c r="AJ6" s="42" t="str">
        <f t="shared" si="3"/>
        <v>W</v>
      </c>
      <c r="AK6" s="42" t="str">
        <f t="shared" si="3"/>
        <v>T</v>
      </c>
      <c r="AL6" s="42" t="str">
        <f t="shared" si="3"/>
        <v>F</v>
      </c>
      <c r="AM6" s="42" t="str">
        <f t="shared" si="3"/>
        <v>S</v>
      </c>
      <c r="AN6" s="42" t="str">
        <f t="shared" si="3"/>
        <v>S</v>
      </c>
      <c r="AO6" s="42" t="str">
        <f t="shared" si="3"/>
        <v>M</v>
      </c>
      <c r="AP6" s="42" t="str">
        <f t="shared" si="3"/>
        <v>T</v>
      </c>
      <c r="AQ6" s="42" t="str">
        <f t="shared" si="3"/>
        <v>W</v>
      </c>
      <c r="AR6" s="42" t="str">
        <f t="shared" si="3"/>
        <v>T</v>
      </c>
      <c r="AS6" s="42" t="str">
        <f t="shared" si="3"/>
        <v>F</v>
      </c>
      <c r="AT6" s="42" t="str">
        <f t="shared" si="3"/>
        <v>S</v>
      </c>
      <c r="AU6" s="42" t="str">
        <f t="shared" si="3"/>
        <v>S</v>
      </c>
      <c r="AV6" s="42" t="str">
        <f t="shared" si="3"/>
        <v>M</v>
      </c>
      <c r="AW6" s="42" t="str">
        <f t="shared" si="3"/>
        <v>T</v>
      </c>
      <c r="AX6" s="42" t="str">
        <f t="shared" si="3"/>
        <v>W</v>
      </c>
      <c r="AY6" s="42" t="str">
        <f t="shared" si="3"/>
        <v>T</v>
      </c>
      <c r="AZ6" s="42" t="str">
        <f t="shared" si="3"/>
        <v>F</v>
      </c>
      <c r="BA6" s="42" t="str">
        <f t="shared" si="3"/>
        <v>S</v>
      </c>
      <c r="BB6" s="42" t="str">
        <f t="shared" si="3"/>
        <v>S</v>
      </c>
      <c r="BC6" s="42" t="str">
        <f t="shared" si="3"/>
        <v>M</v>
      </c>
      <c r="BD6" s="42" t="str">
        <f t="shared" si="3"/>
        <v>T</v>
      </c>
      <c r="BE6" s="42" t="str">
        <f t="shared" si="3"/>
        <v>W</v>
      </c>
      <c r="BF6" s="42" t="str">
        <f t="shared" si="3"/>
        <v>T</v>
      </c>
      <c r="BG6" s="42" t="str">
        <f t="shared" si="3"/>
        <v>F</v>
      </c>
      <c r="BH6" s="42" t="str">
        <f t="shared" si="3"/>
        <v>S</v>
      </c>
      <c r="BI6" s="42" t="str">
        <f t="shared" si="3"/>
        <v>S</v>
      </c>
      <c r="BJ6" s="42" t="str">
        <f t="shared" si="3"/>
        <v>M</v>
      </c>
      <c r="BK6" s="42" t="str">
        <f t="shared" si="3"/>
        <v>T</v>
      </c>
      <c r="BL6" s="42" t="str">
        <f t="shared" si="3"/>
        <v>W</v>
      </c>
      <c r="BM6" s="42" t="str">
        <f t="shared" si="3"/>
        <v>T</v>
      </c>
      <c r="BN6" s="42" t="str">
        <f t="shared" si="3"/>
        <v>F</v>
      </c>
      <c r="BO6" s="42" t="str">
        <f t="shared" si="3"/>
        <v>S</v>
      </c>
      <c r="BP6" s="43" t="str">
        <f t="shared" si="3"/>
        <v>S</v>
      </c>
      <c r="BQ6" s="44"/>
      <c r="BR6" s="44"/>
      <c r="BS6" s="44"/>
      <c r="BT6" s="44"/>
      <c r="BU6" s="44"/>
    </row>
    <row r="7" spans="1:75" ht="15" hidden="1" customHeight="1">
      <c r="A7" s="21" t="s">
        <v>50</v>
      </c>
      <c r="G7" s="45"/>
      <c r="I7" s="25"/>
      <c r="L7" s="25" t="str">
        <f>IF(OR(ISBLANK(task_start),ISBLANK(task_end)),"",task_end-task_start+1)</f>
        <v/>
      </c>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row>
    <row r="8" spans="1:75" ht="15" customHeight="1">
      <c r="A8" s="20"/>
      <c r="B8" s="47" t="s">
        <v>0</v>
      </c>
      <c r="C8" s="47" t="s">
        <v>51</v>
      </c>
      <c r="D8" s="47" t="s">
        <v>52</v>
      </c>
      <c r="E8" s="47" t="s">
        <v>0</v>
      </c>
      <c r="F8" s="48" t="s">
        <v>128</v>
      </c>
      <c r="G8" s="49"/>
      <c r="H8" s="50"/>
      <c r="I8" s="51">
        <v>45796</v>
      </c>
      <c r="J8" s="51">
        <v>45807</v>
      </c>
      <c r="K8" s="52"/>
      <c r="L8" s="52"/>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row>
    <row r="9" spans="1:75" ht="15" customHeight="1">
      <c r="A9" s="20"/>
      <c r="B9" s="47" t="s">
        <v>53</v>
      </c>
      <c r="C9" s="47" t="s">
        <v>51</v>
      </c>
      <c r="D9" s="47" t="s">
        <v>52</v>
      </c>
      <c r="E9" s="47" t="s">
        <v>0</v>
      </c>
      <c r="F9" s="48" t="s">
        <v>54</v>
      </c>
      <c r="G9" s="53"/>
      <c r="H9" s="50"/>
      <c r="I9" s="51">
        <v>45796</v>
      </c>
      <c r="J9" s="51">
        <v>45807</v>
      </c>
      <c r="K9" s="52"/>
      <c r="L9" s="52"/>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c r="BP9" s="46"/>
    </row>
    <row r="10" spans="1:75" ht="15" customHeight="1">
      <c r="A10" s="20"/>
      <c r="B10" s="47" t="s">
        <v>53</v>
      </c>
      <c r="C10" s="47" t="s">
        <v>51</v>
      </c>
      <c r="D10" s="47" t="s">
        <v>52</v>
      </c>
      <c r="E10" s="47" t="s">
        <v>0</v>
      </c>
      <c r="F10" s="48" t="s">
        <v>55</v>
      </c>
      <c r="G10" s="53"/>
      <c r="H10" s="50"/>
      <c r="I10" s="51">
        <v>45796</v>
      </c>
      <c r="J10" s="51">
        <v>45807</v>
      </c>
      <c r="K10" s="52"/>
      <c r="L10" s="52"/>
      <c r="M10" s="46"/>
      <c r="N10" s="46"/>
      <c r="O10" s="46"/>
      <c r="P10" s="46"/>
      <c r="Q10" s="46"/>
      <c r="R10" s="46"/>
      <c r="S10" s="46"/>
      <c r="T10" s="46"/>
      <c r="U10" s="46"/>
      <c r="V10" s="46"/>
      <c r="W10" s="46"/>
      <c r="X10" s="46"/>
      <c r="Y10" s="46"/>
      <c r="Z10" s="46"/>
      <c r="AA10" s="46"/>
      <c r="AB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row>
    <row r="11" spans="1:75" ht="15" customHeight="1">
      <c r="A11" s="20" t="s">
        <v>56</v>
      </c>
      <c r="B11" s="47" t="s">
        <v>53</v>
      </c>
      <c r="C11" s="47" t="s">
        <v>51</v>
      </c>
      <c r="D11" s="47" t="s">
        <v>52</v>
      </c>
      <c r="E11" s="47" t="s">
        <v>0</v>
      </c>
      <c r="F11" s="48" t="s">
        <v>57</v>
      </c>
      <c r="G11" s="53"/>
      <c r="H11" s="50"/>
      <c r="I11" s="51">
        <v>45796</v>
      </c>
      <c r="J11" s="51">
        <v>45807</v>
      </c>
      <c r="K11" s="52"/>
      <c r="L11" s="52">
        <f t="shared" ref="L11:L25" si="4">IF(OR(ISBLANK(task_start),ISBLANK(task_end)),"",task_end-task_start+1)</f>
        <v>12</v>
      </c>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row>
    <row r="12" spans="1:75" ht="15" customHeight="1">
      <c r="A12" s="20"/>
      <c r="B12" s="47" t="s">
        <v>53</v>
      </c>
      <c r="C12" s="47" t="s">
        <v>51</v>
      </c>
      <c r="D12" s="47" t="s">
        <v>52</v>
      </c>
      <c r="E12" s="47" t="s">
        <v>0</v>
      </c>
      <c r="F12" s="48" t="s">
        <v>58</v>
      </c>
      <c r="G12" s="53"/>
      <c r="H12" s="50"/>
      <c r="I12" s="51">
        <v>45796</v>
      </c>
      <c r="J12" s="51">
        <v>45807</v>
      </c>
      <c r="K12" s="52"/>
      <c r="L12" s="52"/>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row>
    <row r="13" spans="1:75" ht="15" customHeight="1">
      <c r="A13" s="20"/>
      <c r="B13" s="47" t="s">
        <v>53</v>
      </c>
      <c r="C13" s="47" t="s">
        <v>51</v>
      </c>
      <c r="D13" s="47" t="s">
        <v>52</v>
      </c>
      <c r="E13" s="47" t="s">
        <v>0</v>
      </c>
      <c r="F13" s="100" t="s">
        <v>59</v>
      </c>
      <c r="G13" s="53"/>
      <c r="H13" s="50"/>
      <c r="I13" s="51">
        <v>45796</v>
      </c>
      <c r="J13" s="51">
        <v>45807</v>
      </c>
      <c r="K13" s="52"/>
      <c r="L13" s="52"/>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row>
    <row r="14" spans="1:75" ht="15" customHeight="1">
      <c r="A14" s="20"/>
      <c r="B14" s="47" t="s">
        <v>53</v>
      </c>
      <c r="C14" s="47" t="s">
        <v>51</v>
      </c>
      <c r="D14" s="47" t="s">
        <v>52</v>
      </c>
      <c r="E14" s="47" t="s">
        <v>0</v>
      </c>
      <c r="F14" s="48" t="s">
        <v>60</v>
      </c>
      <c r="G14" s="53"/>
      <c r="H14" s="50"/>
      <c r="I14" s="51">
        <v>45796</v>
      </c>
      <c r="J14" s="51">
        <v>45807</v>
      </c>
      <c r="K14" s="52"/>
      <c r="L14" s="52"/>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row>
    <row r="15" spans="1:75" ht="15" customHeight="1">
      <c r="A15" s="20"/>
      <c r="B15" s="47" t="s">
        <v>53</v>
      </c>
      <c r="C15" s="47" t="s">
        <v>51</v>
      </c>
      <c r="D15" s="47" t="s">
        <v>52</v>
      </c>
      <c r="E15" s="47" t="s">
        <v>0</v>
      </c>
      <c r="F15" s="48" t="s">
        <v>61</v>
      </c>
      <c r="G15" s="53"/>
      <c r="H15" s="50"/>
      <c r="I15" s="51">
        <v>45796</v>
      </c>
      <c r="J15" s="51">
        <v>45807</v>
      </c>
      <c r="K15" s="52"/>
      <c r="L15" s="52"/>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row>
    <row r="16" spans="1:75" ht="15" customHeight="1">
      <c r="A16" s="20"/>
      <c r="B16" s="47" t="s">
        <v>53</v>
      </c>
      <c r="C16" s="47" t="s">
        <v>51</v>
      </c>
      <c r="D16" s="47" t="s">
        <v>52</v>
      </c>
      <c r="E16" s="47" t="s">
        <v>0</v>
      </c>
      <c r="F16" s="48" t="s">
        <v>62</v>
      </c>
      <c r="G16" s="53"/>
      <c r="H16" s="50"/>
      <c r="I16" s="51">
        <v>45796</v>
      </c>
      <c r="J16" s="51">
        <v>45807</v>
      </c>
      <c r="K16" s="52"/>
      <c r="L16" s="52"/>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row>
    <row r="17" spans="1:68" ht="15" customHeight="1">
      <c r="A17" s="20"/>
      <c r="B17" s="47" t="s">
        <v>53</v>
      </c>
      <c r="C17" s="47" t="s">
        <v>51</v>
      </c>
      <c r="D17" s="47" t="s">
        <v>52</v>
      </c>
      <c r="E17" s="47" t="s">
        <v>63</v>
      </c>
      <c r="F17" s="48" t="s">
        <v>124</v>
      </c>
      <c r="G17" s="53"/>
      <c r="H17" s="50"/>
      <c r="I17" s="51">
        <v>45796</v>
      </c>
      <c r="J17" s="51">
        <v>45807</v>
      </c>
      <c r="K17" s="52"/>
      <c r="L17" s="52"/>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row>
    <row r="18" spans="1:68" ht="15" customHeight="1">
      <c r="A18" s="20"/>
      <c r="B18" s="47" t="s">
        <v>53</v>
      </c>
      <c r="C18" s="47" t="s">
        <v>51</v>
      </c>
      <c r="D18" s="47" t="s">
        <v>52</v>
      </c>
      <c r="E18" s="47" t="s">
        <v>63</v>
      </c>
      <c r="F18" s="48" t="s">
        <v>121</v>
      </c>
      <c r="G18" s="53"/>
      <c r="H18" s="50"/>
      <c r="I18" s="51">
        <v>45796</v>
      </c>
      <c r="J18" s="51">
        <v>45807</v>
      </c>
      <c r="K18" s="52"/>
      <c r="L18" s="52"/>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row>
    <row r="19" spans="1:68" ht="15" customHeight="1">
      <c r="A19" s="20"/>
      <c r="B19" s="47" t="s">
        <v>53</v>
      </c>
      <c r="C19" s="47" t="s">
        <v>51</v>
      </c>
      <c r="D19" s="47" t="s">
        <v>52</v>
      </c>
      <c r="E19" s="47" t="s">
        <v>63</v>
      </c>
      <c r="F19" s="48" t="s">
        <v>122</v>
      </c>
      <c r="G19" s="53"/>
      <c r="H19" s="50"/>
      <c r="I19" s="51">
        <v>45796</v>
      </c>
      <c r="J19" s="51">
        <v>45807</v>
      </c>
      <c r="K19" s="52"/>
      <c r="L19" s="52"/>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row>
    <row r="20" spans="1:68" ht="15" customHeight="1">
      <c r="A20" s="20"/>
      <c r="B20" s="47" t="s">
        <v>53</v>
      </c>
      <c r="C20" s="47" t="s">
        <v>51</v>
      </c>
      <c r="D20" s="47" t="s">
        <v>52</v>
      </c>
      <c r="E20" s="47" t="s">
        <v>63</v>
      </c>
      <c r="F20" s="48" t="s">
        <v>125</v>
      </c>
      <c r="G20" s="53"/>
      <c r="H20" s="50"/>
      <c r="I20" s="51">
        <v>45796</v>
      </c>
      <c r="J20" s="51">
        <v>45807</v>
      </c>
      <c r="K20" s="52"/>
      <c r="L20" s="52"/>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row>
    <row r="21" spans="1:68" ht="15" customHeight="1" thickBot="1">
      <c r="A21" s="20"/>
      <c r="B21" s="47" t="s">
        <v>53</v>
      </c>
      <c r="C21" s="47" t="s">
        <v>51</v>
      </c>
      <c r="D21" s="47" t="s">
        <v>52</v>
      </c>
      <c r="E21" s="47" t="s">
        <v>63</v>
      </c>
      <c r="F21" s="48" t="s">
        <v>123</v>
      </c>
      <c r="G21" s="53"/>
      <c r="H21" s="50"/>
      <c r="I21" s="51">
        <v>45796</v>
      </c>
      <c r="J21" s="51">
        <v>45807</v>
      </c>
      <c r="K21" s="52"/>
      <c r="L21" s="52"/>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row>
    <row r="22" spans="1:68" ht="15" customHeight="1" thickBot="1">
      <c r="A22" s="20"/>
      <c r="B22" s="47" t="s">
        <v>53</v>
      </c>
      <c r="C22" s="47" t="s">
        <v>51</v>
      </c>
      <c r="D22" s="47" t="s">
        <v>52</v>
      </c>
      <c r="E22" s="47" t="s">
        <v>63</v>
      </c>
      <c r="F22" s="48" t="s">
        <v>64</v>
      </c>
      <c r="G22" s="53"/>
      <c r="H22" s="50"/>
      <c r="I22" s="51">
        <v>45796</v>
      </c>
      <c r="J22" s="51">
        <v>45807</v>
      </c>
      <c r="K22" s="52"/>
      <c r="L22" s="52"/>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row>
    <row r="23" spans="1:68" ht="15" customHeight="1">
      <c r="A23" s="20"/>
      <c r="B23" s="47" t="s">
        <v>53</v>
      </c>
      <c r="C23" s="47" t="s">
        <v>51</v>
      </c>
      <c r="D23" s="47" t="s">
        <v>52</v>
      </c>
      <c r="E23" s="47" t="s">
        <v>63</v>
      </c>
      <c r="F23" s="48" t="s">
        <v>127</v>
      </c>
      <c r="G23" s="53"/>
      <c r="H23" s="50"/>
      <c r="I23" s="51">
        <v>45796</v>
      </c>
      <c r="J23" s="51">
        <v>45807</v>
      </c>
      <c r="K23" s="52"/>
      <c r="L23" s="52"/>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row>
    <row r="24" spans="1:68" ht="15" customHeight="1">
      <c r="A24" s="20" t="s">
        <v>65</v>
      </c>
      <c r="B24" s="47" t="s">
        <v>53</v>
      </c>
      <c r="C24" s="47" t="s">
        <v>51</v>
      </c>
      <c r="D24" s="47" t="s">
        <v>52</v>
      </c>
      <c r="E24" s="47" t="s">
        <v>0</v>
      </c>
      <c r="F24" s="48" t="s">
        <v>66</v>
      </c>
      <c r="G24" s="53"/>
      <c r="H24" s="50"/>
      <c r="I24" s="51">
        <v>45796</v>
      </c>
      <c r="J24" s="51">
        <v>45807</v>
      </c>
      <c r="K24" s="52"/>
      <c r="L24" s="52">
        <f t="shared" si="4"/>
        <v>12</v>
      </c>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row>
    <row r="25" spans="1:68" ht="15" customHeight="1">
      <c r="B25" s="47" t="s">
        <v>53</v>
      </c>
      <c r="C25" s="47" t="s">
        <v>51</v>
      </c>
      <c r="D25" s="47" t="s">
        <v>52</v>
      </c>
      <c r="E25" s="47" t="s">
        <v>0</v>
      </c>
      <c r="F25" s="48" t="s">
        <v>67</v>
      </c>
      <c r="G25" s="53"/>
      <c r="H25" s="50"/>
      <c r="I25" s="51">
        <v>45796</v>
      </c>
      <c r="J25" s="51">
        <v>45807</v>
      </c>
      <c r="K25" s="52"/>
      <c r="L25" s="52">
        <f t="shared" si="4"/>
        <v>12</v>
      </c>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row>
    <row r="26" spans="1:68" ht="15" customHeight="1">
      <c r="B26" s="47" t="s">
        <v>53</v>
      </c>
      <c r="C26" s="47" t="s">
        <v>51</v>
      </c>
      <c r="D26" s="47" t="s">
        <v>52</v>
      </c>
      <c r="E26" s="47" t="s">
        <v>63</v>
      </c>
      <c r="F26" s="48" t="s">
        <v>126</v>
      </c>
      <c r="G26" s="53"/>
      <c r="H26" s="50"/>
      <c r="I26" s="51">
        <v>45796</v>
      </c>
      <c r="J26" s="51">
        <v>45807</v>
      </c>
      <c r="K26" s="52"/>
      <c r="L26" s="52"/>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row>
    <row r="27" spans="1:68" ht="15" customHeight="1">
      <c r="B27" s="47" t="s">
        <v>53</v>
      </c>
      <c r="C27" s="47" t="s">
        <v>51</v>
      </c>
      <c r="D27" s="47" t="s">
        <v>52</v>
      </c>
      <c r="E27" s="47" t="s">
        <v>63</v>
      </c>
      <c r="F27" s="48" t="s">
        <v>68</v>
      </c>
      <c r="G27" s="53"/>
      <c r="H27" s="50"/>
      <c r="I27" s="51">
        <v>45796</v>
      </c>
      <c r="J27" s="51">
        <v>45807</v>
      </c>
      <c r="K27" s="52"/>
      <c r="L27" s="52"/>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c r="BP27" s="46"/>
    </row>
    <row r="28" spans="1:68" ht="15" customHeight="1">
      <c r="B28" s="47" t="s">
        <v>0</v>
      </c>
      <c r="C28" s="47" t="s">
        <v>51</v>
      </c>
      <c r="D28" s="47" t="s">
        <v>52</v>
      </c>
      <c r="E28" s="47" t="s">
        <v>63</v>
      </c>
      <c r="F28" s="48" t="s">
        <v>129</v>
      </c>
      <c r="G28" s="53"/>
      <c r="H28" s="50"/>
      <c r="I28" s="51">
        <v>45796</v>
      </c>
      <c r="J28" s="51">
        <v>45807</v>
      </c>
      <c r="K28" s="52"/>
      <c r="L28" s="52"/>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c r="BP28" s="46"/>
    </row>
    <row r="29" spans="1:68" ht="15" customHeight="1">
      <c r="B29" s="47"/>
      <c r="C29" s="47"/>
      <c r="D29" s="47"/>
      <c r="E29" s="47"/>
      <c r="F29" s="48"/>
      <c r="G29" s="53"/>
      <c r="H29" s="50"/>
      <c r="I29" s="54"/>
      <c r="J29" s="54"/>
      <c r="K29" s="52"/>
      <c r="L29" s="52"/>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c r="BP29" s="46"/>
    </row>
    <row r="30" spans="1:68" ht="15" customHeight="1" thickBot="1">
      <c r="B30" s="47" t="s">
        <v>0</v>
      </c>
      <c r="C30" s="47" t="s">
        <v>51</v>
      </c>
      <c r="D30" s="47" t="s">
        <v>69</v>
      </c>
      <c r="E30" s="47" t="s">
        <v>0</v>
      </c>
      <c r="F30" s="48" t="s">
        <v>152</v>
      </c>
      <c r="G30" s="53"/>
      <c r="H30" s="50"/>
      <c r="I30" s="54">
        <v>45810</v>
      </c>
      <c r="J30" s="54">
        <v>45821</v>
      </c>
      <c r="K30" s="52"/>
      <c r="L30" s="52"/>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row>
    <row r="31" spans="1:68" ht="15" customHeight="1" thickBot="1">
      <c r="B31" s="47" t="s">
        <v>0</v>
      </c>
      <c r="C31" s="47" t="s">
        <v>143</v>
      </c>
      <c r="D31" s="47" t="s">
        <v>69</v>
      </c>
      <c r="E31" s="47" t="s">
        <v>63</v>
      </c>
      <c r="F31" s="48" t="s">
        <v>74</v>
      </c>
      <c r="G31" s="53"/>
      <c r="H31" s="50"/>
      <c r="I31" s="54">
        <v>45810</v>
      </c>
      <c r="J31" s="54">
        <v>45821</v>
      </c>
      <c r="K31" s="52"/>
      <c r="L31" s="52"/>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row>
    <row r="32" spans="1:68" ht="15" customHeight="1" thickBot="1">
      <c r="B32" s="47" t="s">
        <v>53</v>
      </c>
      <c r="C32" s="47" t="s">
        <v>143</v>
      </c>
      <c r="D32" s="47" t="s">
        <v>69</v>
      </c>
      <c r="E32" s="47" t="s">
        <v>71</v>
      </c>
      <c r="F32" s="48" t="s">
        <v>144</v>
      </c>
      <c r="G32" s="53"/>
      <c r="H32" s="50"/>
      <c r="I32" s="54">
        <v>45810</v>
      </c>
      <c r="J32" s="54">
        <v>45821</v>
      </c>
      <c r="K32" s="52"/>
      <c r="L32" s="52"/>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c r="BP32" s="46"/>
    </row>
    <row r="33" spans="2:68" ht="15" customHeight="1" thickBot="1">
      <c r="B33" s="47" t="s">
        <v>73</v>
      </c>
      <c r="C33" s="47" t="s">
        <v>143</v>
      </c>
      <c r="D33" s="47" t="s">
        <v>69</v>
      </c>
      <c r="E33" s="47" t="s">
        <v>71</v>
      </c>
      <c r="F33" s="48" t="s">
        <v>145</v>
      </c>
      <c r="G33" s="53"/>
      <c r="H33" s="50"/>
      <c r="I33" s="54">
        <v>45810</v>
      </c>
      <c r="J33" s="54">
        <v>45821</v>
      </c>
      <c r="K33" s="52"/>
      <c r="L33" s="52"/>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row>
    <row r="34" spans="2:68" ht="15" customHeight="1" thickBot="1">
      <c r="B34" s="47" t="s">
        <v>70</v>
      </c>
      <c r="C34" s="47" t="s">
        <v>143</v>
      </c>
      <c r="D34" s="47" t="s">
        <v>69</v>
      </c>
      <c r="E34" s="47" t="s">
        <v>71</v>
      </c>
      <c r="F34" s="48" t="s">
        <v>72</v>
      </c>
      <c r="G34" s="53"/>
      <c r="H34" s="50"/>
      <c r="I34" s="54">
        <v>45810</v>
      </c>
      <c r="J34" s="54">
        <v>45821</v>
      </c>
      <c r="K34" s="52"/>
      <c r="L34" s="52"/>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row>
    <row r="35" spans="2:68" ht="15" customHeight="1" thickBot="1">
      <c r="B35" s="47" t="s">
        <v>70</v>
      </c>
      <c r="C35" s="47" t="s">
        <v>143</v>
      </c>
      <c r="D35" s="47" t="s">
        <v>69</v>
      </c>
      <c r="E35" s="47" t="s">
        <v>71</v>
      </c>
      <c r="F35" s="48" t="s">
        <v>146</v>
      </c>
      <c r="G35" s="53"/>
      <c r="H35" s="50"/>
      <c r="I35" s="54">
        <v>45810</v>
      </c>
      <c r="J35" s="54">
        <v>45821</v>
      </c>
      <c r="K35" s="52"/>
      <c r="L35" s="52"/>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row>
    <row r="36" spans="2:68" ht="15" customHeight="1" thickBot="1">
      <c r="B36" s="47" t="s">
        <v>70</v>
      </c>
      <c r="C36" s="47" t="s">
        <v>143</v>
      </c>
      <c r="D36" s="47" t="s">
        <v>69</v>
      </c>
      <c r="E36" s="47" t="s">
        <v>71</v>
      </c>
      <c r="F36" s="48" t="s">
        <v>147</v>
      </c>
      <c r="G36" s="53"/>
      <c r="H36" s="50"/>
      <c r="I36" s="54">
        <v>45810</v>
      </c>
      <c r="J36" s="54">
        <v>45821</v>
      </c>
      <c r="K36" s="52"/>
      <c r="L36" s="52"/>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row>
    <row r="37" spans="2:68" ht="15" customHeight="1" thickBot="1">
      <c r="B37" s="47" t="s">
        <v>73</v>
      </c>
      <c r="C37" s="47" t="s">
        <v>143</v>
      </c>
      <c r="D37" s="47" t="s">
        <v>69</v>
      </c>
      <c r="E37" s="47" t="s">
        <v>71</v>
      </c>
      <c r="F37" s="48" t="s">
        <v>148</v>
      </c>
      <c r="G37" s="53"/>
      <c r="H37" s="50"/>
      <c r="I37" s="54">
        <v>45810</v>
      </c>
      <c r="J37" s="54">
        <v>45821</v>
      </c>
      <c r="K37" s="52"/>
      <c r="L37" s="52"/>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c r="BP37" s="46"/>
    </row>
    <row r="38" spans="2:68" ht="15" customHeight="1" thickBot="1">
      <c r="B38" s="47" t="s">
        <v>95</v>
      </c>
      <c r="C38" s="47" t="s">
        <v>143</v>
      </c>
      <c r="D38" s="47" t="s">
        <v>69</v>
      </c>
      <c r="E38" s="47" t="s">
        <v>71</v>
      </c>
      <c r="F38" s="48" t="s">
        <v>149</v>
      </c>
      <c r="G38" s="53"/>
      <c r="H38" s="50"/>
      <c r="I38" s="54">
        <v>45810</v>
      </c>
      <c r="J38" s="54">
        <v>45821</v>
      </c>
      <c r="K38" s="52"/>
      <c r="L38" s="52"/>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c r="BM38" s="46"/>
      <c r="BN38" s="46"/>
      <c r="BO38" s="46"/>
      <c r="BP38" s="46"/>
    </row>
    <row r="39" spans="2:68" ht="15" customHeight="1" thickBot="1">
      <c r="B39" s="47" t="s">
        <v>95</v>
      </c>
      <c r="C39" s="47" t="s">
        <v>143</v>
      </c>
      <c r="D39" s="47" t="s">
        <v>69</v>
      </c>
      <c r="E39" s="47" t="s">
        <v>71</v>
      </c>
      <c r="F39" s="48" t="s">
        <v>150</v>
      </c>
      <c r="G39" s="53"/>
      <c r="H39" s="50"/>
      <c r="I39" s="54">
        <v>45810</v>
      </c>
      <c r="J39" s="54">
        <v>45821</v>
      </c>
      <c r="K39" s="52"/>
      <c r="L39" s="52"/>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c r="BP39" s="46"/>
    </row>
    <row r="40" spans="2:68" ht="15" customHeight="1" thickBot="1">
      <c r="B40" s="47" t="s">
        <v>95</v>
      </c>
      <c r="C40" s="47" t="s">
        <v>143</v>
      </c>
      <c r="D40" s="47" t="s">
        <v>69</v>
      </c>
      <c r="E40" s="47" t="s">
        <v>71</v>
      </c>
      <c r="F40" s="48" t="s">
        <v>130</v>
      </c>
      <c r="G40" s="53"/>
      <c r="H40" s="50"/>
      <c r="I40" s="54">
        <v>45810</v>
      </c>
      <c r="J40" s="54">
        <v>45821</v>
      </c>
      <c r="K40" s="52"/>
      <c r="L40" s="52"/>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c r="BP40" s="46"/>
    </row>
    <row r="41" spans="2:68" ht="15" customHeight="1" thickBot="1">
      <c r="B41" s="47" t="s">
        <v>95</v>
      </c>
      <c r="C41" s="47" t="s">
        <v>143</v>
      </c>
      <c r="D41" s="47" t="s">
        <v>69</v>
      </c>
      <c r="E41" s="47" t="s">
        <v>71</v>
      </c>
      <c r="F41" s="48" t="s">
        <v>131</v>
      </c>
      <c r="G41" s="53"/>
      <c r="H41" s="50"/>
      <c r="I41" s="54">
        <v>45810</v>
      </c>
      <c r="J41" s="54">
        <v>45821</v>
      </c>
      <c r="K41" s="52"/>
      <c r="L41" s="52"/>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c r="BP41" s="46"/>
    </row>
    <row r="42" spans="2:68" ht="15" customHeight="1" thickBot="1">
      <c r="B42" s="47" t="s">
        <v>53</v>
      </c>
      <c r="C42" s="47" t="s">
        <v>143</v>
      </c>
      <c r="D42" s="47" t="s">
        <v>69</v>
      </c>
      <c r="E42" s="47" t="s">
        <v>71</v>
      </c>
      <c r="F42" s="48" t="s">
        <v>142</v>
      </c>
      <c r="G42" s="53"/>
      <c r="H42" s="50"/>
      <c r="I42" s="54">
        <v>45810</v>
      </c>
      <c r="J42" s="54">
        <v>45821</v>
      </c>
      <c r="K42" s="52"/>
      <c r="L42" s="52"/>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c r="BP42" s="46"/>
    </row>
    <row r="43" spans="2:68" ht="15" customHeight="1" thickBot="1">
      <c r="B43" s="47" t="s">
        <v>53</v>
      </c>
      <c r="C43" s="47" t="s">
        <v>132</v>
      </c>
      <c r="D43" s="47" t="s">
        <v>69</v>
      </c>
      <c r="E43" s="47" t="s">
        <v>71</v>
      </c>
      <c r="F43" s="48" t="s">
        <v>133</v>
      </c>
      <c r="G43" s="53"/>
      <c r="H43" s="50"/>
      <c r="I43" s="54">
        <v>45810</v>
      </c>
      <c r="J43" s="54">
        <v>45821</v>
      </c>
      <c r="K43" s="52"/>
      <c r="L43" s="52"/>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c r="BP43" s="46"/>
    </row>
    <row r="44" spans="2:68" ht="15" customHeight="1" thickBot="1">
      <c r="B44" s="47" t="s">
        <v>73</v>
      </c>
      <c r="C44" s="47" t="s">
        <v>132</v>
      </c>
      <c r="D44" s="47" t="s">
        <v>69</v>
      </c>
      <c r="E44" s="47" t="s">
        <v>71</v>
      </c>
      <c r="F44" s="48" t="s">
        <v>134</v>
      </c>
      <c r="G44" s="53"/>
      <c r="H44" s="50"/>
      <c r="I44" s="54">
        <v>45810</v>
      </c>
      <c r="J44" s="54">
        <v>45821</v>
      </c>
      <c r="K44" s="52"/>
      <c r="L44" s="52"/>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row>
    <row r="45" spans="2:68" ht="15" customHeight="1" thickBot="1">
      <c r="B45" s="47" t="s">
        <v>70</v>
      </c>
      <c r="C45" s="47" t="s">
        <v>132</v>
      </c>
      <c r="D45" s="47" t="s">
        <v>69</v>
      </c>
      <c r="E45" s="47" t="s">
        <v>71</v>
      </c>
      <c r="F45" s="48" t="s">
        <v>135</v>
      </c>
      <c r="G45" s="53"/>
      <c r="H45" s="50"/>
      <c r="I45" s="54">
        <v>45810</v>
      </c>
      <c r="J45" s="54">
        <v>45821</v>
      </c>
      <c r="K45" s="52"/>
      <c r="L45" s="52"/>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row>
    <row r="46" spans="2:68" ht="15" customHeight="1" thickBot="1">
      <c r="B46" s="47" t="s">
        <v>70</v>
      </c>
      <c r="C46" s="47" t="s">
        <v>132</v>
      </c>
      <c r="D46" s="47" t="s">
        <v>69</v>
      </c>
      <c r="E46" s="47" t="s">
        <v>71</v>
      </c>
      <c r="F46" s="48" t="s">
        <v>136</v>
      </c>
      <c r="G46" s="53"/>
      <c r="H46" s="50"/>
      <c r="I46" s="54">
        <v>45810</v>
      </c>
      <c r="J46" s="54">
        <v>45821</v>
      </c>
      <c r="K46" s="52"/>
      <c r="L46" s="52"/>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c r="BP46" s="46"/>
    </row>
    <row r="47" spans="2:68" ht="15" customHeight="1" thickBot="1">
      <c r="B47" s="47" t="s">
        <v>70</v>
      </c>
      <c r="C47" s="47" t="s">
        <v>132</v>
      </c>
      <c r="D47" s="47" t="s">
        <v>69</v>
      </c>
      <c r="E47" s="47" t="s">
        <v>71</v>
      </c>
      <c r="F47" s="48" t="s">
        <v>137</v>
      </c>
      <c r="G47" s="53"/>
      <c r="H47" s="50"/>
      <c r="I47" s="54">
        <v>45810</v>
      </c>
      <c r="J47" s="54">
        <v>45821</v>
      </c>
      <c r="K47" s="52"/>
      <c r="L47" s="52"/>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c r="BP47" s="46"/>
    </row>
    <row r="48" spans="2:68" ht="15" customHeight="1" thickBot="1">
      <c r="B48" s="47" t="s">
        <v>73</v>
      </c>
      <c r="C48" s="47" t="s">
        <v>132</v>
      </c>
      <c r="D48" s="47" t="s">
        <v>69</v>
      </c>
      <c r="E48" s="47" t="s">
        <v>71</v>
      </c>
      <c r="F48" s="48" t="s">
        <v>138</v>
      </c>
      <c r="G48" s="53"/>
      <c r="H48" s="50"/>
      <c r="I48" s="54">
        <v>45810</v>
      </c>
      <c r="J48" s="54">
        <v>45821</v>
      </c>
      <c r="K48" s="52"/>
      <c r="L48" s="52"/>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c r="BP48" s="46"/>
    </row>
    <row r="49" spans="2:68" ht="15" customHeight="1" thickBot="1">
      <c r="B49" s="47" t="s">
        <v>95</v>
      </c>
      <c r="C49" s="47" t="s">
        <v>132</v>
      </c>
      <c r="D49" s="47" t="s">
        <v>69</v>
      </c>
      <c r="E49" s="47" t="s">
        <v>71</v>
      </c>
      <c r="F49" s="48" t="s">
        <v>139</v>
      </c>
      <c r="G49" s="53"/>
      <c r="H49" s="50"/>
      <c r="I49" s="54">
        <v>45810</v>
      </c>
      <c r="J49" s="54">
        <v>45821</v>
      </c>
      <c r="K49" s="52"/>
      <c r="L49" s="52"/>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row>
    <row r="50" spans="2:68" ht="15" customHeight="1" thickBot="1">
      <c r="B50" s="47" t="s">
        <v>95</v>
      </c>
      <c r="C50" s="47" t="s">
        <v>132</v>
      </c>
      <c r="D50" s="47" t="s">
        <v>69</v>
      </c>
      <c r="E50" s="47" t="s">
        <v>71</v>
      </c>
      <c r="F50" s="48" t="s">
        <v>140</v>
      </c>
      <c r="G50" s="53"/>
      <c r="H50" s="50"/>
      <c r="I50" s="54">
        <v>45810</v>
      </c>
      <c r="J50" s="54">
        <v>45821</v>
      </c>
      <c r="K50" s="52"/>
      <c r="L50" s="52"/>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row>
    <row r="51" spans="2:68" ht="15" customHeight="1" thickBot="1">
      <c r="B51" s="47" t="s">
        <v>95</v>
      </c>
      <c r="C51" s="47" t="s">
        <v>132</v>
      </c>
      <c r="D51" s="47" t="s">
        <v>69</v>
      </c>
      <c r="E51" s="47" t="s">
        <v>71</v>
      </c>
      <c r="F51" s="48" t="s">
        <v>130</v>
      </c>
      <c r="G51" s="53"/>
      <c r="H51" s="50"/>
      <c r="I51" s="54">
        <v>45810</v>
      </c>
      <c r="J51" s="54">
        <v>45821</v>
      </c>
      <c r="K51" s="52"/>
      <c r="L51" s="52"/>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row>
    <row r="52" spans="2:68" ht="15" customHeight="1" thickBot="1">
      <c r="B52" s="47" t="s">
        <v>95</v>
      </c>
      <c r="C52" s="47" t="s">
        <v>132</v>
      </c>
      <c r="D52" s="47" t="s">
        <v>69</v>
      </c>
      <c r="E52" s="47" t="s">
        <v>71</v>
      </c>
      <c r="F52" s="48" t="s">
        <v>131</v>
      </c>
      <c r="G52" s="53"/>
      <c r="H52" s="50"/>
      <c r="I52" s="54">
        <v>45810</v>
      </c>
      <c r="J52" s="54">
        <v>45821</v>
      </c>
      <c r="K52" s="52"/>
      <c r="L52" s="52"/>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c r="BP52" s="46"/>
    </row>
    <row r="53" spans="2:68" ht="15" customHeight="1" thickBot="1">
      <c r="B53" s="47" t="s">
        <v>53</v>
      </c>
      <c r="C53" s="47" t="s">
        <v>132</v>
      </c>
      <c r="D53" s="47" t="s">
        <v>69</v>
      </c>
      <c r="E53" s="47" t="s">
        <v>71</v>
      </c>
      <c r="F53" s="48" t="s">
        <v>141</v>
      </c>
      <c r="G53" s="53"/>
      <c r="H53" s="50"/>
      <c r="I53" s="54">
        <v>45810</v>
      </c>
      <c r="J53" s="54">
        <v>45821</v>
      </c>
      <c r="K53" s="52"/>
      <c r="L53" s="52"/>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c r="BP53" s="46"/>
    </row>
    <row r="54" spans="2:68" ht="15" customHeight="1" thickBot="1">
      <c r="B54" s="47" t="s">
        <v>0</v>
      </c>
      <c r="C54" s="47" t="s">
        <v>51</v>
      </c>
      <c r="D54" s="47" t="s">
        <v>69</v>
      </c>
      <c r="E54" s="47" t="s">
        <v>0</v>
      </c>
      <c r="F54" s="48" t="s">
        <v>153</v>
      </c>
      <c r="G54" s="53"/>
      <c r="H54" s="50"/>
      <c r="I54" s="54">
        <v>45810</v>
      </c>
      <c r="J54" s="54">
        <v>45821</v>
      </c>
      <c r="K54" s="52"/>
      <c r="L54" s="52"/>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c r="BP54" s="46"/>
    </row>
    <row r="55" spans="2:68" ht="15" customHeight="1">
      <c r="B55" s="47"/>
      <c r="C55" s="47"/>
      <c r="D55" s="47"/>
      <c r="E55" s="47"/>
      <c r="F55" s="48"/>
      <c r="G55" s="53"/>
      <c r="H55" s="50"/>
      <c r="I55" s="54"/>
      <c r="J55" s="54"/>
      <c r="K55" s="52"/>
      <c r="L55" s="52"/>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c r="BP55" s="46"/>
    </row>
    <row r="56" spans="2:68" ht="15" customHeight="1" thickBot="1">
      <c r="B56" s="47" t="s">
        <v>0</v>
      </c>
      <c r="C56" s="47" t="s">
        <v>75</v>
      </c>
      <c r="D56" s="47" t="s">
        <v>76</v>
      </c>
      <c r="E56" s="47" t="s">
        <v>0</v>
      </c>
      <c r="F56" s="48" t="s">
        <v>151</v>
      </c>
      <c r="G56" s="53"/>
      <c r="H56" s="50"/>
      <c r="I56" s="54">
        <v>45824</v>
      </c>
      <c r="J56" s="54">
        <v>45835</v>
      </c>
      <c r="K56" s="52"/>
      <c r="L56" s="52"/>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row>
    <row r="57" spans="2:68" ht="15" customHeight="1" thickBot="1">
      <c r="B57" s="47" t="s">
        <v>53</v>
      </c>
      <c r="C57" s="47" t="s">
        <v>155</v>
      </c>
      <c r="D57" s="47" t="s">
        <v>76</v>
      </c>
      <c r="E57" s="47" t="s">
        <v>71</v>
      </c>
      <c r="F57" s="48" t="s">
        <v>156</v>
      </c>
      <c r="G57" s="53"/>
      <c r="H57" s="50"/>
      <c r="I57" s="54">
        <v>45824</v>
      </c>
      <c r="J57" s="54">
        <v>45835</v>
      </c>
      <c r="K57" s="52"/>
      <c r="L57" s="52"/>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row>
    <row r="58" spans="2:68" ht="15" customHeight="1" thickBot="1">
      <c r="B58" s="47" t="s">
        <v>73</v>
      </c>
      <c r="C58" s="47" t="s">
        <v>155</v>
      </c>
      <c r="D58" s="47" t="s">
        <v>76</v>
      </c>
      <c r="E58" s="47" t="s">
        <v>71</v>
      </c>
      <c r="F58" s="48" t="s">
        <v>157</v>
      </c>
      <c r="G58" s="53"/>
      <c r="H58" s="50"/>
      <c r="I58" s="54">
        <v>45824</v>
      </c>
      <c r="J58" s="54">
        <v>45835</v>
      </c>
      <c r="K58" s="52"/>
      <c r="L58" s="52"/>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row>
    <row r="59" spans="2:68" ht="15" customHeight="1" thickBot="1">
      <c r="B59" s="47" t="s">
        <v>53</v>
      </c>
      <c r="C59" s="47" t="s">
        <v>155</v>
      </c>
      <c r="D59" s="47" t="s">
        <v>76</v>
      </c>
      <c r="E59" s="47" t="s">
        <v>71</v>
      </c>
      <c r="F59" s="48" t="s">
        <v>158</v>
      </c>
      <c r="G59" s="53"/>
      <c r="H59" s="50"/>
      <c r="I59" s="54">
        <v>45824</v>
      </c>
      <c r="J59" s="54">
        <v>45835</v>
      </c>
      <c r="K59" s="52"/>
      <c r="L59" s="52"/>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row>
    <row r="60" spans="2:68" ht="15" customHeight="1" thickBot="1">
      <c r="B60" s="47" t="s">
        <v>53</v>
      </c>
      <c r="C60" s="47" t="s">
        <v>155</v>
      </c>
      <c r="D60" s="47" t="s">
        <v>76</v>
      </c>
      <c r="E60" s="47" t="s">
        <v>71</v>
      </c>
      <c r="F60" s="48" t="s">
        <v>159</v>
      </c>
      <c r="G60" s="53"/>
      <c r="H60" s="50"/>
      <c r="I60" s="54">
        <v>45824</v>
      </c>
      <c r="J60" s="54">
        <v>45835</v>
      </c>
      <c r="K60" s="52"/>
      <c r="L60" s="52"/>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c r="BP60" s="46"/>
    </row>
    <row r="61" spans="2:68" ht="15" customHeight="1" thickBot="1">
      <c r="B61" s="47" t="s">
        <v>53</v>
      </c>
      <c r="C61" s="47" t="s">
        <v>155</v>
      </c>
      <c r="D61" s="47" t="s">
        <v>76</v>
      </c>
      <c r="E61" s="47" t="s">
        <v>71</v>
      </c>
      <c r="F61" s="48" t="s">
        <v>160</v>
      </c>
      <c r="G61" s="53"/>
      <c r="H61" s="50"/>
      <c r="I61" s="54">
        <v>45824</v>
      </c>
      <c r="J61" s="54">
        <v>45835</v>
      </c>
      <c r="K61" s="52"/>
      <c r="L61" s="52"/>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row>
    <row r="62" spans="2:68" ht="15" customHeight="1" thickBot="1">
      <c r="B62" s="47" t="s">
        <v>95</v>
      </c>
      <c r="C62" s="47" t="s">
        <v>155</v>
      </c>
      <c r="D62" s="47" t="s">
        <v>76</v>
      </c>
      <c r="E62" s="47" t="s">
        <v>71</v>
      </c>
      <c r="F62" s="48" t="s">
        <v>161</v>
      </c>
      <c r="G62" s="53"/>
      <c r="H62" s="50"/>
      <c r="I62" s="54">
        <v>45824</v>
      </c>
      <c r="J62" s="54">
        <v>45835</v>
      </c>
      <c r="K62" s="52"/>
      <c r="L62" s="52"/>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c r="BP62" s="46"/>
    </row>
    <row r="63" spans="2:68" ht="15" customHeight="1" thickBot="1">
      <c r="B63" s="47" t="s">
        <v>95</v>
      </c>
      <c r="C63" s="47" t="s">
        <v>155</v>
      </c>
      <c r="D63" s="47" t="s">
        <v>76</v>
      </c>
      <c r="E63" s="47" t="s">
        <v>71</v>
      </c>
      <c r="F63" s="48" t="s">
        <v>162</v>
      </c>
      <c r="G63" s="53"/>
      <c r="H63" s="50"/>
      <c r="I63" s="54">
        <v>45824</v>
      </c>
      <c r="J63" s="54">
        <v>45835</v>
      </c>
      <c r="K63" s="52"/>
      <c r="L63" s="52"/>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c r="AS63" s="46"/>
      <c r="AT63" s="46"/>
      <c r="AU63" s="46"/>
      <c r="AV63" s="46"/>
      <c r="AW63" s="46"/>
      <c r="AX63" s="46"/>
      <c r="AY63" s="46"/>
      <c r="AZ63" s="46"/>
      <c r="BA63" s="46"/>
      <c r="BB63" s="46"/>
      <c r="BC63" s="46"/>
      <c r="BD63" s="46"/>
      <c r="BE63" s="46"/>
      <c r="BF63" s="46"/>
      <c r="BG63" s="46"/>
      <c r="BH63" s="46"/>
      <c r="BI63" s="46"/>
      <c r="BJ63" s="46"/>
      <c r="BK63" s="46"/>
      <c r="BL63" s="46"/>
      <c r="BM63" s="46"/>
      <c r="BN63" s="46"/>
      <c r="BO63" s="46"/>
      <c r="BP63" s="46"/>
    </row>
    <row r="64" spans="2:68" ht="15" customHeight="1" thickBot="1">
      <c r="B64" s="47" t="s">
        <v>95</v>
      </c>
      <c r="C64" s="47" t="s">
        <v>155</v>
      </c>
      <c r="D64" s="47" t="s">
        <v>76</v>
      </c>
      <c r="E64" s="47" t="s">
        <v>71</v>
      </c>
      <c r="F64" s="48" t="s">
        <v>130</v>
      </c>
      <c r="G64" s="53"/>
      <c r="H64" s="50"/>
      <c r="I64" s="54">
        <v>45824</v>
      </c>
      <c r="J64" s="54">
        <v>45835</v>
      </c>
      <c r="K64" s="52"/>
      <c r="L64" s="52"/>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6"/>
      <c r="BI64" s="46"/>
      <c r="BJ64" s="46"/>
      <c r="BK64" s="46"/>
      <c r="BL64" s="46"/>
      <c r="BM64" s="46"/>
      <c r="BN64" s="46"/>
      <c r="BO64" s="46"/>
      <c r="BP64" s="46"/>
    </row>
    <row r="65" spans="2:68" ht="15" customHeight="1" thickBot="1">
      <c r="B65" s="47" t="s">
        <v>95</v>
      </c>
      <c r="C65" s="47" t="s">
        <v>155</v>
      </c>
      <c r="D65" s="47" t="s">
        <v>76</v>
      </c>
      <c r="E65" s="47" t="s">
        <v>71</v>
      </c>
      <c r="F65" s="48" t="s">
        <v>131</v>
      </c>
      <c r="G65" s="53"/>
      <c r="H65" s="50"/>
      <c r="I65" s="54">
        <v>45824</v>
      </c>
      <c r="J65" s="54">
        <v>45835</v>
      </c>
      <c r="K65" s="52"/>
      <c r="L65" s="52"/>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c r="BK65" s="46"/>
      <c r="BL65" s="46"/>
      <c r="BM65" s="46"/>
      <c r="BN65" s="46"/>
      <c r="BO65" s="46"/>
      <c r="BP65" s="46"/>
    </row>
    <row r="66" spans="2:68" ht="15" customHeight="1" thickBot="1">
      <c r="B66" s="47" t="s">
        <v>80</v>
      </c>
      <c r="C66" s="47" t="s">
        <v>84</v>
      </c>
      <c r="D66" s="47" t="s">
        <v>76</v>
      </c>
      <c r="E66" s="47" t="s">
        <v>71</v>
      </c>
      <c r="F66" s="48" t="s">
        <v>87</v>
      </c>
      <c r="G66" s="53"/>
      <c r="H66" s="50"/>
      <c r="I66" s="54">
        <v>45824</v>
      </c>
      <c r="J66" s="54">
        <v>45835</v>
      </c>
      <c r="K66" s="52"/>
      <c r="L66" s="52"/>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6"/>
      <c r="BI66" s="46"/>
      <c r="BJ66" s="46"/>
      <c r="BK66" s="46"/>
      <c r="BL66" s="46"/>
      <c r="BM66" s="46"/>
      <c r="BN66" s="46"/>
      <c r="BO66" s="46"/>
      <c r="BP66" s="46"/>
    </row>
    <row r="67" spans="2:68" ht="15" customHeight="1" thickBot="1">
      <c r="B67" s="47" t="s">
        <v>80</v>
      </c>
      <c r="C67" s="47" t="s">
        <v>84</v>
      </c>
      <c r="D67" s="47" t="s">
        <v>76</v>
      </c>
      <c r="E67" s="47" t="s">
        <v>71</v>
      </c>
      <c r="F67" s="48" t="s">
        <v>88</v>
      </c>
      <c r="G67" s="53"/>
      <c r="H67" s="50"/>
      <c r="I67" s="54">
        <v>45824</v>
      </c>
      <c r="J67" s="54">
        <v>45835</v>
      </c>
      <c r="K67" s="52"/>
      <c r="L67" s="52"/>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c r="BP67" s="46"/>
    </row>
    <row r="68" spans="2:68" ht="15" customHeight="1" thickBot="1">
      <c r="B68" s="47" t="s">
        <v>81</v>
      </c>
      <c r="C68" s="47" t="s">
        <v>155</v>
      </c>
      <c r="D68" s="47" t="s">
        <v>76</v>
      </c>
      <c r="E68" s="47" t="s">
        <v>71</v>
      </c>
      <c r="F68" s="48" t="s">
        <v>83</v>
      </c>
      <c r="G68" s="53"/>
      <c r="H68" s="50"/>
      <c r="I68" s="54">
        <v>45824</v>
      </c>
      <c r="J68" s="54">
        <v>45835</v>
      </c>
      <c r="K68" s="52"/>
      <c r="L68" s="52"/>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6"/>
      <c r="BI68" s="46"/>
      <c r="BJ68" s="46"/>
      <c r="BK68" s="46"/>
      <c r="BL68" s="46"/>
      <c r="BM68" s="46"/>
      <c r="BN68" s="46"/>
      <c r="BO68" s="46"/>
      <c r="BP68" s="46"/>
    </row>
    <row r="69" spans="2:68" ht="15" customHeight="1" thickBot="1">
      <c r="B69" s="47" t="s">
        <v>89</v>
      </c>
      <c r="C69" s="47" t="s">
        <v>84</v>
      </c>
      <c r="D69" s="47" t="s">
        <v>76</v>
      </c>
      <c r="E69" s="47" t="s">
        <v>71</v>
      </c>
      <c r="F69" s="48" t="s">
        <v>90</v>
      </c>
      <c r="G69" s="53"/>
      <c r="H69" s="50"/>
      <c r="I69" s="54">
        <v>45824</v>
      </c>
      <c r="J69" s="54">
        <v>45835</v>
      </c>
      <c r="K69" s="52"/>
      <c r="L69" s="52"/>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row>
    <row r="70" spans="2:68" ht="15" customHeight="1" thickBot="1">
      <c r="B70" s="47" t="s">
        <v>89</v>
      </c>
      <c r="C70" s="47" t="s">
        <v>84</v>
      </c>
      <c r="D70" s="47" t="s">
        <v>76</v>
      </c>
      <c r="E70" s="47" t="s">
        <v>71</v>
      </c>
      <c r="F70" s="48" t="s">
        <v>91</v>
      </c>
      <c r="G70" s="53"/>
      <c r="H70" s="50"/>
      <c r="I70" s="54">
        <v>45824</v>
      </c>
      <c r="J70" s="54">
        <v>45835</v>
      </c>
      <c r="K70" s="52"/>
      <c r="L70" s="52"/>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row>
    <row r="71" spans="2:68" ht="15" customHeight="1" thickBot="1">
      <c r="B71" s="47" t="s">
        <v>89</v>
      </c>
      <c r="C71" s="47" t="s">
        <v>84</v>
      </c>
      <c r="D71" s="47" t="s">
        <v>76</v>
      </c>
      <c r="E71" s="47" t="s">
        <v>71</v>
      </c>
      <c r="F71" s="48" t="s">
        <v>92</v>
      </c>
      <c r="G71" s="53"/>
      <c r="H71" s="50"/>
      <c r="I71" s="54">
        <v>45824</v>
      </c>
      <c r="J71" s="54">
        <v>45835</v>
      </c>
      <c r="K71" s="52"/>
      <c r="L71" s="52"/>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c r="BP71" s="46"/>
    </row>
    <row r="72" spans="2:68" ht="15" customHeight="1" thickBot="1">
      <c r="B72" s="47" t="s">
        <v>95</v>
      </c>
      <c r="C72" s="47" t="s">
        <v>155</v>
      </c>
      <c r="D72" s="47" t="s">
        <v>76</v>
      </c>
      <c r="E72" s="47" t="s">
        <v>71</v>
      </c>
      <c r="F72" s="48" t="s">
        <v>82</v>
      </c>
      <c r="G72" s="53"/>
      <c r="H72" s="50"/>
      <c r="I72" s="54">
        <v>45824</v>
      </c>
      <c r="J72" s="54">
        <v>45835</v>
      </c>
      <c r="K72" s="52"/>
      <c r="L72" s="52"/>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c r="BP72" s="46"/>
    </row>
    <row r="73" spans="2:68" ht="15" customHeight="1" thickBot="1">
      <c r="B73" s="47" t="s">
        <v>81</v>
      </c>
      <c r="C73" s="47" t="s">
        <v>155</v>
      </c>
      <c r="D73" s="47" t="s">
        <v>76</v>
      </c>
      <c r="E73" s="47" t="s">
        <v>71</v>
      </c>
      <c r="F73" s="48" t="s">
        <v>163</v>
      </c>
      <c r="G73" s="53"/>
      <c r="H73" s="50"/>
      <c r="I73" s="54">
        <v>45824</v>
      </c>
      <c r="J73" s="54">
        <v>45835</v>
      </c>
      <c r="K73" s="52"/>
      <c r="L73" s="52"/>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c r="BP73" s="46"/>
    </row>
    <row r="74" spans="2:68" ht="15" customHeight="1" thickBot="1">
      <c r="B74" s="47" t="s">
        <v>0</v>
      </c>
      <c r="C74" s="47" t="s">
        <v>75</v>
      </c>
      <c r="D74" s="47" t="s">
        <v>76</v>
      </c>
      <c r="E74" s="47" t="s">
        <v>0</v>
      </c>
      <c r="F74" s="55" t="s">
        <v>154</v>
      </c>
      <c r="G74" s="53"/>
      <c r="H74" s="50"/>
      <c r="I74" s="54">
        <v>45824</v>
      </c>
      <c r="J74" s="54">
        <v>45835</v>
      </c>
      <c r="K74" s="52"/>
      <c r="L74" s="52"/>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c r="AS74" s="46"/>
      <c r="AT74" s="46"/>
      <c r="AU74" s="46"/>
      <c r="AV74" s="46"/>
      <c r="AW74" s="46"/>
      <c r="AX74" s="46"/>
      <c r="AY74" s="46"/>
      <c r="AZ74" s="46"/>
      <c r="BA74" s="46"/>
      <c r="BB74" s="46"/>
      <c r="BC74" s="46"/>
      <c r="BD74" s="46"/>
      <c r="BE74" s="46"/>
      <c r="BF74" s="46"/>
      <c r="BG74" s="46"/>
      <c r="BH74" s="46"/>
      <c r="BI74" s="46"/>
      <c r="BJ74" s="46"/>
      <c r="BK74" s="46"/>
      <c r="BL74" s="46"/>
      <c r="BM74" s="46"/>
      <c r="BN74" s="46"/>
      <c r="BO74" s="46"/>
      <c r="BP74" s="46"/>
    </row>
    <row r="75" spans="2:68" ht="15" customHeight="1">
      <c r="B75" s="47"/>
      <c r="C75" s="47"/>
      <c r="D75" s="47"/>
      <c r="E75" s="47"/>
      <c r="F75" s="48"/>
      <c r="G75" s="53"/>
      <c r="H75" s="50"/>
      <c r="I75" s="54"/>
      <c r="J75" s="54"/>
      <c r="K75" s="52"/>
      <c r="L75" s="52"/>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c r="BP75" s="46"/>
    </row>
    <row r="76" spans="2:68" ht="15" customHeight="1" thickBot="1">
      <c r="B76" s="47" t="s">
        <v>0</v>
      </c>
      <c r="C76" s="47" t="s">
        <v>75</v>
      </c>
      <c r="D76" s="47" t="s">
        <v>77</v>
      </c>
      <c r="E76" s="47" t="s">
        <v>0</v>
      </c>
      <c r="F76" s="48" t="s">
        <v>165</v>
      </c>
      <c r="G76" s="53"/>
      <c r="H76" s="50"/>
      <c r="I76" s="54">
        <v>45838</v>
      </c>
      <c r="J76" s="54">
        <v>45849</v>
      </c>
      <c r="K76" s="52"/>
      <c r="L76" s="52"/>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46"/>
      <c r="BP76" s="46"/>
    </row>
    <row r="77" spans="2:68" ht="15" customHeight="1" thickBot="1">
      <c r="B77" s="47" t="s">
        <v>73</v>
      </c>
      <c r="C77" s="47" t="s">
        <v>84</v>
      </c>
      <c r="D77" s="47" t="s">
        <v>77</v>
      </c>
      <c r="E77" s="47" t="s">
        <v>71</v>
      </c>
      <c r="F77" s="48" t="s">
        <v>85</v>
      </c>
      <c r="G77" s="53"/>
      <c r="H77" s="50"/>
      <c r="I77" s="54">
        <v>45838</v>
      </c>
      <c r="J77" s="54">
        <v>45849</v>
      </c>
      <c r="K77" s="52"/>
      <c r="L77" s="52"/>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46"/>
      <c r="BJ77" s="46"/>
      <c r="BK77" s="46"/>
      <c r="BL77" s="46"/>
      <c r="BM77" s="46"/>
      <c r="BN77" s="46"/>
      <c r="BO77" s="46"/>
      <c r="BP77" s="46"/>
    </row>
    <row r="78" spans="2:68" ht="15" customHeight="1" thickBot="1">
      <c r="B78" s="47" t="s">
        <v>73</v>
      </c>
      <c r="C78" s="47" t="s">
        <v>84</v>
      </c>
      <c r="D78" s="47" t="s">
        <v>77</v>
      </c>
      <c r="E78" s="47" t="s">
        <v>71</v>
      </c>
      <c r="F78" s="48" t="s">
        <v>86</v>
      </c>
      <c r="G78" s="53"/>
      <c r="H78" s="50"/>
      <c r="I78" s="54">
        <v>45838</v>
      </c>
      <c r="J78" s="54">
        <v>45849</v>
      </c>
      <c r="K78" s="52"/>
      <c r="L78" s="52"/>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c r="BP78" s="46"/>
    </row>
    <row r="79" spans="2:68" ht="15" customHeight="1" thickBot="1">
      <c r="B79" s="47" t="s">
        <v>73</v>
      </c>
      <c r="C79" s="47" t="s">
        <v>93</v>
      </c>
      <c r="D79" s="47" t="s">
        <v>77</v>
      </c>
      <c r="E79" s="47" t="s">
        <v>71</v>
      </c>
      <c r="F79" s="48" t="s">
        <v>94</v>
      </c>
      <c r="G79" s="53"/>
      <c r="H79" s="50"/>
      <c r="I79" s="54">
        <v>45838</v>
      </c>
      <c r="J79" s="54">
        <v>45849</v>
      </c>
      <c r="K79" s="52"/>
      <c r="L79" s="52"/>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c r="BD79" s="46"/>
      <c r="BE79" s="46"/>
      <c r="BF79" s="46"/>
      <c r="BG79" s="46"/>
      <c r="BH79" s="46"/>
      <c r="BI79" s="46"/>
      <c r="BJ79" s="46"/>
      <c r="BK79" s="46"/>
      <c r="BL79" s="46"/>
      <c r="BM79" s="46"/>
      <c r="BN79" s="46"/>
      <c r="BO79" s="46"/>
      <c r="BP79" s="46"/>
    </row>
    <row r="80" spans="2:68" ht="15" customHeight="1" thickBot="1">
      <c r="B80" s="47" t="s">
        <v>95</v>
      </c>
      <c r="C80" s="47" t="s">
        <v>93</v>
      </c>
      <c r="D80" s="47" t="s">
        <v>77</v>
      </c>
      <c r="E80" s="47" t="s">
        <v>71</v>
      </c>
      <c r="F80" s="48" t="s">
        <v>96</v>
      </c>
      <c r="G80" s="53"/>
      <c r="H80" s="50"/>
      <c r="I80" s="54">
        <v>45838</v>
      </c>
      <c r="J80" s="54">
        <v>45849</v>
      </c>
      <c r="K80" s="52"/>
      <c r="L80" s="52"/>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c r="BB80" s="46"/>
      <c r="BC80" s="46"/>
      <c r="BD80" s="46"/>
      <c r="BE80" s="46"/>
      <c r="BF80" s="46"/>
      <c r="BG80" s="46"/>
      <c r="BH80" s="46"/>
      <c r="BI80" s="46"/>
      <c r="BJ80" s="46"/>
      <c r="BK80" s="46"/>
      <c r="BL80" s="46"/>
      <c r="BM80" s="46"/>
      <c r="BN80" s="46"/>
      <c r="BO80" s="46"/>
      <c r="BP80" s="46"/>
    </row>
    <row r="81" spans="2:68" ht="15" customHeight="1" thickBot="1">
      <c r="B81" s="47" t="s">
        <v>70</v>
      </c>
      <c r="C81" s="47" t="s">
        <v>93</v>
      </c>
      <c r="D81" s="47" t="s">
        <v>77</v>
      </c>
      <c r="E81" s="47" t="s">
        <v>71</v>
      </c>
      <c r="F81" s="48" t="s">
        <v>164</v>
      </c>
      <c r="G81" s="53"/>
      <c r="H81" s="50"/>
      <c r="I81" s="54">
        <v>45838</v>
      </c>
      <c r="J81" s="54">
        <v>45849</v>
      </c>
      <c r="K81" s="52"/>
      <c r="L81" s="52"/>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row>
    <row r="82" spans="2:68" ht="15" customHeight="1" thickBot="1">
      <c r="B82" s="47" t="s">
        <v>95</v>
      </c>
      <c r="C82" s="47" t="s">
        <v>93</v>
      </c>
      <c r="D82" s="47" t="s">
        <v>77</v>
      </c>
      <c r="E82" s="47" t="s">
        <v>71</v>
      </c>
      <c r="F82" s="48" t="s">
        <v>97</v>
      </c>
      <c r="G82" s="53"/>
      <c r="H82" s="50"/>
      <c r="I82" s="54">
        <v>45838</v>
      </c>
      <c r="J82" s="54">
        <v>45849</v>
      </c>
      <c r="K82" s="52"/>
      <c r="L82" s="52"/>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c r="BP82" s="46"/>
    </row>
    <row r="83" spans="2:68" ht="15" customHeight="1" thickBot="1">
      <c r="B83" s="47" t="s">
        <v>70</v>
      </c>
      <c r="C83" s="47" t="s">
        <v>93</v>
      </c>
      <c r="D83" s="47" t="s">
        <v>77</v>
      </c>
      <c r="E83" s="47" t="s">
        <v>71</v>
      </c>
      <c r="F83" s="48" t="s">
        <v>98</v>
      </c>
      <c r="G83" s="53"/>
      <c r="H83" s="50"/>
      <c r="I83" s="54">
        <v>45838</v>
      </c>
      <c r="J83" s="54">
        <v>45849</v>
      </c>
      <c r="K83" s="52"/>
      <c r="L83" s="52"/>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c r="BD83" s="46"/>
      <c r="BE83" s="46"/>
      <c r="BF83" s="46"/>
      <c r="BG83" s="46"/>
      <c r="BH83" s="46"/>
      <c r="BI83" s="46"/>
      <c r="BJ83" s="46"/>
      <c r="BK83" s="46"/>
      <c r="BL83" s="46"/>
      <c r="BM83" s="46"/>
      <c r="BN83" s="46"/>
      <c r="BO83" s="46"/>
      <c r="BP83" s="46"/>
    </row>
    <row r="84" spans="2:68" ht="15" customHeight="1" thickBot="1">
      <c r="B84" s="47" t="s">
        <v>0</v>
      </c>
      <c r="C84" s="47" t="s">
        <v>75</v>
      </c>
      <c r="D84" s="47" t="s">
        <v>77</v>
      </c>
      <c r="E84" s="47" t="s">
        <v>0</v>
      </c>
      <c r="F84" s="55" t="s">
        <v>166</v>
      </c>
      <c r="G84" s="53"/>
      <c r="H84" s="50"/>
      <c r="I84" s="54">
        <v>45838</v>
      </c>
      <c r="J84" s="54">
        <v>45849</v>
      </c>
      <c r="K84" s="52"/>
      <c r="L84" s="52"/>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46"/>
      <c r="BP84" s="46"/>
    </row>
    <row r="85" spans="2:68" ht="15" customHeight="1">
      <c r="B85" s="47"/>
      <c r="C85" s="47"/>
      <c r="D85" s="47"/>
      <c r="E85" s="47"/>
      <c r="F85" s="48"/>
      <c r="G85" s="53"/>
      <c r="H85" s="50"/>
      <c r="I85" s="54"/>
      <c r="J85" s="54"/>
      <c r="K85" s="52"/>
      <c r="L85" s="52"/>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c r="AS85" s="46"/>
      <c r="AT85" s="46"/>
      <c r="AU85" s="46"/>
      <c r="AV85" s="46"/>
      <c r="AW85" s="46"/>
      <c r="AX85" s="46"/>
      <c r="AY85" s="46"/>
      <c r="AZ85" s="46"/>
      <c r="BA85" s="46"/>
      <c r="BB85" s="46"/>
      <c r="BC85" s="46"/>
      <c r="BD85" s="46"/>
      <c r="BE85" s="46"/>
      <c r="BF85" s="46"/>
      <c r="BG85" s="46"/>
      <c r="BH85" s="46"/>
      <c r="BI85" s="46"/>
      <c r="BJ85" s="46"/>
      <c r="BK85" s="46"/>
      <c r="BL85" s="46"/>
      <c r="BM85" s="46"/>
      <c r="BN85" s="46"/>
      <c r="BO85" s="46"/>
      <c r="BP85" s="46"/>
    </row>
    <row r="86" spans="2:68" ht="15" customHeight="1">
      <c r="B86" s="47" t="s">
        <v>0</v>
      </c>
      <c r="C86" s="47" t="s">
        <v>78</v>
      </c>
      <c r="D86" s="47" t="s">
        <v>79</v>
      </c>
      <c r="E86" s="47" t="s">
        <v>0</v>
      </c>
      <c r="F86" s="48" t="s">
        <v>167</v>
      </c>
      <c r="G86" s="53"/>
      <c r="H86" s="50"/>
      <c r="I86" s="54">
        <v>45852</v>
      </c>
      <c r="J86" s="54">
        <v>45863</v>
      </c>
      <c r="K86" s="52"/>
      <c r="L86" s="52"/>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c r="BD86" s="46"/>
      <c r="BE86" s="46"/>
      <c r="BF86" s="46"/>
      <c r="BG86" s="46"/>
      <c r="BH86" s="46"/>
      <c r="BI86" s="46"/>
      <c r="BJ86" s="46"/>
      <c r="BK86" s="46"/>
      <c r="BL86" s="46"/>
      <c r="BM86" s="46"/>
      <c r="BN86" s="46"/>
      <c r="BO86" s="46"/>
      <c r="BP86" s="46"/>
    </row>
    <row r="87" spans="2:68" ht="15" customHeight="1">
      <c r="B87" s="47" t="s">
        <v>53</v>
      </c>
      <c r="C87" s="47" t="s">
        <v>99</v>
      </c>
      <c r="D87" s="47" t="s">
        <v>79</v>
      </c>
      <c r="E87" s="47" t="s">
        <v>71</v>
      </c>
      <c r="F87" s="48" t="s">
        <v>100</v>
      </c>
      <c r="G87" s="53"/>
      <c r="H87" s="50"/>
      <c r="I87" s="54">
        <v>45852</v>
      </c>
      <c r="J87" s="54">
        <v>45863</v>
      </c>
      <c r="K87" s="52"/>
      <c r="L87" s="52"/>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c r="AS87" s="46"/>
      <c r="AT87" s="46"/>
      <c r="AU87" s="46"/>
      <c r="AV87" s="46"/>
      <c r="AW87" s="46"/>
      <c r="AX87" s="46"/>
      <c r="AY87" s="46"/>
      <c r="AZ87" s="46"/>
      <c r="BA87" s="46"/>
      <c r="BB87" s="46"/>
      <c r="BC87" s="46"/>
      <c r="BD87" s="46"/>
      <c r="BE87" s="46"/>
      <c r="BF87" s="46"/>
      <c r="BG87" s="46"/>
      <c r="BH87" s="46"/>
      <c r="BI87" s="46"/>
      <c r="BJ87" s="46"/>
      <c r="BK87" s="46"/>
      <c r="BL87" s="46"/>
      <c r="BM87" s="46"/>
      <c r="BN87" s="46"/>
      <c r="BO87" s="46"/>
      <c r="BP87" s="46"/>
    </row>
    <row r="88" spans="2:68" ht="15" customHeight="1">
      <c r="B88" s="47" t="s">
        <v>53</v>
      </c>
      <c r="C88" s="47" t="s">
        <v>99</v>
      </c>
      <c r="D88" s="47" t="s">
        <v>79</v>
      </c>
      <c r="E88" s="47" t="s">
        <v>71</v>
      </c>
      <c r="F88" s="48" t="s">
        <v>169</v>
      </c>
      <c r="G88" s="53"/>
      <c r="H88" s="50"/>
      <c r="I88" s="54">
        <v>45852</v>
      </c>
      <c r="J88" s="54">
        <v>45863</v>
      </c>
      <c r="K88" s="52"/>
      <c r="L88" s="52"/>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6"/>
      <c r="BI88" s="46"/>
      <c r="BJ88" s="46"/>
      <c r="BK88" s="46"/>
      <c r="BL88" s="46"/>
      <c r="BM88" s="46"/>
      <c r="BN88" s="46"/>
      <c r="BO88" s="46"/>
      <c r="BP88" s="46"/>
    </row>
    <row r="89" spans="2:68" ht="15" customHeight="1" thickBot="1">
      <c r="B89" s="47" t="s">
        <v>53</v>
      </c>
      <c r="C89" s="47" t="s">
        <v>99</v>
      </c>
      <c r="D89" s="47" t="s">
        <v>79</v>
      </c>
      <c r="E89" s="47" t="s">
        <v>71</v>
      </c>
      <c r="F89" s="48" t="s">
        <v>170</v>
      </c>
      <c r="G89" s="53"/>
      <c r="H89" s="50"/>
      <c r="I89" s="54">
        <v>45852</v>
      </c>
      <c r="J89" s="54">
        <v>45863</v>
      </c>
      <c r="K89" s="52"/>
      <c r="L89" s="52"/>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6"/>
      <c r="BI89" s="46"/>
      <c r="BJ89" s="46"/>
      <c r="BK89" s="46"/>
      <c r="BL89" s="46"/>
      <c r="BM89" s="46"/>
      <c r="BN89" s="46"/>
      <c r="BO89" s="46"/>
      <c r="BP89" s="46"/>
    </row>
    <row r="90" spans="2:68" ht="15" customHeight="1" thickBot="1">
      <c r="B90" s="47" t="s">
        <v>0</v>
      </c>
      <c r="C90" s="47" t="s">
        <v>78</v>
      </c>
      <c r="D90" s="47" t="s">
        <v>79</v>
      </c>
      <c r="E90" s="47" t="s">
        <v>0</v>
      </c>
      <c r="F90" s="55" t="s">
        <v>168</v>
      </c>
      <c r="G90" s="53"/>
      <c r="H90" s="50"/>
      <c r="I90" s="54">
        <v>45852</v>
      </c>
      <c r="J90" s="54">
        <v>45863</v>
      </c>
      <c r="K90" s="52"/>
      <c r="L90" s="52"/>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c r="BP90" s="46"/>
    </row>
    <row r="91" spans="2:68" ht="15" customHeight="1" thickBot="1">
      <c r="B91" s="47"/>
      <c r="C91" s="47"/>
      <c r="D91" s="47"/>
      <c r="E91" s="47"/>
      <c r="F91" s="48"/>
      <c r="G91" s="53"/>
      <c r="H91" s="50"/>
      <c r="I91" s="54"/>
      <c r="J91" s="54"/>
      <c r="K91" s="52"/>
      <c r="L91" s="52"/>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c r="BP91" s="46"/>
    </row>
    <row r="92" spans="2:68" ht="15" customHeight="1" thickBot="1">
      <c r="B92" s="47"/>
      <c r="C92" s="47"/>
      <c r="D92" s="47"/>
      <c r="E92" s="47"/>
      <c r="F92" s="48"/>
      <c r="G92" s="53"/>
      <c r="H92" s="50"/>
      <c r="I92" s="54"/>
      <c r="J92" s="54"/>
      <c r="K92" s="52"/>
      <c r="L92" s="52"/>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row>
    <row r="93" spans="2:68" ht="15" customHeight="1">
      <c r="F93" s="56" t="s">
        <v>101</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92">
    <cfRule type="dataBar" priority="1">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AD9">
    <cfRule type="expression" dxfId="1" priority="3">
      <formula>AND(TODAY()&gt;=AC$5,TODAY()&lt;AD$5)</formula>
    </cfRule>
  </conditionalFormatting>
  <conditionalFormatting sqref="BQ5:BU6 M5:BP8 M9:AC9 AE9:BP9 M10:AB10 AD10:BP10 M11:BP92">
    <cfRule type="expression" dxfId="0" priority="2">
      <formula>AND(TODAY()&gt;=M$5,TODAY()&lt;N$5)</formula>
    </cfRule>
  </conditionalFormatting>
  <dataValidations count="1">
    <dataValidation allowBlank="1" showInputMessage="1" showErrorMessage="1" sqref="AD10:XFD10 D10:AB10 D1:XFD9 B93:XFD1048576 A1:A1048576 B2:C92 D11:XFD92"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H7:H92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0"/>
  <sheetViews>
    <sheetView tabSelected="1" workbookViewId="0">
      <selection activeCell="G11" sqref="G11"/>
    </sheetView>
  </sheetViews>
  <sheetFormatPr defaultColWidth="8.85546875" defaultRowHeight="15"/>
  <cols>
    <col min="1" max="1" width="13.28515625" customWidth="1"/>
    <col min="2" max="2" width="36.42578125" bestFit="1" customWidth="1"/>
    <col min="3" max="3" width="62.140625" customWidth="1"/>
  </cols>
  <sheetData>
    <row r="1" spans="1:3">
      <c r="A1" s="88" t="s">
        <v>102</v>
      </c>
      <c r="B1" s="89"/>
      <c r="C1" s="90"/>
    </row>
    <row r="2" spans="1:3">
      <c r="A2" s="57" t="s">
        <v>103</v>
      </c>
      <c r="B2" s="58" t="s">
        <v>104</v>
      </c>
      <c r="C2" s="59" t="s">
        <v>105</v>
      </c>
    </row>
    <row r="3" spans="1:3">
      <c r="A3" s="60">
        <v>1</v>
      </c>
      <c r="B3" s="61" t="s">
        <v>178</v>
      </c>
      <c r="C3" s="62" t="s">
        <v>179</v>
      </c>
    </row>
    <row r="4" spans="1:3">
      <c r="A4" s="60">
        <v>2</v>
      </c>
      <c r="B4" s="64" t="s">
        <v>106</v>
      </c>
      <c r="C4" s="62" t="s">
        <v>107</v>
      </c>
    </row>
    <row r="5" spans="1:3" ht="26.25">
      <c r="A5" s="60">
        <v>3</v>
      </c>
      <c r="B5" s="61" t="s">
        <v>108</v>
      </c>
      <c r="C5" s="63" t="s">
        <v>109</v>
      </c>
    </row>
    <row r="6" spans="1:3" ht="26.25">
      <c r="A6" s="65">
        <v>4</v>
      </c>
      <c r="B6" s="66" t="s">
        <v>89</v>
      </c>
      <c r="C6" s="67" t="s">
        <v>110</v>
      </c>
    </row>
    <row r="8" spans="1:3">
      <c r="A8" s="91" t="s">
        <v>111</v>
      </c>
      <c r="B8" s="92"/>
      <c r="C8" s="93"/>
    </row>
    <row r="9" spans="1:3">
      <c r="A9" s="94"/>
      <c r="B9" s="95"/>
      <c r="C9" s="96"/>
    </row>
    <row r="10" spans="1:3">
      <c r="A10" s="97"/>
      <c r="B10" s="98"/>
      <c r="C10" s="99"/>
    </row>
  </sheetData>
  <mergeCells count="2">
    <mergeCell ref="A1:C1"/>
    <mergeCell ref="A8:C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5"/>
  <sheetViews>
    <sheetView workbookViewId="0">
      <selection activeCell="D9" sqref="D9"/>
    </sheetView>
  </sheetViews>
  <sheetFormatPr defaultColWidth="8.85546875" defaultRowHeight="15"/>
  <cols>
    <col min="1" max="1" width="13.85546875" style="71" bestFit="1" customWidth="1"/>
    <col min="2" max="3" width="13.85546875" customWidth="1"/>
    <col min="4" max="4" width="112.42578125" bestFit="1" customWidth="1"/>
  </cols>
  <sheetData>
    <row r="1" spans="1:4" ht="23.25" customHeight="1" thickBot="1">
      <c r="A1" s="68" t="s">
        <v>112</v>
      </c>
      <c r="B1" s="69" t="s">
        <v>113</v>
      </c>
      <c r="C1" s="69" t="s">
        <v>114</v>
      </c>
      <c r="D1" s="70" t="s">
        <v>115</v>
      </c>
    </row>
    <row r="2" spans="1:4" ht="45">
      <c r="A2" s="102">
        <v>1</v>
      </c>
      <c r="B2" s="103">
        <v>45802</v>
      </c>
      <c r="C2" s="103" t="s">
        <v>116</v>
      </c>
      <c r="D2" s="104" t="s">
        <v>117</v>
      </c>
    </row>
    <row r="3" spans="1:4" ht="120">
      <c r="A3" s="105">
        <v>2</v>
      </c>
      <c r="B3" s="106">
        <v>45809</v>
      </c>
      <c r="C3" s="106" t="s">
        <v>175</v>
      </c>
      <c r="D3" s="107" t="s">
        <v>176</v>
      </c>
    </row>
    <row r="4" spans="1:4" ht="90">
      <c r="A4" s="105">
        <v>3</v>
      </c>
      <c r="B4" s="108">
        <v>45839</v>
      </c>
      <c r="C4" s="108" t="s">
        <v>2</v>
      </c>
      <c r="D4" s="109" t="s">
        <v>177</v>
      </c>
    </row>
    <row r="5" spans="1:4" ht="15.75" thickBot="1">
      <c r="A5" s="110"/>
      <c r="B5" s="111"/>
      <c r="C5" s="112"/>
      <c r="D5" s="11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C15:S26"/>
  <sheetViews>
    <sheetView workbookViewId="0">
      <selection activeCell="P28" sqref="P28"/>
    </sheetView>
  </sheetViews>
  <sheetFormatPr defaultColWidth="8.85546875" defaultRowHeight="15"/>
  <cols>
    <col min="2" max="2" width="53" bestFit="1" customWidth="1"/>
  </cols>
  <sheetData>
    <row r="15" spans="14:19" ht="17.25">
      <c r="N15" s="72" t="s">
        <v>118</v>
      </c>
      <c r="S15" s="72" t="s">
        <v>118</v>
      </c>
    </row>
    <row r="26" spans="3:16">
      <c r="C26" s="73" t="s">
        <v>119</v>
      </c>
      <c r="P26" s="73" t="s">
        <v>120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03BADA-8F08-4131-B5CF-B3911A07B60C}">
  <ds:schemaRefs>
    <ds:schemaRef ds:uri="http://schemas.microsoft.com/office/2006/metadata/properties"/>
    <ds:schemaRef ds:uri="http://schemas.microsoft.com/office/infopath/2007/PartnerControls"/>
    <ds:schemaRef ds:uri="816e9d17-1467-4f10-9f64-6fa3250acdda"/>
    <ds:schemaRef ds:uri="981aa589-6265-4267-a044-f7b742ef8bfb"/>
  </ds:schemaRefs>
</ds:datastoreItem>
</file>

<file path=customXml/itemProps2.xml><?xml version="1.0" encoding="utf-8"?>
<ds:datastoreItem xmlns:ds="http://schemas.openxmlformats.org/officeDocument/2006/customXml" ds:itemID="{7BF5EAA9-CD97-491C-9CE1-8B9C3B1DD2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6e9d17-1467-4f10-9f64-6fa3250acdda"/>
    <ds:schemaRef ds:uri="981aa589-6265-4267-a044-f7b742ef8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03A457-D9C2-485F-8E0F-3FA48C9C9F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Milestones &amp; Storypoints</vt:lpstr>
      <vt:lpstr>WBS</vt:lpstr>
      <vt:lpstr>CM COE Values</vt:lpstr>
      <vt:lpstr>Milestones</vt:lpstr>
      <vt:lpstr>Architecture</vt:lpstr>
      <vt:lpstr>WBS!Display_Week</vt:lpstr>
      <vt:lpstr>WBS!Project_Start</vt:lpstr>
      <vt:lpstr>WBS!task_end</vt:lpstr>
      <vt:lpstr>WBS!task_start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Soundra Pandian</cp:lastModifiedBy>
  <cp:revision/>
  <dcterms:created xsi:type="dcterms:W3CDTF">2025-03-24T07:41:19Z</dcterms:created>
  <dcterms:modified xsi:type="dcterms:W3CDTF">2025-03-25T13:54:54Z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