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codeName="ThisWorkbook" defaultThemeVersion="124226"/>
  <bookViews>
    <workbookView xWindow="0" yWindow="0" windowWidth="20490" windowHeight="7080" tabRatio="841"/>
  </bookViews>
  <sheets>
    <sheet name="DATA" sheetId="1" r:id="rId1"/>
    <sheet name="NESTLE" sheetId="2" r:id="rId2"/>
    <sheet name="Amul" sheetId="5" r:id="rId3"/>
    <sheet name="IBM" sheetId="3" r:id="rId4"/>
    <sheet name="Parle" sheetId="4" r:id="rId5"/>
    <sheet name="IFERRORLOKUP" sheetId="9" state="hidden" r:id="rId6"/>
    <sheet name="CHOOSE-LOOKUP" sheetId="10" state="hidden" r:id="rId7"/>
    <sheet name="Sheet2" sheetId="12" state="hidden" r:id="rId8"/>
  </sheets>
  <calcPr calcId="162913"/>
</workbook>
</file>

<file path=xl/calcChain.xml><?xml version="1.0" encoding="utf-8"?>
<calcChain xmlns="http://schemas.openxmlformats.org/spreadsheetml/2006/main">
  <c r="B165" i="1" l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7" i="1"/>
  <c r="F197" i="1"/>
  <c r="E197" i="1"/>
  <c r="D197" i="1"/>
  <c r="C197" i="1"/>
  <c r="B197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33" i="1"/>
  <c r="F33" i="1"/>
  <c r="E33" i="1"/>
  <c r="G32" i="1"/>
  <c r="F32" i="1"/>
  <c r="E32" i="1"/>
  <c r="G30" i="1"/>
  <c r="F30" i="1"/>
  <c r="E30" i="1"/>
  <c r="G28" i="1"/>
  <c r="F28" i="1"/>
  <c r="E28" i="1"/>
  <c r="G27" i="1"/>
  <c r="F27" i="1"/>
  <c r="E27" i="1"/>
  <c r="D33" i="1"/>
  <c r="C33" i="1"/>
  <c r="B33" i="1"/>
  <c r="D32" i="1"/>
  <c r="C32" i="1"/>
  <c r="B32" i="1"/>
  <c r="D30" i="1"/>
  <c r="C30" i="1"/>
  <c r="B30" i="1"/>
  <c r="D28" i="1"/>
  <c r="C28" i="1"/>
  <c r="B28" i="1"/>
  <c r="D27" i="1"/>
  <c r="C27" i="1"/>
  <c r="B27" i="1"/>
  <c r="B15" i="1"/>
  <c r="C15" i="1"/>
  <c r="D15" i="1"/>
  <c r="E15" i="1"/>
  <c r="F15" i="1"/>
  <c r="G15" i="1"/>
  <c r="B16" i="1"/>
  <c r="C16" i="1"/>
  <c r="D16" i="1"/>
  <c r="E16" i="1"/>
  <c r="F16" i="1"/>
  <c r="G16" i="1"/>
  <c r="B18" i="1"/>
  <c r="C18" i="1"/>
  <c r="D18" i="1"/>
  <c r="E18" i="1"/>
  <c r="F18" i="1"/>
  <c r="G18" i="1"/>
  <c r="B20" i="1"/>
  <c r="C20" i="1"/>
  <c r="D20" i="1"/>
  <c r="E20" i="1"/>
  <c r="F20" i="1"/>
  <c r="G20" i="1"/>
  <c r="B21" i="1"/>
  <c r="C21" i="1"/>
  <c r="D21" i="1"/>
  <c r="E21" i="1"/>
  <c r="F21" i="1"/>
  <c r="G21" i="1"/>
  <c r="B115" i="1" l="1"/>
  <c r="B116" i="1"/>
  <c r="B117" i="1"/>
  <c r="B118" i="1"/>
  <c r="B119" i="1"/>
  <c r="B114" i="1"/>
  <c r="O168" i="1"/>
  <c r="N168" i="1"/>
  <c r="M168" i="1"/>
  <c r="L168" i="1"/>
  <c r="K168" i="1"/>
  <c r="J168" i="1"/>
  <c r="O167" i="1"/>
  <c r="N167" i="1"/>
  <c r="M167" i="1"/>
  <c r="L167" i="1"/>
  <c r="K167" i="1"/>
  <c r="J167" i="1"/>
  <c r="O166" i="1"/>
  <c r="N166" i="1"/>
  <c r="M166" i="1"/>
  <c r="L166" i="1"/>
  <c r="K166" i="1"/>
  <c r="J166" i="1"/>
  <c r="O165" i="1"/>
  <c r="N165" i="1"/>
  <c r="M165" i="1"/>
  <c r="L165" i="1"/>
  <c r="K165" i="1"/>
  <c r="J165" i="1"/>
  <c r="O164" i="1"/>
  <c r="N164" i="1"/>
  <c r="M164" i="1"/>
  <c r="L164" i="1"/>
  <c r="K164" i="1"/>
  <c r="J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8" i="1"/>
  <c r="F168" i="1"/>
  <c r="E168" i="1"/>
  <c r="D168" i="1"/>
  <c r="C168" i="1"/>
  <c r="B168" i="1"/>
  <c r="G166" i="1"/>
  <c r="F166" i="1"/>
  <c r="E166" i="1"/>
  <c r="D166" i="1"/>
  <c r="C166" i="1"/>
  <c r="B166" i="1"/>
  <c r="G165" i="1"/>
  <c r="F165" i="1"/>
  <c r="E165" i="1"/>
  <c r="D165" i="1"/>
  <c r="C165" i="1"/>
  <c r="O157" i="1"/>
  <c r="N157" i="1"/>
  <c r="M157" i="1"/>
  <c r="L157" i="1"/>
  <c r="K157" i="1"/>
  <c r="J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7" i="1"/>
  <c r="F157" i="1"/>
  <c r="E157" i="1"/>
  <c r="D157" i="1"/>
  <c r="C157" i="1"/>
  <c r="B157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Y103" i="1"/>
  <c r="X103" i="1"/>
  <c r="W103" i="1"/>
  <c r="V103" i="1"/>
  <c r="U103" i="1"/>
  <c r="T103" i="1"/>
  <c r="Y102" i="1"/>
  <c r="X102" i="1"/>
  <c r="W102" i="1"/>
  <c r="V102" i="1"/>
  <c r="U102" i="1"/>
  <c r="T102" i="1"/>
  <c r="Y100" i="1"/>
  <c r="X100" i="1"/>
  <c r="W100" i="1"/>
  <c r="V100" i="1"/>
  <c r="U100" i="1"/>
  <c r="T100" i="1"/>
  <c r="Y98" i="1"/>
  <c r="X98" i="1"/>
  <c r="W98" i="1"/>
  <c r="V98" i="1"/>
  <c r="U98" i="1"/>
  <c r="T98" i="1"/>
  <c r="Y97" i="1"/>
  <c r="X97" i="1"/>
  <c r="W97" i="1"/>
  <c r="V97" i="1"/>
  <c r="U97" i="1"/>
  <c r="T97" i="1"/>
  <c r="Y91" i="1"/>
  <c r="X91" i="1"/>
  <c r="W91" i="1"/>
  <c r="V91" i="1"/>
  <c r="U91" i="1"/>
  <c r="T91" i="1"/>
  <c r="Y90" i="1"/>
  <c r="X90" i="1"/>
  <c r="W90" i="1"/>
  <c r="V90" i="1"/>
  <c r="U90" i="1"/>
  <c r="T90" i="1"/>
  <c r="Y88" i="1"/>
  <c r="X88" i="1"/>
  <c r="W88" i="1"/>
  <c r="V88" i="1"/>
  <c r="U88" i="1"/>
  <c r="T88" i="1"/>
  <c r="Y86" i="1"/>
  <c r="X86" i="1"/>
  <c r="W86" i="1"/>
  <c r="V86" i="1"/>
  <c r="U86" i="1"/>
  <c r="T86" i="1"/>
  <c r="Y85" i="1"/>
  <c r="X85" i="1"/>
  <c r="W85" i="1"/>
  <c r="V85" i="1"/>
  <c r="U85" i="1"/>
  <c r="T85" i="1"/>
  <c r="C126" i="1"/>
  <c r="B125" i="1"/>
  <c r="B127" i="1"/>
  <c r="C125" i="1"/>
  <c r="B126" i="1"/>
  <c r="B124" i="1"/>
  <c r="D127" i="1"/>
  <c r="D125" i="1"/>
  <c r="C127" i="1"/>
  <c r="D126" i="1"/>
  <c r="C124" i="1"/>
  <c r="D124" i="1"/>
  <c r="G90" i="1" l="1"/>
  <c r="E90" i="1"/>
  <c r="C90" i="1"/>
  <c r="B90" i="1"/>
  <c r="G89" i="1"/>
  <c r="E89" i="1"/>
  <c r="C89" i="1"/>
  <c r="B89" i="1"/>
  <c r="G88" i="1"/>
  <c r="E88" i="1"/>
  <c r="C88" i="1"/>
  <c r="B88" i="1"/>
  <c r="G87" i="1"/>
  <c r="E87" i="1"/>
  <c r="C87" i="1"/>
  <c r="B87" i="1"/>
  <c r="G86" i="1"/>
  <c r="E86" i="1"/>
  <c r="C86" i="1"/>
  <c r="B86" i="1"/>
  <c r="G85" i="1"/>
  <c r="E85" i="1"/>
  <c r="C85" i="1"/>
  <c r="B85" i="1"/>
  <c r="G81" i="1"/>
  <c r="E81" i="1"/>
  <c r="C81" i="1"/>
  <c r="B81" i="1"/>
  <c r="G80" i="1"/>
  <c r="E80" i="1"/>
  <c r="C80" i="1"/>
  <c r="B80" i="1"/>
  <c r="G79" i="1"/>
  <c r="E79" i="1"/>
  <c r="C79" i="1"/>
  <c r="B79" i="1"/>
  <c r="G78" i="1"/>
  <c r="E78" i="1"/>
  <c r="C78" i="1"/>
  <c r="B78" i="1"/>
  <c r="G77" i="1"/>
  <c r="E77" i="1"/>
  <c r="C77" i="1"/>
  <c r="B77" i="1"/>
  <c r="G76" i="1"/>
  <c r="E76" i="1"/>
  <c r="C76" i="1"/>
  <c r="B76" i="1"/>
  <c r="G46" i="1"/>
  <c r="G60" i="1" s="1"/>
  <c r="G71" i="1" s="1"/>
  <c r="F46" i="1"/>
  <c r="F60" i="1" s="1"/>
  <c r="F71" i="1" s="1"/>
  <c r="E46" i="1"/>
  <c r="E60" i="1" s="1"/>
  <c r="E71" i="1" s="1"/>
  <c r="D46" i="1"/>
  <c r="D60" i="1" s="1"/>
  <c r="D71" i="1" s="1"/>
  <c r="C46" i="1"/>
  <c r="C60" i="1" s="1"/>
  <c r="C71" i="1" s="1"/>
  <c r="B46" i="1"/>
  <c r="B60" i="1" s="1"/>
  <c r="B71" i="1" s="1"/>
  <c r="G44" i="1"/>
  <c r="G58" i="1" s="1"/>
  <c r="G69" i="1" s="1"/>
  <c r="F44" i="1"/>
  <c r="F58" i="1" s="1"/>
  <c r="F69" i="1" s="1"/>
  <c r="E44" i="1"/>
  <c r="E58" i="1" s="1"/>
  <c r="E69" i="1" s="1"/>
  <c r="D44" i="1"/>
  <c r="D58" i="1" s="1"/>
  <c r="D69" i="1" s="1"/>
  <c r="C44" i="1"/>
  <c r="C58" i="1" s="1"/>
  <c r="C69" i="1" s="1"/>
  <c r="B44" i="1"/>
  <c r="B58" i="1" s="1"/>
  <c r="B69" i="1" s="1"/>
  <c r="G43" i="1"/>
  <c r="G57" i="1" s="1"/>
  <c r="G68" i="1" s="1"/>
  <c r="F43" i="1"/>
  <c r="F57" i="1" s="1"/>
  <c r="F68" i="1" s="1"/>
  <c r="E43" i="1"/>
  <c r="E57" i="1" s="1"/>
  <c r="E68" i="1" s="1"/>
  <c r="D43" i="1"/>
  <c r="D57" i="1" s="1"/>
  <c r="D68" i="1" s="1"/>
  <c r="C43" i="1"/>
  <c r="C57" i="1" s="1"/>
  <c r="C68" i="1" s="1"/>
  <c r="B43" i="1"/>
  <c r="B57" i="1" s="1"/>
  <c r="B68" i="1" s="1"/>
  <c r="G42" i="1"/>
  <c r="G56" i="1" s="1"/>
  <c r="G67" i="1" s="1"/>
  <c r="F42" i="1"/>
  <c r="F56" i="1" s="1"/>
  <c r="F67" i="1" s="1"/>
  <c r="E42" i="1"/>
  <c r="E56" i="1" s="1"/>
  <c r="E67" i="1" s="1"/>
  <c r="D42" i="1"/>
  <c r="D56" i="1" s="1"/>
  <c r="D67" i="1" s="1"/>
  <c r="C42" i="1"/>
  <c r="C56" i="1" s="1"/>
  <c r="C67" i="1" s="1"/>
  <c r="B42" i="1"/>
  <c r="B56" i="1" s="1"/>
  <c r="B67" i="1" s="1"/>
  <c r="G41" i="1"/>
  <c r="G55" i="1" s="1"/>
  <c r="G66" i="1" s="1"/>
  <c r="F41" i="1"/>
  <c r="F55" i="1" s="1"/>
  <c r="F66" i="1" s="1"/>
  <c r="E41" i="1"/>
  <c r="E55" i="1" s="1"/>
  <c r="E66" i="1" s="1"/>
  <c r="D41" i="1"/>
  <c r="D55" i="1" s="1"/>
  <c r="D66" i="1" s="1"/>
  <c r="C41" i="1"/>
  <c r="C55" i="1" s="1"/>
  <c r="C66" i="1" s="1"/>
  <c r="B41" i="1"/>
  <c r="B55" i="1" s="1"/>
  <c r="B66" i="1" s="1"/>
  <c r="B223" i="1" l="1"/>
  <c r="B6" i="1" l="1"/>
  <c r="C6" i="1"/>
  <c r="D6" i="1"/>
  <c r="E6" i="1"/>
  <c r="F6" i="1"/>
  <c r="G6" i="1"/>
  <c r="E17" i="1" l="1"/>
  <c r="E29" i="1"/>
  <c r="E196" i="1"/>
  <c r="G17" i="1"/>
  <c r="G196" i="1"/>
  <c r="G29" i="1"/>
  <c r="C17" i="1"/>
  <c r="C196" i="1"/>
  <c r="C29" i="1"/>
  <c r="D17" i="1"/>
  <c r="D29" i="1"/>
  <c r="D196" i="1"/>
  <c r="F17" i="1"/>
  <c r="F29" i="1"/>
  <c r="F196" i="1"/>
  <c r="B17" i="1"/>
  <c r="B196" i="1"/>
  <c r="B29" i="1"/>
  <c r="E45" i="1"/>
  <c r="E59" i="1" s="1"/>
  <c r="E70" i="1" s="1"/>
  <c r="D88" i="1"/>
  <c r="D79" i="1"/>
  <c r="D87" i="1"/>
  <c r="D78" i="1"/>
  <c r="D45" i="1"/>
  <c r="D59" i="1" s="1"/>
  <c r="D70" i="1" s="1"/>
  <c r="D86" i="1"/>
  <c r="D77" i="1"/>
  <c r="C45" i="1"/>
  <c r="C59" i="1" s="1"/>
  <c r="C70" i="1" s="1"/>
  <c r="D90" i="1"/>
  <c r="D81" i="1"/>
  <c r="G45" i="1"/>
  <c r="G59" i="1" s="1"/>
  <c r="G70" i="1" s="1"/>
  <c r="F45" i="1"/>
  <c r="F59" i="1" s="1"/>
  <c r="F70" i="1" s="1"/>
  <c r="D89" i="1"/>
  <c r="D80" i="1"/>
  <c r="B45" i="1"/>
  <c r="B59" i="1" s="1"/>
  <c r="B70" i="1" s="1"/>
  <c r="D85" i="1"/>
  <c r="D76" i="1"/>
  <c r="F8" i="1"/>
  <c r="G8" i="1"/>
  <c r="C8" i="1"/>
  <c r="B8" i="1"/>
  <c r="D8" i="1"/>
  <c r="E8" i="1"/>
  <c r="B184" i="1"/>
  <c r="B19" i="1" l="1"/>
  <c r="B198" i="1"/>
  <c r="B31" i="1"/>
  <c r="C19" i="1"/>
  <c r="C198" i="1"/>
  <c r="C31" i="1"/>
  <c r="E19" i="1"/>
  <c r="E198" i="1"/>
  <c r="E31" i="1"/>
  <c r="G19" i="1"/>
  <c r="G198" i="1"/>
  <c r="G31" i="1"/>
  <c r="D19" i="1"/>
  <c r="D198" i="1"/>
  <c r="D31" i="1"/>
  <c r="F19" i="1"/>
  <c r="F198" i="1"/>
  <c r="F31" i="1"/>
  <c r="F88" i="1"/>
  <c r="F79" i="1"/>
  <c r="E47" i="1"/>
  <c r="E61" i="1" s="1"/>
  <c r="E72" i="1" s="1"/>
  <c r="F90" i="1"/>
  <c r="F81" i="1"/>
  <c r="G47" i="1"/>
  <c r="G61" i="1" s="1"/>
  <c r="G72" i="1" s="1"/>
  <c r="D47" i="1"/>
  <c r="D61" i="1" s="1"/>
  <c r="D72" i="1" s="1"/>
  <c r="F87" i="1"/>
  <c r="F78" i="1"/>
  <c r="F47" i="1"/>
  <c r="F61" i="1" s="1"/>
  <c r="F72" i="1" s="1"/>
  <c r="F89" i="1"/>
  <c r="F80" i="1"/>
  <c r="B47" i="1"/>
  <c r="B61" i="1" s="1"/>
  <c r="B72" i="1" s="1"/>
  <c r="F85" i="1"/>
  <c r="F76" i="1"/>
  <c r="F86" i="1"/>
  <c r="F77" i="1"/>
  <c r="C47" i="1"/>
  <c r="C61" i="1" s="1"/>
  <c r="C72" i="1" s="1"/>
  <c r="B187" i="1"/>
  <c r="B188" i="1" s="1"/>
  <c r="C184" i="1"/>
  <c r="Z6" i="1" l="1"/>
  <c r="Y6" i="1"/>
  <c r="X6" i="1"/>
  <c r="W6" i="1"/>
  <c r="V6" i="1"/>
  <c r="U6" i="1"/>
  <c r="V99" i="1" l="1"/>
  <c r="V87" i="1"/>
  <c r="U87" i="1"/>
  <c r="U99" i="1"/>
  <c r="Y99" i="1"/>
  <c r="Y87" i="1"/>
  <c r="W87" i="1"/>
  <c r="W99" i="1"/>
  <c r="T87" i="1"/>
  <c r="T99" i="1"/>
  <c r="X87" i="1"/>
  <c r="X99" i="1"/>
  <c r="U8" i="1"/>
  <c r="Y8" i="1"/>
  <c r="V8" i="1"/>
  <c r="Z8" i="1"/>
  <c r="W8" i="1"/>
  <c r="X8" i="1"/>
  <c r="Y101" i="1" l="1"/>
  <c r="Y89" i="1"/>
  <c r="U89" i="1"/>
  <c r="U101" i="1"/>
  <c r="W89" i="1"/>
  <c r="W101" i="1"/>
  <c r="X89" i="1"/>
  <c r="X101" i="1"/>
  <c r="V101" i="1"/>
  <c r="V89" i="1"/>
  <c r="T89" i="1"/>
  <c r="T101" i="1"/>
  <c r="D184" i="1"/>
  <c r="E184" i="1" l="1"/>
  <c r="F184" i="1" s="1"/>
  <c r="D187" i="1"/>
  <c r="C143" i="1" l="1"/>
  <c r="C167" i="1" l="1"/>
  <c r="C156" i="1"/>
  <c r="B143" i="1"/>
  <c r="D143" i="1"/>
  <c r="E143" i="1"/>
  <c r="F143" i="1"/>
  <c r="G143" i="1"/>
  <c r="F167" i="1" l="1"/>
  <c r="F156" i="1"/>
  <c r="E167" i="1"/>
  <c r="E156" i="1"/>
  <c r="D167" i="1"/>
  <c r="D156" i="1"/>
  <c r="G167" i="1"/>
  <c r="G156" i="1"/>
  <c r="B167" i="1"/>
  <c r="B156" i="1"/>
  <c r="G145" i="1"/>
  <c r="F145" i="1"/>
  <c r="B145" i="1"/>
  <c r="E145" i="1"/>
  <c r="C145" i="1"/>
  <c r="D145" i="1"/>
  <c r="C158" i="1" l="1"/>
  <c r="C169" i="1"/>
  <c r="G169" i="1"/>
  <c r="G158" i="1"/>
  <c r="E169" i="1"/>
  <c r="E158" i="1"/>
  <c r="B169" i="1"/>
  <c r="B158" i="1"/>
  <c r="D169" i="1"/>
  <c r="D158" i="1"/>
  <c r="F169" i="1"/>
  <c r="F158" i="1"/>
  <c r="B189" i="1"/>
  <c r="B190" i="1" s="1"/>
  <c r="C187" i="1" l="1"/>
  <c r="C188" i="1" s="1"/>
  <c r="C189" i="1" l="1"/>
  <c r="C190" i="1" s="1"/>
  <c r="D188" i="1"/>
  <c r="D189" i="1" l="1"/>
  <c r="D190" i="1" s="1"/>
  <c r="E187" i="1"/>
  <c r="E188" i="1" s="1"/>
  <c r="E189" i="1" l="1"/>
  <c r="E190" i="1" s="1"/>
  <c r="F187" i="1"/>
  <c r="F188" i="1" s="1"/>
  <c r="F189" i="1" l="1"/>
  <c r="F190" i="1" s="1"/>
</calcChain>
</file>

<file path=xl/sharedStrings.xml><?xml version="1.0" encoding="utf-8"?>
<sst xmlns="http://schemas.openxmlformats.org/spreadsheetml/2006/main" count="568" uniqueCount="92">
  <si>
    <t>Expenses</t>
  </si>
  <si>
    <t>Nestle</t>
  </si>
  <si>
    <t>Amul</t>
  </si>
  <si>
    <t>Parle</t>
  </si>
  <si>
    <t>Britannia</t>
  </si>
  <si>
    <t>Sales</t>
  </si>
  <si>
    <t>Gross Profit</t>
  </si>
  <si>
    <t>Net Profit</t>
  </si>
  <si>
    <t>Product</t>
  </si>
  <si>
    <t>Pofile</t>
  </si>
  <si>
    <t>Dell</t>
  </si>
  <si>
    <t>IBM</t>
  </si>
  <si>
    <t>Other Expenses</t>
  </si>
  <si>
    <t>Coffee</t>
  </si>
  <si>
    <t>Software</t>
  </si>
  <si>
    <t>Milk</t>
  </si>
  <si>
    <t>Computers</t>
  </si>
  <si>
    <t>Biscutes</t>
  </si>
  <si>
    <t>Bread</t>
  </si>
  <si>
    <t>FMCG</t>
  </si>
  <si>
    <t>IT</t>
  </si>
  <si>
    <t>Consumables</t>
  </si>
  <si>
    <t>Vlookup</t>
  </si>
  <si>
    <t>Lookup</t>
  </si>
  <si>
    <t>Hlookup</t>
  </si>
  <si>
    <t>B3</t>
  </si>
  <si>
    <t>C3</t>
  </si>
  <si>
    <t>D3</t>
  </si>
  <si>
    <t>Income is Greater Than or Equal To…</t>
  </si>
  <si>
    <t>But Less Than or Equal To…</t>
  </si>
  <si>
    <t>Tax Rate</t>
  </si>
  <si>
    <t>Lookup Values</t>
  </si>
  <si>
    <t>SIMPLE</t>
  </si>
  <si>
    <t>Choose</t>
  </si>
  <si>
    <t>Exepenses</t>
  </si>
  <si>
    <t>Others Expenses</t>
  </si>
  <si>
    <t>Not Good for Use, Need to Sort the Lookup Range</t>
  </si>
  <si>
    <t>Income</t>
  </si>
  <si>
    <t>WITH RANGES</t>
  </si>
  <si>
    <t>With Numbers</t>
  </si>
  <si>
    <t>Index with Match</t>
  </si>
  <si>
    <t>Offset with Match</t>
  </si>
  <si>
    <t>Years</t>
  </si>
  <si>
    <t>TAX RATE</t>
  </si>
  <si>
    <t>Components</t>
  </si>
  <si>
    <t>Indirect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</si>
  <si>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</si>
  <si>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</si>
  <si>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</si>
  <si>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</si>
  <si>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</si>
  <si>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</si>
  <si>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</si>
  <si>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</si>
  <si>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</si>
  <si>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</si>
  <si>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</si>
  <si>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</si>
  <si>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</si>
  <si>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</si>
  <si>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</si>
  <si>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</si>
  <si>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</si>
  <si>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</si>
  <si>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</si>
  <si>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V</t>
  </si>
  <si>
    <t>W</t>
  </si>
  <si>
    <t>ALPHA</t>
  </si>
  <si>
    <t>BETA</t>
  </si>
  <si>
    <t>GAMA</t>
  </si>
  <si>
    <t>Value</t>
  </si>
  <si>
    <t>North</t>
  </si>
  <si>
    <t>South</t>
  </si>
  <si>
    <t>East</t>
  </si>
  <si>
    <t>West</t>
  </si>
  <si>
    <t>Beta</t>
  </si>
  <si>
    <t>Gama</t>
  </si>
  <si>
    <t>RANGE</t>
  </si>
  <si>
    <t>Pro</t>
  </si>
  <si>
    <t>Vlookup with Match</t>
  </si>
  <si>
    <t>Hlookup with match</t>
  </si>
  <si>
    <t>Hlookup With Match</t>
  </si>
  <si>
    <t>Expense</t>
  </si>
  <si>
    <t>Par</t>
  </si>
  <si>
    <t>H</t>
  </si>
  <si>
    <t>P</t>
  </si>
  <si>
    <t>PRO</t>
  </si>
  <si>
    <t>VALUE</t>
  </si>
  <si>
    <t>COLUMNS &amp; ROWS</t>
  </si>
  <si>
    <t>Approximate Match Alwayes Aplicable Only Number Value</t>
  </si>
  <si>
    <t>And Lookup Vactor Always In Acending Order</t>
  </si>
  <si>
    <t xml:space="preserve">Indirect formula follow a Path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</si>
</sst>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s.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0" borderId="0" xfId="0" applyFill="1"/>
    <xf numFmtId="10" fontId="2" fillId="0" borderId="2" xfId="0" applyNumberFormat="1" applyFont="1" applyFill="1" applyBorder="1" applyAlignment="1">
      <alignment horizontal="center" vertical="top" wrapText="1"/>
    </xf>
    <xf numFmtId="10" fontId="2" fillId="0" borderId="3" xfId="0" applyNumberFormat="1" applyFont="1" applyFill="1" applyBorder="1" applyAlignment="1">
      <alignment horizontal="center" vertical="top" wrapText="1"/>
    </xf>
    <xf numFmtId="0" fontId="0" fillId="4" borderId="0" xfId="0" applyFill="1"/>
    <xf numFmtId="0" fontId="4" fillId="0" borderId="0" xfId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Continuous"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0" xfId="0" applyFill="1" applyAlignment="1">
      <alignment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0" fillId="0" borderId="0" xfId="0" applyAlignment="1">
      <alignment horizontal="left" vertical="top"/>
    </xf>
    <xf numFmtId="0" fontId="4" fillId="0" borderId="0" xfId="1" applyAlignment="1">
      <alignment vertical="top"/>
    </xf>
    <xf numFmtId="0" fontId="1" fillId="7" borderId="0" xfId="0" applyFont="1" applyFill="1" applyAlignment="1">
      <alignment vertical="top"/>
    </xf>
    <xf numFmtId="0" fontId="0" fillId="0" borderId="0" xfId="0" quotePrefix="1" applyFill="1" applyAlignment="1">
      <alignment horizontal="left" vertical="top"/>
    </xf>
    <xf numFmtId="0" fontId="0" fillId="0" borderId="0" xfId="0" quotePrefix="1" applyFill="1" applyAlignment="1">
      <alignment horizontal="right" vertical="top"/>
    </xf>
    <xf numFmtId="0" fontId="0" fillId="0" borderId="0" xfId="0" quotePrefix="1" applyAlignment="1">
      <alignment vertical="top"/>
    </xf>
    <xf numFmtId="0" fontId="1" fillId="0" borderId="0" xfId="0" quotePrefix="1" applyFont="1" applyFill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164" fontId="0" fillId="0" borderId="0" xfId="0" applyNumberFormat="1" applyFill="1" applyAlignment="1">
      <alignment vertical="top"/>
    </xf>
    <xf numFmtId="0" fontId="0" fillId="2" borderId="0" xfId="0" applyFill="1" applyAlignment="1">
      <alignment horizontal="center" vertical="top"/>
    </xf>
    <xf numFmtId="3" fontId="0" fillId="0" borderId="0" xfId="0" applyNumberFormat="1" applyFill="1" applyAlignment="1">
      <alignment horizontal="right" vertical="top"/>
    </xf>
    <xf numFmtId="10" fontId="0" fillId="0" borderId="0" xfId="0" applyNumberFormat="1" applyFill="1" applyAlignment="1">
      <alignment vertical="top"/>
    </xf>
    <xf numFmtId="9" fontId="0" fillId="0" borderId="0" xfId="0" applyNumberFormat="1" applyFill="1" applyAlignment="1">
      <alignment vertical="top"/>
    </xf>
    <xf numFmtId="0" fontId="0" fillId="0" borderId="0" xfId="0" quotePrefix="1" applyFill="1" applyAlignment="1">
      <alignment vertical="top"/>
    </xf>
    <xf numFmtId="0" fontId="0" fillId="0" borderId="0" xfId="0" applyFont="1" applyFill="1" applyAlignment="1">
      <alignment vertical="top"/>
    </xf>
    <xf numFmtId="0" fontId="5" fillId="0" borderId="0" xfId="0" applyFont="1" applyAlignment="1">
      <alignment vertical="top"/>
    </xf>
    <xf numFmtId="9" fontId="0" fillId="0" borderId="0" xfId="0" applyNumberFormat="1" applyAlignment="1">
      <alignment vertical="top"/>
    </xf>
    <xf numFmtId="9" fontId="0" fillId="4" borderId="0" xfId="0" applyNumberFormat="1" applyFill="1" applyAlignment="1">
      <alignment vertical="top"/>
    </xf>
    <xf numFmtId="1" fontId="0" fillId="0" borderId="0" xfId="0" applyNumberFormat="1" applyAlignment="1">
      <alignment vertical="top"/>
    </xf>
    <xf numFmtId="0" fontId="0" fillId="6" borderId="0" xfId="0" applyFill="1" applyAlignment="1">
      <alignment vertical="top"/>
    </xf>
    <xf numFmtId="9" fontId="0" fillId="6" borderId="0" xfId="0" applyNumberFormat="1" applyFill="1" applyAlignment="1">
      <alignment vertical="top"/>
    </xf>
    <xf numFmtId="1" fontId="0" fillId="7" borderId="0" xfId="0" applyNumberFormat="1" applyFill="1" applyAlignment="1">
      <alignment vertical="top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vertical="top"/>
    </xf>
    <xf numFmtId="1" fontId="0" fillId="2" borderId="1" xfId="0" applyNumberFormat="1" applyFill="1" applyBorder="1" applyAlignment="1">
      <alignment vertical="top"/>
    </xf>
    <xf numFmtId="0" fontId="1" fillId="0" borderId="0" xfId="0" applyFont="1" applyFill="1" applyAlignment="1">
      <alignment horizontal="left" vertical="top"/>
    </xf>
    <xf numFmtId="3" fontId="2" fillId="0" borderId="3" xfId="0" applyNumberFormat="1" applyFont="1" applyFill="1" applyBorder="1" applyAlignment="1">
      <alignment horizontal="right" vertical="top" wrapText="1"/>
    </xf>
    <xf numFmtId="0" fontId="0" fillId="9" borderId="0" xfId="0" applyFill="1" applyAlignment="1">
      <alignment vertical="top"/>
    </xf>
    <xf numFmtId="9" fontId="0" fillId="0" borderId="0" xfId="0" applyNumberFormat="1"/>
    <xf numFmtId="0" fontId="0" fillId="0" borderId="0" xfId="0" quotePrefix="1" applyFont="1" applyFill="1" applyAlignment="1">
      <alignment horizontal="left" vertical="top"/>
    </xf>
    <xf numFmtId="3" fontId="2" fillId="0" borderId="2" xfId="0" applyNumberFormat="1" applyFont="1" applyFill="1" applyBorder="1" applyAlignment="1">
      <alignment horizontal="right" vertical="top" wrapText="1"/>
    </xf>
    <xf numFmtId="10" fontId="0" fillId="0" borderId="0" xfId="0" applyNumberFormat="1" applyFill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quotePrefix="1" applyFont="1" applyFill="1" applyAlignment="1">
      <alignment horizontal="left" vertical="top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15" fontId="0" fillId="0" borderId="0" xfId="0" quotePrefix="1" applyNumberFormat="1" applyFill="1" applyAlignment="1">
      <alignment horizontal="right" vertical="top"/>
    </xf>
    <xf numFmtId="0" fontId="9" fillId="0" borderId="0" xfId="0" applyFont="1" applyFill="1" applyAlignment="1">
      <alignment horizontal="left" vertical="top"/>
    </xf>
    <xf numFmtId="0" fontId="0" fillId="10" borderId="0" xfId="0" applyFill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7" borderId="1" xfId="0" applyFill="1" applyBorder="1" applyAlignment="1">
      <alignment vertical="top"/>
    </xf>
    <xf numFmtId="0" fontId="0" fillId="11" borderId="0" xfId="0" applyFill="1" applyAlignment="1">
      <alignment vertical="top"/>
    </xf>
    <xf numFmtId="0" fontId="0" fillId="3" borderId="10" xfId="0" applyFill="1" applyBorder="1" applyAlignment="1">
      <alignment vertical="top"/>
    </xf>
    <xf numFmtId="0" fontId="7" fillId="0" borderId="0" xfId="0" quotePrefix="1" applyFont="1" applyAlignment="1">
      <alignment horizontal="center" vertical="top"/>
    </xf>
    <xf numFmtId="0" fontId="10" fillId="11" borderId="4" xfId="0" applyFont="1" applyFill="1" applyBorder="1" applyAlignment="1">
      <alignment horizontal="center" vertical="top"/>
    </xf>
    <xf numFmtId="0" fontId="10" fillId="11" borderId="5" xfId="0" applyFont="1" applyFill="1" applyBorder="1" applyAlignment="1">
      <alignment horizontal="center" vertical="top"/>
    </xf>
    <xf numFmtId="0" fontId="10" fillId="11" borderId="6" xfId="0" applyFont="1" applyFill="1" applyBorder="1" applyAlignment="1">
      <alignment horizontal="center" vertical="top"/>
    </xf>
    <xf numFmtId="0" fontId="1" fillId="11" borderId="7" xfId="0" applyFont="1" applyFill="1" applyBorder="1" applyAlignment="1">
      <alignment horizontal="center" vertical="top"/>
    </xf>
    <xf numFmtId="0" fontId="1" fillId="11" borderId="8" xfId="0" applyFont="1" applyFill="1" applyBorder="1" applyAlignment="1">
      <alignment horizontal="center" vertical="top"/>
    </xf>
    <xf numFmtId="0" fontId="1" fillId="11" borderId="9" xfId="0" applyFont="1" applyFill="1" applyBorder="1" applyAlignment="1">
      <alignment horizontal="center" vertical="top"/>
    </xf>
    <xf numFmtId="0" fontId="1" fillId="11" borderId="4" xfId="0" applyFont="1" applyFill="1" applyBorder="1" applyAlignment="1">
      <alignment horizontal="center" vertical="top"/>
    </xf>
    <xf numFmtId="0" fontId="1" fillId="11" borderId="5" xfId="0" applyFont="1" applyFill="1" applyBorder="1" applyAlignment="1">
      <alignment horizontal="center" vertical="top"/>
    </xf>
    <xf numFmtId="0" fontId="1" fillId="11" borderId="6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00"/>
      <color rgb="FFFF5050"/>
      <color rgb="FFFF6699"/>
      <color rgb="FFF19D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23"/>
  <sheetViews>
    <sheetView tabSelected="1" zoomScaleNormal="100" workbookViewId="0"/>
  </sheetViews>
  <sheetFormatPr defaultRowHeight="15" x14ac:dyDescent="0.25"/>
  <cols>
    <col min="1" max="1" width="19.5703125" style="14" bestFit="1" customWidth="1"/>
    <col min="2" max="6" width="11.5703125" style="14" customWidth="1"/>
    <col min="7" max="7" width="10.7109375" style="14" bestFit="1" customWidth="1"/>
    <col min="8" max="8" width="15" style="13" bestFit="1" customWidth="1"/>
    <col min="9" max="9" width="7.42578125" style="13" customWidth="1"/>
    <col min="10" max="10" width="16.85546875" style="14" customWidth="1"/>
    <col min="11" max="11" width="9.140625" style="14" customWidth="1"/>
    <col min="12" max="12" width="12.28515625" style="13" customWidth="1"/>
    <col min="13" max="13" width="15.28515625" style="13" customWidth="1"/>
    <col min="14" max="14" width="11.42578125" style="13" customWidth="1"/>
    <col min="15" max="15" width="9.140625" style="13"/>
    <col min="16" max="16" width="15.7109375" style="13" customWidth="1"/>
    <col min="17" max="17" width="12" style="13" customWidth="1"/>
    <col min="18" max="19" width="9.140625" style="13"/>
    <col min="20" max="20" width="15" style="13" bestFit="1" customWidth="1"/>
    <col min="21" max="22" width="9.42578125" style="13" customWidth="1"/>
    <col min="23" max="23" width="10.7109375" style="13" customWidth="1"/>
    <col min="24" max="25" width="9.42578125" style="13" customWidth="1"/>
    <col min="26" max="26" width="15.85546875" style="13" customWidth="1"/>
    <col min="27" max="16384" width="9.140625" style="13"/>
  </cols>
  <sheetData>
    <row r="1" spans="1:28" s="14" customFormat="1" x14ac:dyDescent="0.25">
      <c r="A1" s="13"/>
      <c r="H1" s="13"/>
      <c r="I1" s="13"/>
      <c r="J1" s="15" t="s">
        <v>36</v>
      </c>
      <c r="K1" s="15"/>
      <c r="L1" s="15"/>
      <c r="M1" s="15"/>
      <c r="T1" s="13"/>
      <c r="U1" s="13"/>
      <c r="V1" s="13"/>
      <c r="W1" s="13"/>
      <c r="X1" s="13"/>
      <c r="Y1" s="13"/>
      <c r="Z1" s="13"/>
      <c r="AA1" s="13"/>
      <c r="AB1" s="13"/>
    </row>
    <row r="2" spans="1:28" x14ac:dyDescent="0.25">
      <c r="J2" s="16" t="s">
        <v>23</v>
      </c>
      <c r="K2" s="16"/>
      <c r="L2" s="16"/>
      <c r="M2" s="16"/>
      <c r="N2" s="14"/>
    </row>
    <row r="3" spans="1:28" ht="15.75" customHeight="1" x14ac:dyDescent="0.25">
      <c r="A3" s="65" t="s">
        <v>44</v>
      </c>
      <c r="B3" s="65" t="s">
        <v>1</v>
      </c>
      <c r="C3" s="65" t="s">
        <v>11</v>
      </c>
      <c r="D3" s="65" t="s">
        <v>2</v>
      </c>
      <c r="E3" s="65" t="s">
        <v>10</v>
      </c>
      <c r="F3" s="65" t="s">
        <v>3</v>
      </c>
      <c r="G3" s="65" t="s">
        <v>4</v>
      </c>
      <c r="J3" s="13"/>
      <c r="K3" s="13"/>
      <c r="L3" s="14"/>
      <c r="M3" s="14"/>
      <c r="N3" s="14"/>
      <c r="T3" s="65" t="s">
        <v>44</v>
      </c>
      <c r="U3" s="65" t="s">
        <v>1</v>
      </c>
      <c r="V3" s="65" t="s">
        <v>11</v>
      </c>
      <c r="W3" s="65" t="s">
        <v>2</v>
      </c>
      <c r="X3" s="65" t="s">
        <v>10</v>
      </c>
      <c r="Y3" s="65" t="s">
        <v>3</v>
      </c>
      <c r="Z3" s="65" t="s">
        <v>4</v>
      </c>
    </row>
    <row r="4" spans="1:28" ht="15" customHeight="1" x14ac:dyDescent="0.25">
      <c r="A4" s="69" t="s">
        <v>5</v>
      </c>
      <c r="B4" s="67">
        <v>1000</v>
      </c>
      <c r="C4" s="67">
        <v>1200</v>
      </c>
      <c r="D4" s="67">
        <v>800</v>
      </c>
      <c r="E4" s="67">
        <v>5400</v>
      </c>
      <c r="F4" s="67">
        <v>7800</v>
      </c>
      <c r="G4" s="67">
        <v>2300</v>
      </c>
      <c r="J4" s="10" t="s">
        <v>5</v>
      </c>
      <c r="K4" s="12">
        <v>1000</v>
      </c>
      <c r="L4" s="14"/>
      <c r="M4" s="18" t="s">
        <v>5</v>
      </c>
      <c r="N4" s="10"/>
      <c r="T4" s="66" t="s">
        <v>5</v>
      </c>
      <c r="U4" s="67">
        <v>1000</v>
      </c>
      <c r="V4" s="67">
        <v>1200</v>
      </c>
      <c r="W4" s="67">
        <v>800</v>
      </c>
      <c r="X4" s="67">
        <v>5400</v>
      </c>
      <c r="Y4" s="67">
        <v>7800</v>
      </c>
      <c r="Z4" s="67">
        <v>2300</v>
      </c>
    </row>
    <row r="5" spans="1:28" ht="15" customHeight="1" x14ac:dyDescent="0.25">
      <c r="A5" s="69" t="s">
        <v>0</v>
      </c>
      <c r="B5" s="67">
        <v>100</v>
      </c>
      <c r="C5" s="67">
        <v>200</v>
      </c>
      <c r="D5" s="67">
        <v>120</v>
      </c>
      <c r="E5" s="67">
        <v>700</v>
      </c>
      <c r="F5" s="67">
        <v>800</v>
      </c>
      <c r="G5" s="67">
        <v>400</v>
      </c>
      <c r="J5" s="10" t="s">
        <v>0</v>
      </c>
      <c r="K5" s="12">
        <v>100</v>
      </c>
      <c r="L5" s="14"/>
      <c r="M5" s="18" t="s">
        <v>0</v>
      </c>
      <c r="N5" s="10"/>
      <c r="T5" s="66" t="s">
        <v>0</v>
      </c>
      <c r="U5" s="67">
        <v>100</v>
      </c>
      <c r="V5" s="67">
        <v>200</v>
      </c>
      <c r="W5" s="67">
        <v>120</v>
      </c>
      <c r="X5" s="67">
        <v>700</v>
      </c>
      <c r="Y5" s="67">
        <v>800</v>
      </c>
      <c r="Z5" s="67">
        <v>400</v>
      </c>
    </row>
    <row r="6" spans="1:28" ht="15" customHeight="1" x14ac:dyDescent="0.25">
      <c r="A6" s="69" t="s">
        <v>6</v>
      </c>
      <c r="B6" s="67">
        <f t="shared" ref="B6:G6" si="0">B4-B5</f>
        <v>900</v>
      </c>
      <c r="C6" s="67">
        <f t="shared" si="0"/>
        <v>1000</v>
      </c>
      <c r="D6" s="67">
        <f t="shared" si="0"/>
        <v>680</v>
      </c>
      <c r="E6" s="67">
        <f t="shared" si="0"/>
        <v>4700</v>
      </c>
      <c r="F6" s="67">
        <f t="shared" si="0"/>
        <v>7000</v>
      </c>
      <c r="G6" s="67">
        <f t="shared" si="0"/>
        <v>1900</v>
      </c>
      <c r="J6" s="10" t="s">
        <v>6</v>
      </c>
      <c r="K6" s="12">
        <v>900</v>
      </c>
      <c r="L6" s="14"/>
      <c r="M6" s="18" t="s">
        <v>6</v>
      </c>
      <c r="N6" s="10"/>
      <c r="T6" s="66" t="s">
        <v>6</v>
      </c>
      <c r="U6" s="67">
        <f t="shared" ref="U6:Z6" si="1">U4-U5</f>
        <v>900</v>
      </c>
      <c r="V6" s="67">
        <f t="shared" si="1"/>
        <v>1000</v>
      </c>
      <c r="W6" s="67">
        <f t="shared" si="1"/>
        <v>680</v>
      </c>
      <c r="X6" s="67">
        <f t="shared" si="1"/>
        <v>4700</v>
      </c>
      <c r="Y6" s="67">
        <f t="shared" si="1"/>
        <v>7000</v>
      </c>
      <c r="Z6" s="67">
        <f t="shared" si="1"/>
        <v>1900</v>
      </c>
    </row>
    <row r="7" spans="1:28" ht="15" customHeight="1" x14ac:dyDescent="0.25">
      <c r="A7" s="69" t="s">
        <v>12</v>
      </c>
      <c r="B7" s="67">
        <v>50</v>
      </c>
      <c r="C7" s="67">
        <v>80</v>
      </c>
      <c r="D7" s="67">
        <v>40</v>
      </c>
      <c r="E7" s="67">
        <v>300</v>
      </c>
      <c r="F7" s="67">
        <v>350</v>
      </c>
      <c r="G7" s="67">
        <v>150</v>
      </c>
      <c r="J7" s="10" t="s">
        <v>12</v>
      </c>
      <c r="K7" s="12">
        <v>50</v>
      </c>
      <c r="L7" s="14"/>
      <c r="M7" s="18" t="s">
        <v>12</v>
      </c>
      <c r="N7" s="10"/>
      <c r="T7" s="66" t="s">
        <v>12</v>
      </c>
      <c r="U7" s="67">
        <v>50</v>
      </c>
      <c r="V7" s="67">
        <v>80</v>
      </c>
      <c r="W7" s="67">
        <v>40</v>
      </c>
      <c r="X7" s="67">
        <v>300</v>
      </c>
      <c r="Y7" s="67">
        <v>350</v>
      </c>
      <c r="Z7" s="67">
        <v>150</v>
      </c>
    </row>
    <row r="8" spans="1:28" ht="15" customHeight="1" x14ac:dyDescent="0.25">
      <c r="A8" s="69" t="s">
        <v>7</v>
      </c>
      <c r="B8" s="67">
        <f t="shared" ref="B8:G8" si="2">B6-B7</f>
        <v>850</v>
      </c>
      <c r="C8" s="67">
        <f t="shared" si="2"/>
        <v>920</v>
      </c>
      <c r="D8" s="67">
        <f t="shared" si="2"/>
        <v>640</v>
      </c>
      <c r="E8" s="67">
        <f t="shared" si="2"/>
        <v>4400</v>
      </c>
      <c r="F8" s="67">
        <f t="shared" si="2"/>
        <v>6650</v>
      </c>
      <c r="G8" s="67">
        <f t="shared" si="2"/>
        <v>1750</v>
      </c>
      <c r="J8" s="10" t="s">
        <v>7</v>
      </c>
      <c r="K8" s="12">
        <v>850</v>
      </c>
      <c r="L8" s="14"/>
      <c r="M8" s="18" t="s">
        <v>7</v>
      </c>
      <c r="N8" s="10"/>
      <c r="T8" s="66" t="s">
        <v>7</v>
      </c>
      <c r="U8" s="67">
        <f t="shared" ref="U8:Z8" si="3">U6-U7</f>
        <v>850</v>
      </c>
      <c r="V8" s="67">
        <f t="shared" si="3"/>
        <v>920</v>
      </c>
      <c r="W8" s="67">
        <f t="shared" si="3"/>
        <v>640</v>
      </c>
      <c r="X8" s="67">
        <f t="shared" si="3"/>
        <v>4400</v>
      </c>
      <c r="Y8" s="67">
        <f t="shared" si="3"/>
        <v>6650</v>
      </c>
      <c r="Z8" s="67">
        <f t="shared" si="3"/>
        <v>1750</v>
      </c>
    </row>
    <row r="9" spans="1:28" ht="15" customHeight="1" x14ac:dyDescent="0.25">
      <c r="A9" s="69" t="s">
        <v>8</v>
      </c>
      <c r="B9" s="67" t="s">
        <v>13</v>
      </c>
      <c r="C9" s="67" t="s">
        <v>14</v>
      </c>
      <c r="D9" s="67" t="s">
        <v>15</v>
      </c>
      <c r="E9" s="67" t="s">
        <v>16</v>
      </c>
      <c r="F9" s="67" t="s">
        <v>17</v>
      </c>
      <c r="G9" s="67" t="s">
        <v>18</v>
      </c>
      <c r="J9" s="10" t="s">
        <v>8</v>
      </c>
      <c r="K9" s="12" t="s">
        <v>13</v>
      </c>
      <c r="L9" s="14"/>
      <c r="M9" s="18" t="s">
        <v>8</v>
      </c>
      <c r="N9" s="10"/>
      <c r="T9" s="66" t="s">
        <v>8</v>
      </c>
      <c r="U9" s="67" t="s">
        <v>13</v>
      </c>
      <c r="V9" s="67" t="s">
        <v>14</v>
      </c>
      <c r="W9" s="67" t="s">
        <v>15</v>
      </c>
      <c r="X9" s="67" t="s">
        <v>16</v>
      </c>
      <c r="Y9" s="67" t="s">
        <v>17</v>
      </c>
      <c r="Z9" s="67" t="s">
        <v>18</v>
      </c>
    </row>
    <row r="10" spans="1:28" ht="15" customHeight="1" x14ac:dyDescent="0.25">
      <c r="A10" s="69" t="s">
        <v>9</v>
      </c>
      <c r="B10" s="67" t="s">
        <v>19</v>
      </c>
      <c r="C10" s="67" t="s">
        <v>20</v>
      </c>
      <c r="D10" s="67" t="s">
        <v>19</v>
      </c>
      <c r="E10" s="67" t="s">
        <v>20</v>
      </c>
      <c r="F10" s="67" t="s">
        <v>19</v>
      </c>
      <c r="G10" s="67" t="s">
        <v>19</v>
      </c>
      <c r="J10" s="10" t="s">
        <v>9</v>
      </c>
      <c r="K10" s="12" t="s">
        <v>19</v>
      </c>
      <c r="L10" s="14"/>
      <c r="M10" s="18" t="s">
        <v>9</v>
      </c>
      <c r="N10" s="10"/>
      <c r="T10" s="66" t="s">
        <v>9</v>
      </c>
      <c r="U10" s="67" t="s">
        <v>19</v>
      </c>
      <c r="V10" s="67" t="s">
        <v>20</v>
      </c>
      <c r="W10" s="67" t="s">
        <v>19</v>
      </c>
      <c r="X10" s="67" t="s">
        <v>20</v>
      </c>
      <c r="Y10" s="67" t="s">
        <v>19</v>
      </c>
      <c r="Z10" s="67" t="s">
        <v>19</v>
      </c>
    </row>
    <row r="11" spans="1:28" s="14" customFormat="1" ht="14.25" customHeight="1" x14ac:dyDescent="0.25">
      <c r="H11" s="13"/>
      <c r="I11" s="13"/>
      <c r="Q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s="14" customFormat="1" ht="14.25" customHeight="1" thickBot="1" x14ac:dyDescent="0.3">
      <c r="A12" s="20" t="s">
        <v>32</v>
      </c>
      <c r="H12" s="13"/>
      <c r="I12" s="13"/>
      <c r="Q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s="14" customFormat="1" ht="14.25" customHeight="1" thickBot="1" x14ac:dyDescent="0.3">
      <c r="A13" s="80" t="s">
        <v>22</v>
      </c>
      <c r="B13" s="81"/>
      <c r="C13" s="82"/>
      <c r="D13" s="77" t="s">
        <v>24</v>
      </c>
      <c r="E13" s="78"/>
      <c r="F13" s="78"/>
      <c r="G13" s="79"/>
      <c r="H13" s="13"/>
      <c r="I13" s="13"/>
      <c r="Q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s="23" customFormat="1" ht="14.25" customHeight="1" x14ac:dyDescent="0.25">
      <c r="A14" s="72" t="s">
        <v>44</v>
      </c>
      <c r="B14" s="72" t="s">
        <v>1</v>
      </c>
      <c r="C14" s="72" t="s">
        <v>11</v>
      </c>
      <c r="D14" s="65" t="s">
        <v>2</v>
      </c>
      <c r="E14" s="70" t="s">
        <v>10</v>
      </c>
      <c r="F14" s="70" t="s">
        <v>3</v>
      </c>
      <c r="G14" s="70" t="s">
        <v>4</v>
      </c>
      <c r="H14" s="13"/>
      <c r="I14" s="13"/>
      <c r="J14" s="14"/>
      <c r="K14" s="14"/>
      <c r="L14" s="14"/>
      <c r="M14" s="14"/>
      <c r="N14" s="14"/>
      <c r="Q14" s="13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s="23" customFormat="1" ht="14.25" customHeight="1" x14ac:dyDescent="0.25">
      <c r="A15" s="69" t="s">
        <v>5</v>
      </c>
      <c r="B15" s="69">
        <f>VLOOKUP($A15,$A$3:$G$10,2,0)</f>
        <v>1000</v>
      </c>
      <c r="C15" s="69">
        <f>VLOOKUP($A15,$A$3:$G$10,3,0)</f>
        <v>1200</v>
      </c>
      <c r="D15" s="69">
        <f>VLOOKUP($A15,$A$3:$G$10,4,0)</f>
        <v>800</v>
      </c>
      <c r="E15" s="69">
        <f>HLOOKUP(E$14,$A$3:$G$10,2,0)</f>
        <v>5400</v>
      </c>
      <c r="F15" s="69">
        <f t="shared" ref="F15:G15" si="4">HLOOKUP(F$14,$A$3:$G$10,2,0)</f>
        <v>7800</v>
      </c>
      <c r="G15" s="69">
        <f t="shared" si="4"/>
        <v>2300</v>
      </c>
      <c r="H15" s="13"/>
      <c r="I15" s="13"/>
      <c r="J15" s="14"/>
      <c r="K15" s="14"/>
      <c r="L15" s="14"/>
      <c r="M15" s="14"/>
      <c r="N15" s="14"/>
      <c r="Q15" s="13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s="23" customFormat="1" ht="14.25" customHeight="1" x14ac:dyDescent="0.25">
      <c r="A16" s="69" t="s">
        <v>0</v>
      </c>
      <c r="B16" s="69">
        <f t="shared" ref="B16:B21" si="5">VLOOKUP($A16,$A$3:$G$10,2,0)</f>
        <v>100</v>
      </c>
      <c r="C16" s="69">
        <f t="shared" ref="C16:C21" si="6">VLOOKUP($A16,$A$3:$G$10,3,0)</f>
        <v>200</v>
      </c>
      <c r="D16" s="69">
        <f t="shared" ref="D16:D21" si="7">VLOOKUP($A16,$A$3:$G$10,4,0)</f>
        <v>120</v>
      </c>
      <c r="E16" s="69">
        <f>HLOOKUP(E$14,$A$3:$G$10,3,0)</f>
        <v>700</v>
      </c>
      <c r="F16" s="69">
        <f t="shared" ref="F16:G16" si="8">HLOOKUP(F$14,$A$3:$G$10,3,0)</f>
        <v>800</v>
      </c>
      <c r="G16" s="69">
        <f t="shared" si="8"/>
        <v>400</v>
      </c>
      <c r="H16" s="13"/>
      <c r="I16" s="13"/>
      <c r="J16" s="14"/>
      <c r="K16" s="14"/>
      <c r="L16" s="14"/>
      <c r="M16" s="14"/>
      <c r="N16" s="14"/>
      <c r="Q16" s="13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s="23" customFormat="1" ht="14.25" customHeight="1" x14ac:dyDescent="0.25">
      <c r="A17" s="69" t="s">
        <v>6</v>
      </c>
      <c r="B17" s="69">
        <f t="shared" si="5"/>
        <v>900</v>
      </c>
      <c r="C17" s="69">
        <f t="shared" si="6"/>
        <v>1000</v>
      </c>
      <c r="D17" s="69">
        <f t="shared" si="7"/>
        <v>680</v>
      </c>
      <c r="E17" s="69">
        <f>HLOOKUP(E$14,$A$3:$G$10,4,0)</f>
        <v>4700</v>
      </c>
      <c r="F17" s="69">
        <f t="shared" ref="F17:G17" si="9">HLOOKUP(F$14,$A$3:$G$10,4,0)</f>
        <v>7000</v>
      </c>
      <c r="G17" s="69">
        <f t="shared" si="9"/>
        <v>1900</v>
      </c>
      <c r="H17" s="13"/>
      <c r="I17" s="13"/>
      <c r="J17" s="14"/>
      <c r="K17" s="14"/>
      <c r="L17" s="14"/>
      <c r="M17" s="14"/>
      <c r="N17" s="14"/>
      <c r="Q17" s="13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s="23" customFormat="1" ht="14.25" customHeight="1" x14ac:dyDescent="0.25">
      <c r="A18" s="69" t="s">
        <v>12</v>
      </c>
      <c r="B18" s="69">
        <f t="shared" si="5"/>
        <v>50</v>
      </c>
      <c r="C18" s="69">
        <f t="shared" si="6"/>
        <v>80</v>
      </c>
      <c r="D18" s="69">
        <f t="shared" si="7"/>
        <v>40</v>
      </c>
      <c r="E18" s="69">
        <f>HLOOKUP(E$14,$A$3:$G$10,5,0)</f>
        <v>300</v>
      </c>
      <c r="F18" s="69">
        <f t="shared" ref="F18:G18" si="10">HLOOKUP(F$14,$A$3:$G$10,5,0)</f>
        <v>350</v>
      </c>
      <c r="G18" s="69">
        <f t="shared" si="10"/>
        <v>150</v>
      </c>
      <c r="H18" s="13"/>
      <c r="I18" s="13"/>
      <c r="J18" s="14"/>
      <c r="K18" s="14"/>
      <c r="L18" s="14"/>
      <c r="M18" s="14"/>
      <c r="N18" s="14"/>
      <c r="Q18" s="13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s="23" customFormat="1" ht="14.25" customHeight="1" x14ac:dyDescent="0.25">
      <c r="A19" s="69" t="s">
        <v>7</v>
      </c>
      <c r="B19" s="69">
        <f t="shared" si="5"/>
        <v>850</v>
      </c>
      <c r="C19" s="69">
        <f t="shared" si="6"/>
        <v>920</v>
      </c>
      <c r="D19" s="69">
        <f t="shared" si="7"/>
        <v>640</v>
      </c>
      <c r="E19" s="69">
        <f>HLOOKUP(E$14,$A$3:$G$10,6,0)</f>
        <v>4400</v>
      </c>
      <c r="F19" s="69">
        <f t="shared" ref="F19:G19" si="11">HLOOKUP(F$14,$A$3:$G$10,6,0)</f>
        <v>6650</v>
      </c>
      <c r="G19" s="69">
        <f t="shared" si="11"/>
        <v>1750</v>
      </c>
      <c r="H19" s="13"/>
      <c r="I19" s="13"/>
      <c r="J19" s="14"/>
      <c r="K19" s="14"/>
      <c r="L19" s="14"/>
      <c r="M19" s="14"/>
      <c r="N19" s="14"/>
      <c r="Q19" s="13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s="23" customFormat="1" ht="14.25" customHeight="1" x14ac:dyDescent="0.25">
      <c r="A20" s="69" t="s">
        <v>8</v>
      </c>
      <c r="B20" s="69" t="str">
        <f t="shared" si="5"/>
        <v>Coffee</v>
      </c>
      <c r="C20" s="69" t="str">
        <f t="shared" si="6"/>
        <v>Software</v>
      </c>
      <c r="D20" s="69" t="str">
        <f t="shared" si="7"/>
        <v>Milk</v>
      </c>
      <c r="E20" s="69" t="str">
        <f>HLOOKUP(E$14,$A$3:$G$10,7,0)</f>
        <v>Computers</v>
      </c>
      <c r="F20" s="69" t="str">
        <f t="shared" ref="F20:G20" si="12">HLOOKUP(F$14,$A$3:$G$10,7,0)</f>
        <v>Biscutes</v>
      </c>
      <c r="G20" s="69" t="str">
        <f t="shared" si="12"/>
        <v>Bread</v>
      </c>
      <c r="H20" s="13"/>
      <c r="I20" s="13"/>
      <c r="J20" s="14"/>
      <c r="K20" s="14"/>
      <c r="L20" s="14"/>
      <c r="M20" s="14"/>
      <c r="N20" s="14"/>
      <c r="Q20" s="13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s="23" customFormat="1" ht="14.25" customHeight="1" x14ac:dyDescent="0.25">
      <c r="A21" s="69" t="s">
        <v>9</v>
      </c>
      <c r="B21" s="69" t="str">
        <f t="shared" si="5"/>
        <v>FMCG</v>
      </c>
      <c r="C21" s="69" t="str">
        <f t="shared" si="6"/>
        <v>IT</v>
      </c>
      <c r="D21" s="69" t="str">
        <f t="shared" si="7"/>
        <v>FMCG</v>
      </c>
      <c r="E21" s="69" t="str">
        <f>HLOOKUP(E$14,$A$3:$G$10,8,0)</f>
        <v>IT</v>
      </c>
      <c r="F21" s="69" t="str">
        <f t="shared" ref="F21:G21" si="13">HLOOKUP(F$14,$A$3:$G$10,8,0)</f>
        <v>FMCG</v>
      </c>
      <c r="G21" s="69" t="str">
        <f t="shared" si="13"/>
        <v>FMCG</v>
      </c>
      <c r="H21" s="13"/>
      <c r="I21" s="13"/>
      <c r="J21" s="14"/>
      <c r="K21" s="14"/>
      <c r="L21" s="14"/>
      <c r="M21" s="14"/>
      <c r="N21" s="14"/>
      <c r="Q21" s="13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s="23" customFormat="1" ht="14.2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4"/>
      <c r="K22" s="14"/>
      <c r="L22" s="14"/>
      <c r="M22" s="14"/>
      <c r="N22" s="14"/>
      <c r="Q22" s="13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s="23" customFormat="1" ht="14.25" customHeight="1" x14ac:dyDescent="0.25">
      <c r="A23" s="20" t="s">
        <v>39</v>
      </c>
      <c r="B23" s="13"/>
      <c r="C23" s="13"/>
      <c r="D23" s="13"/>
      <c r="E23" s="13"/>
      <c r="F23" s="13"/>
      <c r="G23" s="13"/>
      <c r="H23" s="13"/>
      <c r="I23" s="13"/>
      <c r="J23" s="14"/>
      <c r="K23" s="14"/>
      <c r="L23" s="14"/>
      <c r="M23" s="14"/>
      <c r="N23" s="14"/>
      <c r="Q23" s="13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s="23" customFormat="1" ht="14.25" customHeight="1" x14ac:dyDescent="0.25">
      <c r="A24" s="21" t="s">
        <v>22</v>
      </c>
      <c r="B24" s="22"/>
      <c r="C24" s="22"/>
      <c r="D24" s="21" t="s">
        <v>24</v>
      </c>
      <c r="E24" s="22"/>
      <c r="F24" s="22"/>
      <c r="G24" s="22"/>
      <c r="H24" s="13"/>
      <c r="I24" s="13"/>
      <c r="J24" s="14"/>
      <c r="K24" s="14"/>
      <c r="L24" s="14"/>
      <c r="M24" s="14"/>
      <c r="N24" s="14"/>
      <c r="Q24" s="13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s="23" customFormat="1" ht="14.25" customHeight="1" x14ac:dyDescent="0.25">
      <c r="A25" s="14"/>
      <c r="B25" s="14"/>
      <c r="C25" s="14"/>
      <c r="D25" s="14"/>
      <c r="E25" s="14"/>
      <c r="F25" s="14"/>
      <c r="G25" s="14"/>
      <c r="H25" s="13"/>
      <c r="I25" s="13"/>
      <c r="J25" s="14"/>
      <c r="K25" s="14"/>
      <c r="L25" s="14"/>
      <c r="M25" s="14"/>
      <c r="N25" s="14"/>
      <c r="Q25" s="13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s="23" customFormat="1" ht="14.25" customHeight="1" x14ac:dyDescent="0.25">
      <c r="A26" s="17" t="s">
        <v>44</v>
      </c>
      <c r="B26" s="17" t="s">
        <v>1</v>
      </c>
      <c r="C26" s="17" t="s">
        <v>11</v>
      </c>
      <c r="D26" s="17" t="s">
        <v>2</v>
      </c>
      <c r="E26" s="20" t="s">
        <v>10</v>
      </c>
      <c r="F26" s="20" t="s">
        <v>3</v>
      </c>
      <c r="G26" s="20" t="s">
        <v>4</v>
      </c>
      <c r="H26" s="13"/>
      <c r="I26" s="13"/>
      <c r="J26" s="14"/>
      <c r="K26" s="14"/>
      <c r="L26" s="14"/>
      <c r="M26" s="14"/>
      <c r="N26" s="14"/>
      <c r="Q26" s="13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s="23" customFormat="1" ht="14.25" customHeight="1" x14ac:dyDescent="0.25">
      <c r="A27" s="10" t="s">
        <v>5</v>
      </c>
      <c r="B27" s="10">
        <f>VLOOKUP($A27,$A$3:$G$10,COLUMNS($A$26:B26),0)</f>
        <v>1000</v>
      </c>
      <c r="C27" s="10">
        <f>VLOOKUP($A27,$A$3:$G$10,COLUMNS($A$26:C26),0)</f>
        <v>1200</v>
      </c>
      <c r="D27" s="10">
        <f>VLOOKUP($A27,$A$3:$G$10,COLUMNS($A$26:D26),0)</f>
        <v>800</v>
      </c>
      <c r="E27" s="10">
        <f>HLOOKUP(E$26,$A$3:$G$10,ROWS($G$3:G4),0)</f>
        <v>5400</v>
      </c>
      <c r="F27" s="10">
        <f>HLOOKUP(F$26,$A$3:$G$10,ROWS($G$3:H4),0)</f>
        <v>7800</v>
      </c>
      <c r="G27" s="10">
        <f>HLOOKUP(G$26,$A$3:$G$10,ROWS($G$3:I4),0)</f>
        <v>2300</v>
      </c>
      <c r="H27" s="13"/>
      <c r="I27" s="13"/>
      <c r="J27" s="14"/>
      <c r="K27" s="14"/>
      <c r="L27" s="14"/>
      <c r="M27" s="14"/>
      <c r="N27" s="14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s="23" customFormat="1" ht="14.25" customHeight="1" x14ac:dyDescent="0.25">
      <c r="A28" s="10" t="s">
        <v>0</v>
      </c>
      <c r="B28" s="10">
        <f>VLOOKUP($A28,$A$3:$G$10,COLUMNS($A$26:B27),0)</f>
        <v>100</v>
      </c>
      <c r="C28" s="10">
        <f>VLOOKUP($A28,$A$3:$G$10,COLUMNS($A$26:C27),0)</f>
        <v>200</v>
      </c>
      <c r="D28" s="10">
        <f>VLOOKUP($A28,$A$3:$G$10,COLUMNS($A$26:D27),0)</f>
        <v>120</v>
      </c>
      <c r="E28" s="10">
        <f>HLOOKUP(E$26,$A$3:$G$10,ROWS($G$3:G5),0)</f>
        <v>700</v>
      </c>
      <c r="F28" s="10">
        <f>HLOOKUP(F$26,$A$3:$G$10,ROWS($G$3:H5),0)</f>
        <v>800</v>
      </c>
      <c r="G28" s="10">
        <f>HLOOKUP(G$26,$A$3:$G$10,ROWS($G$3:I5),0)</f>
        <v>400</v>
      </c>
      <c r="H28" s="13"/>
      <c r="I28" s="13"/>
      <c r="J28" s="14"/>
      <c r="K28" s="14"/>
      <c r="L28" s="14"/>
      <c r="M28" s="14"/>
      <c r="N28" s="14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s="23" customFormat="1" ht="14.25" customHeight="1" x14ac:dyDescent="0.25">
      <c r="A29" s="10" t="s">
        <v>6</v>
      </c>
      <c r="B29" s="10">
        <f>VLOOKUP($A29,$A$3:$G$10,COLUMNS($A$26:B28),0)</f>
        <v>900</v>
      </c>
      <c r="C29" s="10">
        <f>VLOOKUP($A29,$A$3:$G$10,COLUMNS($A$26:C28),0)</f>
        <v>1000</v>
      </c>
      <c r="D29" s="10">
        <f>VLOOKUP($A29,$A$3:$G$10,COLUMNS($A$26:D28),0)</f>
        <v>680</v>
      </c>
      <c r="E29" s="10">
        <f>HLOOKUP(E$26,$A$3:$G$10,ROWS($G$3:G6),0)</f>
        <v>4700</v>
      </c>
      <c r="F29" s="10">
        <f>HLOOKUP(F$26,$A$3:$G$10,ROWS($G$3:H6),0)</f>
        <v>7000</v>
      </c>
      <c r="G29" s="10">
        <f>HLOOKUP(G$26,$A$3:$G$10,ROWS($G$3:I6),0)</f>
        <v>1900</v>
      </c>
      <c r="H29" s="13"/>
      <c r="I29" s="13"/>
      <c r="J29" s="14"/>
      <c r="K29" s="14"/>
      <c r="L29" s="14"/>
      <c r="M29" s="14"/>
      <c r="N29" s="14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s="23" customFormat="1" ht="14.25" customHeight="1" x14ac:dyDescent="0.25">
      <c r="A30" s="10" t="s">
        <v>12</v>
      </c>
      <c r="B30" s="10">
        <f>VLOOKUP($A30,$A$3:$G$10,COLUMNS($A$26:B29),0)</f>
        <v>50</v>
      </c>
      <c r="C30" s="10">
        <f>VLOOKUP($A30,$A$3:$G$10,COLUMNS($A$26:C29),0)</f>
        <v>80</v>
      </c>
      <c r="D30" s="10">
        <f>VLOOKUP($A30,$A$3:$G$10,COLUMNS($A$26:D29),0)</f>
        <v>40</v>
      </c>
      <c r="E30" s="10">
        <f>HLOOKUP(E$26,$A$3:$G$10,ROWS($G$3:G7),0)</f>
        <v>300</v>
      </c>
      <c r="F30" s="10">
        <f>HLOOKUP(F$26,$A$3:$G$10,ROWS($G$3:H7),0)</f>
        <v>350</v>
      </c>
      <c r="G30" s="10">
        <f>HLOOKUP(G$26,$A$3:$G$10,ROWS($G$3:I7),0)</f>
        <v>150</v>
      </c>
      <c r="H30" s="13"/>
      <c r="I30" s="13"/>
      <c r="J30" s="14"/>
      <c r="K30" s="14"/>
      <c r="L30" s="14"/>
      <c r="M30" s="14"/>
      <c r="N30" s="14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s="23" customFormat="1" ht="14.25" customHeight="1" x14ac:dyDescent="0.25">
      <c r="A31" s="10" t="s">
        <v>7</v>
      </c>
      <c r="B31" s="10">
        <f>VLOOKUP($A31,$A$3:$G$10,COLUMNS($A$26:B30),0)</f>
        <v>850</v>
      </c>
      <c r="C31" s="10">
        <f>VLOOKUP($A31,$A$3:$G$10,COLUMNS($A$26:C30),0)</f>
        <v>920</v>
      </c>
      <c r="D31" s="10">
        <f>VLOOKUP($A31,$A$3:$G$10,COLUMNS($A$26:D30),0)</f>
        <v>640</v>
      </c>
      <c r="E31" s="10">
        <f>HLOOKUP(E$26,$A$3:$G$10,ROWS($G$3:G8),0)</f>
        <v>4400</v>
      </c>
      <c r="F31" s="10">
        <f>HLOOKUP(F$26,$A$3:$G$10,ROWS($G$3:H8),0)</f>
        <v>6650</v>
      </c>
      <c r="G31" s="10">
        <f>HLOOKUP(G$26,$A$3:$G$10,ROWS($G$3:I8),0)</f>
        <v>1750</v>
      </c>
      <c r="H31" s="13"/>
      <c r="I31" s="13"/>
      <c r="J31" s="14"/>
      <c r="K31" s="14"/>
      <c r="L31" s="14"/>
      <c r="M31" s="14"/>
      <c r="N31" s="14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s="23" customFormat="1" ht="14.25" customHeight="1" x14ac:dyDescent="0.25">
      <c r="A32" s="10" t="s">
        <v>8</v>
      </c>
      <c r="B32" s="10" t="str">
        <f>VLOOKUP($A32,$A$3:$G$10,COLUMNS($A$26:B31),0)</f>
        <v>Coffee</v>
      </c>
      <c r="C32" s="10" t="str">
        <f>VLOOKUP($A32,$A$3:$G$10,COLUMNS($A$26:C31),0)</f>
        <v>Software</v>
      </c>
      <c r="D32" s="10" t="str">
        <f>VLOOKUP($A32,$A$3:$G$10,COLUMNS($A$26:D31),0)</f>
        <v>Milk</v>
      </c>
      <c r="E32" s="10" t="str">
        <f>HLOOKUP(E$26,$A$3:$G$10,ROWS($G$3:G9),0)</f>
        <v>Computers</v>
      </c>
      <c r="F32" s="10" t="str">
        <f>HLOOKUP(F$26,$A$3:$G$10,ROWS($G$3:H9),0)</f>
        <v>Biscutes</v>
      </c>
      <c r="G32" s="10" t="str">
        <f>HLOOKUP(G$26,$A$3:$G$10,ROWS($G$3:I9),0)</f>
        <v>Bread</v>
      </c>
      <c r="H32" s="13"/>
      <c r="I32" s="13"/>
      <c r="J32" s="14"/>
      <c r="K32" s="14"/>
      <c r="L32" s="14"/>
      <c r="M32" s="14"/>
      <c r="N32" s="14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s="23" customFormat="1" ht="14.25" customHeight="1" x14ac:dyDescent="0.25">
      <c r="A33" s="10" t="s">
        <v>9</v>
      </c>
      <c r="B33" s="10" t="str">
        <f>VLOOKUP($A33,$A$3:$G$10,COLUMNS($A$26:B32),0)</f>
        <v>FMCG</v>
      </c>
      <c r="C33" s="10" t="str">
        <f>VLOOKUP($A33,$A$3:$G$10,COLUMNS($A$26:C32),0)</f>
        <v>IT</v>
      </c>
      <c r="D33" s="10" t="str">
        <f>VLOOKUP($A33,$A$3:$G$10,COLUMNS($A$26:D32),0)</f>
        <v>FMCG</v>
      </c>
      <c r="E33" s="10" t="str">
        <f>HLOOKUP(E$26,$A$3:$G$10,ROWS($G$3:G10),0)</f>
        <v>IT</v>
      </c>
      <c r="F33" s="10" t="str">
        <f>HLOOKUP(F$26,$A$3:$G$10,ROWS($G$3:H10),0)</f>
        <v>FMCG</v>
      </c>
      <c r="G33" s="10" t="str">
        <f>HLOOKUP(G$26,$A$3:$G$10,ROWS($G$3:I10),0)</f>
        <v>FMCG</v>
      </c>
      <c r="H33" s="13"/>
      <c r="I33" s="13"/>
      <c r="J33" s="14"/>
      <c r="K33" s="14"/>
      <c r="L33" s="14"/>
      <c r="M33" s="14"/>
      <c r="N33" s="14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s="10" customFormat="1" ht="14.25" customHeight="1" x14ac:dyDescent="0.25">
      <c r="A34" s="13"/>
      <c r="B34" s="12"/>
      <c r="C34" s="12"/>
      <c r="D34" s="12"/>
      <c r="E34" s="12"/>
      <c r="F34" s="12"/>
      <c r="G34" s="12"/>
      <c r="H34" s="13"/>
      <c r="I34" s="13"/>
      <c r="J34" s="13"/>
      <c r="K34" s="13"/>
      <c r="L34" s="13"/>
      <c r="M34" s="13"/>
      <c r="N34" s="13"/>
    </row>
    <row r="35" spans="1:28" s="10" customFormat="1" ht="14.25" customHeight="1" x14ac:dyDescent="0.25">
      <c r="A35" s="13"/>
      <c r="B35" s="12"/>
      <c r="C35" s="12"/>
      <c r="D35" s="12"/>
      <c r="E35" s="12"/>
      <c r="F35" s="12"/>
      <c r="G35" s="12"/>
      <c r="H35" s="13"/>
      <c r="I35" s="13"/>
      <c r="J35" s="13"/>
      <c r="K35" s="13"/>
      <c r="L35" s="13"/>
      <c r="M35" s="13"/>
      <c r="N35" s="13"/>
    </row>
    <row r="36" spans="1:28" s="10" customFormat="1" ht="14.25" customHeight="1" x14ac:dyDescent="0.25">
      <c r="A36" s="13"/>
      <c r="B36" s="12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3"/>
    </row>
    <row r="37" spans="1:28" s="23" customFormat="1" ht="14.25" customHeight="1" x14ac:dyDescent="0.25">
      <c r="A37" s="20" t="s">
        <v>88</v>
      </c>
      <c r="B37" s="13"/>
      <c r="C37" s="13"/>
      <c r="D37" s="13"/>
      <c r="E37" s="10"/>
      <c r="F37" s="13"/>
      <c r="G37" s="13"/>
      <c r="H37" s="13"/>
      <c r="I37" s="13"/>
      <c r="J37" s="13"/>
      <c r="K37" s="13"/>
      <c r="L37" s="13"/>
      <c r="M37" s="14"/>
      <c r="N37" s="14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s="23" customFormat="1" ht="14.25" customHeight="1" x14ac:dyDescent="0.25">
      <c r="A38" s="21" t="s">
        <v>22</v>
      </c>
      <c r="B38" s="22"/>
      <c r="C38" s="22"/>
      <c r="D38" s="21" t="s">
        <v>24</v>
      </c>
      <c r="E38" s="22"/>
      <c r="F38" s="22"/>
      <c r="G38" s="22"/>
      <c r="H38" s="13"/>
      <c r="I38" s="13"/>
      <c r="J38" s="13"/>
      <c r="K38" s="13"/>
      <c r="L38" s="13"/>
      <c r="M38" s="14"/>
      <c r="N38" s="14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s="23" customFormat="1" ht="14.25" customHeight="1" x14ac:dyDescent="0.25">
      <c r="A39" s="14"/>
      <c r="B39" s="14"/>
      <c r="C39" s="14"/>
      <c r="D39" s="14"/>
      <c r="E39" s="14"/>
      <c r="F39" s="14"/>
      <c r="G39" s="14"/>
      <c r="H39" s="13"/>
      <c r="I39" s="13"/>
      <c r="J39" s="13"/>
      <c r="K39" s="13"/>
      <c r="L39" s="13"/>
      <c r="M39" s="14"/>
      <c r="N39" s="14"/>
      <c r="T39" s="13"/>
      <c r="U39" s="13"/>
      <c r="V39" s="13"/>
      <c r="W39" s="13"/>
      <c r="X39" s="13"/>
      <c r="Y39" s="13"/>
      <c r="Z39" s="13"/>
      <c r="AA39" s="10"/>
      <c r="AB39" s="10"/>
    </row>
    <row r="40" spans="1:28" s="23" customFormat="1" ht="14.25" customHeight="1" x14ac:dyDescent="0.25">
      <c r="A40" s="17" t="s">
        <v>44</v>
      </c>
      <c r="B40" s="17" t="s">
        <v>1</v>
      </c>
      <c r="C40" s="17" t="s">
        <v>11</v>
      </c>
      <c r="D40" s="17" t="s">
        <v>2</v>
      </c>
      <c r="E40" s="20" t="s">
        <v>10</v>
      </c>
      <c r="F40" s="20" t="s">
        <v>3</v>
      </c>
      <c r="G40" s="20" t="s">
        <v>4</v>
      </c>
      <c r="H40" s="13"/>
      <c r="I40" s="13"/>
      <c r="J40" s="13"/>
      <c r="K40" s="13"/>
      <c r="L40" s="13"/>
      <c r="M40" s="14"/>
      <c r="N40" s="14"/>
      <c r="T40" s="10"/>
      <c r="U40" s="10"/>
      <c r="V40" s="12"/>
      <c r="W40" s="12"/>
      <c r="X40" s="12"/>
      <c r="Y40" s="12"/>
      <c r="Z40" s="12"/>
      <c r="AA40" s="10"/>
      <c r="AB40" s="10"/>
    </row>
    <row r="41" spans="1:28" s="23" customFormat="1" ht="14.25" customHeight="1" x14ac:dyDescent="0.25">
      <c r="A41" s="10" t="s">
        <v>5</v>
      </c>
      <c r="B41" s="10">
        <f>HLOOKUP(B$40,$A$3:$G$10,ROWS($A40:A$41),0)</f>
        <v>1000</v>
      </c>
      <c r="C41" s="10">
        <f>HLOOKUP(C$40,$A$3:$G$10,ROWS($A40:B$41),0)</f>
        <v>1200</v>
      </c>
      <c r="D41" s="10">
        <f>HLOOKUP(D$40,$A$3:$G$10,ROWS($A40:C$41),0)</f>
        <v>800</v>
      </c>
      <c r="E41" s="10">
        <f>HLOOKUP(E$40,$A$3:$G$10,ROWS($A40:D$41),0)</f>
        <v>5400</v>
      </c>
      <c r="F41" s="10">
        <f>HLOOKUP(F$40,$A$3:$G$10,ROWS($A40:E$41),0)</f>
        <v>7800</v>
      </c>
      <c r="G41" s="10">
        <f>HLOOKUP(G$40,$A$3:$G$10,ROWS($A40:F$41),0)</f>
        <v>2300</v>
      </c>
      <c r="H41" s="10"/>
      <c r="I41" s="13"/>
      <c r="J41" s="13"/>
      <c r="K41" s="13"/>
      <c r="L41" s="13"/>
      <c r="M41" s="14"/>
      <c r="N41" s="14"/>
      <c r="T41" s="10"/>
      <c r="U41" s="12"/>
      <c r="V41" s="12"/>
      <c r="W41" s="12"/>
      <c r="X41" s="12"/>
      <c r="Y41" s="12"/>
      <c r="Z41" s="12"/>
      <c r="AA41" s="10"/>
      <c r="AB41" s="10"/>
    </row>
    <row r="42" spans="1:28" s="23" customFormat="1" ht="14.25" customHeight="1" x14ac:dyDescent="0.25">
      <c r="A42" s="10" t="s">
        <v>0</v>
      </c>
      <c r="B42" s="10" t="str">
        <f>HLOOKUP(B$40,$A$3:$G$10,ROWS($A41:A$41),0)</f>
        <v>Nestle</v>
      </c>
      <c r="C42" s="10" t="str">
        <f>HLOOKUP(C$40,$A$3:$G$10,ROWS($A41:B$41),0)</f>
        <v>IBM</v>
      </c>
      <c r="D42" s="10" t="str">
        <f>HLOOKUP(D$40,$A$3:$G$10,ROWS($A41:C$41),0)</f>
        <v>Amul</v>
      </c>
      <c r="E42" s="10" t="str">
        <f>HLOOKUP(E$40,$A$3:$G$10,ROWS($A41:D$41),0)</f>
        <v>Dell</v>
      </c>
      <c r="F42" s="10" t="str">
        <f>HLOOKUP(F$40,$A$3:$G$10,ROWS($A41:E$41),0)</f>
        <v>Parle</v>
      </c>
      <c r="G42" s="10" t="str">
        <f>HLOOKUP(G$40,$A$3:$G$10,ROWS($A41:F$41),0)</f>
        <v>Britannia</v>
      </c>
      <c r="H42" s="10"/>
      <c r="I42" s="13"/>
      <c r="J42" s="13"/>
      <c r="K42" s="13"/>
      <c r="L42" s="13"/>
      <c r="M42" s="14"/>
      <c r="N42" s="14"/>
      <c r="T42" s="10"/>
      <c r="U42" s="12"/>
      <c r="V42" s="12"/>
      <c r="W42" s="12"/>
      <c r="X42" s="12"/>
      <c r="Y42" s="12"/>
      <c r="Z42" s="12"/>
      <c r="AA42" s="10"/>
      <c r="AB42" s="10"/>
    </row>
    <row r="43" spans="1:28" s="23" customFormat="1" ht="14.25" customHeight="1" x14ac:dyDescent="0.25">
      <c r="A43" s="10" t="s">
        <v>6</v>
      </c>
      <c r="B43" s="10">
        <f>HLOOKUP(B$40,$A$3:$G$10,ROWS($A$41:A42),0)</f>
        <v>1000</v>
      </c>
      <c r="C43" s="10">
        <f>HLOOKUP(C$40,$A$3:$G$10,ROWS($A$41:B42),0)</f>
        <v>1200</v>
      </c>
      <c r="D43" s="10">
        <f>HLOOKUP(D$40,$A$3:$G$10,ROWS($A$41:C42),0)</f>
        <v>800</v>
      </c>
      <c r="E43" s="10">
        <f>HLOOKUP(E$40,$A$3:$G$10,ROWS($A$41:D42),0)</f>
        <v>5400</v>
      </c>
      <c r="F43" s="10">
        <f>HLOOKUP(F$40,$A$3:$G$10,ROWS($A$41:E42),0)</f>
        <v>7800</v>
      </c>
      <c r="G43" s="10">
        <f>HLOOKUP(G$40,$A$3:$G$10,ROWS($A$41:F42),0)</f>
        <v>2300</v>
      </c>
      <c r="H43" s="10"/>
      <c r="I43" s="13"/>
      <c r="J43" s="13"/>
      <c r="K43" s="13"/>
      <c r="L43" s="13"/>
      <c r="M43" s="14"/>
      <c r="N43" s="14"/>
      <c r="T43" s="10"/>
      <c r="U43" s="12"/>
      <c r="V43" s="12"/>
      <c r="W43" s="12"/>
      <c r="X43" s="12"/>
      <c r="Y43" s="12"/>
      <c r="Z43" s="12"/>
      <c r="AA43" s="10"/>
      <c r="AB43" s="10"/>
    </row>
    <row r="44" spans="1:28" s="23" customFormat="1" ht="14.25" customHeight="1" x14ac:dyDescent="0.25">
      <c r="A44" s="10" t="s">
        <v>12</v>
      </c>
      <c r="B44" s="10">
        <f>HLOOKUP(B$40,$A$3:$G$10,ROWS($A$41:A43),0)</f>
        <v>100</v>
      </c>
      <c r="C44" s="10">
        <f>HLOOKUP(C$40,$A$3:$G$10,ROWS($A$41:B43),0)</f>
        <v>200</v>
      </c>
      <c r="D44" s="10">
        <f>HLOOKUP(D$40,$A$3:$G$10,ROWS($A$41:C43),0)</f>
        <v>120</v>
      </c>
      <c r="E44" s="10">
        <f>HLOOKUP(E$40,$A$3:$G$10,ROWS($A$41:D43),0)</f>
        <v>700</v>
      </c>
      <c r="F44" s="10">
        <f>HLOOKUP(F$40,$A$3:$G$10,ROWS($A$41:E43),0)</f>
        <v>800</v>
      </c>
      <c r="G44" s="10">
        <f>HLOOKUP(G$40,$A$3:$G$10,ROWS($A$41:F43),0)</f>
        <v>400</v>
      </c>
      <c r="H44" s="10"/>
      <c r="I44" s="13"/>
      <c r="J44" s="13"/>
      <c r="K44" s="13"/>
      <c r="L44" s="13"/>
      <c r="M44" s="14"/>
      <c r="N44" s="14"/>
      <c r="T44" s="10"/>
      <c r="U44" s="12"/>
      <c r="V44" s="12"/>
      <c r="W44" s="12"/>
      <c r="X44" s="12"/>
      <c r="Y44" s="12"/>
      <c r="Z44" s="12"/>
      <c r="AA44" s="10"/>
      <c r="AB44" s="10"/>
    </row>
    <row r="45" spans="1:28" s="23" customFormat="1" ht="14.25" customHeight="1" x14ac:dyDescent="0.25">
      <c r="A45" s="10" t="s">
        <v>7</v>
      </c>
      <c r="B45" s="10">
        <f>HLOOKUP(B$40,$A$3:$G$10,ROWS($A$41:A44),0)</f>
        <v>900</v>
      </c>
      <c r="C45" s="10">
        <f>HLOOKUP(C$40,$A$3:$G$10,ROWS($A$41:B44),0)</f>
        <v>1000</v>
      </c>
      <c r="D45" s="10">
        <f>HLOOKUP(D$40,$A$3:$G$10,ROWS($A$41:C44),0)</f>
        <v>680</v>
      </c>
      <c r="E45" s="10">
        <f>HLOOKUP(E$40,$A$3:$G$10,ROWS($A$41:D44),0)</f>
        <v>4700</v>
      </c>
      <c r="F45" s="10">
        <f>HLOOKUP(F$40,$A$3:$G$10,ROWS($A$41:E44),0)</f>
        <v>7000</v>
      </c>
      <c r="G45" s="10">
        <f>HLOOKUP(G$40,$A$3:$G$10,ROWS($A$41:F44),0)</f>
        <v>1900</v>
      </c>
      <c r="H45" s="10"/>
      <c r="I45" s="13"/>
      <c r="J45" s="13"/>
      <c r="K45" s="13"/>
      <c r="L45" s="13"/>
      <c r="M45" s="14"/>
      <c r="N45" s="14"/>
      <c r="T45" s="10"/>
      <c r="U45" s="12"/>
      <c r="V45" s="12"/>
      <c r="W45" s="12"/>
      <c r="X45" s="12"/>
      <c r="Y45" s="12"/>
      <c r="Z45" s="12"/>
      <c r="AA45" s="10"/>
      <c r="AB45" s="10"/>
    </row>
    <row r="46" spans="1:28" s="23" customFormat="1" ht="14.25" customHeight="1" x14ac:dyDescent="0.25">
      <c r="A46" s="10" t="s">
        <v>8</v>
      </c>
      <c r="B46" s="10">
        <f>HLOOKUP(B$40,$A$3:$G$10,ROWS($A$41:A45),0)</f>
        <v>50</v>
      </c>
      <c r="C46" s="10">
        <f>HLOOKUP(C$40,$A$3:$G$10,ROWS($A$41:B45),0)</f>
        <v>80</v>
      </c>
      <c r="D46" s="10">
        <f>HLOOKUP(D$40,$A$3:$G$10,ROWS($A$41:C45),0)</f>
        <v>40</v>
      </c>
      <c r="E46" s="10">
        <f>HLOOKUP(E$40,$A$3:$G$10,ROWS($A$41:D45),0)</f>
        <v>300</v>
      </c>
      <c r="F46" s="10">
        <f>HLOOKUP(F$40,$A$3:$G$10,ROWS($A$41:E45),0)</f>
        <v>350</v>
      </c>
      <c r="G46" s="10">
        <f>HLOOKUP(G$40,$A$3:$G$10,ROWS($A$41:F45),0)</f>
        <v>150</v>
      </c>
      <c r="H46" s="10"/>
      <c r="I46" s="13"/>
      <c r="J46" s="13"/>
      <c r="K46" s="13"/>
      <c r="L46" s="13"/>
      <c r="M46" s="14"/>
      <c r="N46" s="14"/>
      <c r="T46" s="10"/>
      <c r="U46" s="12"/>
      <c r="V46" s="12"/>
      <c r="W46" s="12"/>
      <c r="X46" s="12"/>
      <c r="Y46" s="12"/>
      <c r="Z46" s="12"/>
      <c r="AA46" s="10"/>
      <c r="AB46" s="10"/>
    </row>
    <row r="47" spans="1:28" s="23" customFormat="1" ht="14.25" customHeight="1" x14ac:dyDescent="0.25">
      <c r="A47" s="10" t="s">
        <v>9</v>
      </c>
      <c r="B47" s="10">
        <f>HLOOKUP(B$40,$A$3:$G$10,ROWS($A$41:A46),0)</f>
        <v>850</v>
      </c>
      <c r="C47" s="10">
        <f>HLOOKUP(C$40,$A$3:$G$10,ROWS($A$41:B46),0)</f>
        <v>920</v>
      </c>
      <c r="D47" s="10">
        <f>HLOOKUP(D$40,$A$3:$G$10,ROWS($A$41:C46),0)</f>
        <v>640</v>
      </c>
      <c r="E47" s="10">
        <f>HLOOKUP(E$40,$A$3:$G$10,ROWS($A$41:D46),0)</f>
        <v>4400</v>
      </c>
      <c r="F47" s="10">
        <f>HLOOKUP(F$40,$A$3:$G$10,ROWS($A$41:E46),0)</f>
        <v>6650</v>
      </c>
      <c r="G47" s="10">
        <f>HLOOKUP(G$40,$A$3:$G$10,ROWS($A$41:F46),0)</f>
        <v>1750</v>
      </c>
      <c r="H47" s="10"/>
      <c r="I47" s="13"/>
      <c r="J47" s="13"/>
      <c r="K47" s="13"/>
      <c r="L47" s="13"/>
      <c r="M47" s="14"/>
      <c r="N47" s="14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s="61" customFormat="1" ht="12" customHeight="1" x14ac:dyDescent="0.25">
      <c r="A48" s="57"/>
      <c r="B48" s="58"/>
      <c r="C48" s="59"/>
      <c r="D48" s="60"/>
      <c r="E48" s="60"/>
      <c r="F48" s="60"/>
      <c r="G48" s="60"/>
      <c r="H48" s="59"/>
      <c r="I48" s="59"/>
      <c r="J48" s="57"/>
      <c r="K48" s="57"/>
      <c r="L48" s="57"/>
      <c r="M48" s="57"/>
      <c r="N48" s="57"/>
      <c r="T48" s="60"/>
      <c r="U48" s="60"/>
      <c r="V48" s="60"/>
      <c r="W48" s="60"/>
      <c r="X48" s="60"/>
      <c r="Y48" s="60"/>
      <c r="Z48" s="60"/>
      <c r="AA48" s="60"/>
      <c r="AB48" s="60"/>
    </row>
    <row r="49" spans="1:28" s="61" customFormat="1" ht="12.75" customHeight="1" x14ac:dyDescent="0.25">
      <c r="A49" s="59"/>
      <c r="B49" s="58"/>
      <c r="C49" s="59"/>
      <c r="D49" s="60"/>
      <c r="E49" s="60"/>
      <c r="F49" s="60"/>
      <c r="G49" s="60"/>
      <c r="H49" s="59"/>
      <c r="I49" s="59"/>
      <c r="J49" s="57"/>
      <c r="K49" s="57"/>
      <c r="L49" s="57"/>
      <c r="M49" s="57"/>
      <c r="N49" s="57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s="23" customFormat="1" ht="13.5" customHeight="1" x14ac:dyDescent="0.25">
      <c r="A50" s="50"/>
      <c r="B50" s="13"/>
      <c r="C50" s="26"/>
      <c r="D50" s="10"/>
      <c r="E50" s="10"/>
      <c r="F50" s="26"/>
      <c r="G50" s="13"/>
      <c r="H50" s="13"/>
      <c r="I50" s="13"/>
      <c r="J50" s="14"/>
      <c r="K50" s="14"/>
      <c r="L50" s="14"/>
      <c r="M50" s="14"/>
      <c r="N50" s="14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s="23" customFormat="1" ht="15.75" customHeight="1" x14ac:dyDescent="0.25">
      <c r="A51" s="50"/>
      <c r="B51" s="13"/>
      <c r="C51" s="13"/>
      <c r="D51" s="10"/>
      <c r="E51" s="10"/>
      <c r="F51" s="10"/>
      <c r="G51" s="13"/>
      <c r="H51" s="13"/>
      <c r="I51" s="13"/>
      <c r="J51" s="14"/>
      <c r="K51" s="14"/>
      <c r="L51" s="14"/>
      <c r="M51" s="14"/>
      <c r="N51" s="14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s="23" customFormat="1" ht="15.75" customHeight="1" x14ac:dyDescent="0.25">
      <c r="A52" s="50"/>
      <c r="B52" s="13"/>
      <c r="C52" s="13"/>
      <c r="D52" s="13"/>
      <c r="E52" s="10"/>
      <c r="F52" s="10"/>
      <c r="G52" s="13"/>
      <c r="H52" s="13"/>
      <c r="I52" s="13"/>
      <c r="J52" s="14"/>
      <c r="K52" s="14"/>
      <c r="L52" s="14"/>
      <c r="M52" s="14"/>
      <c r="N52" s="14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s="23" customFormat="1" ht="14.2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s="23" customFormat="1" ht="14.25" customHeight="1" x14ac:dyDescent="0.25">
      <c r="A54" s="17" t="s">
        <v>44</v>
      </c>
      <c r="B54" s="17" t="s">
        <v>1</v>
      </c>
      <c r="C54" s="17" t="s">
        <v>11</v>
      </c>
      <c r="D54" s="17" t="s">
        <v>2</v>
      </c>
      <c r="E54" s="20" t="s">
        <v>10</v>
      </c>
      <c r="F54" s="20" t="s">
        <v>3</v>
      </c>
      <c r="G54" s="20" t="s">
        <v>4</v>
      </c>
      <c r="H54" s="13"/>
      <c r="I54" s="13"/>
      <c r="J54" s="14"/>
      <c r="K54" s="14"/>
      <c r="L54" s="14"/>
      <c r="M54" s="14"/>
      <c r="N54" s="14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s="23" customFormat="1" ht="14.25" customHeight="1" x14ac:dyDescent="0.25">
      <c r="A55" s="10" t="s">
        <v>5</v>
      </c>
      <c r="B55" s="10">
        <f>VLOOKUP($A55,$A$40:$G$47,MATCH(B$54,$A$40:$G$40,0),0)</f>
        <v>1000</v>
      </c>
      <c r="C55" s="10">
        <f t="shared" ref="C55:G61" si="14">VLOOKUP($A55,$A$40:$G$47,MATCH(C$54,$A$40:$G$40,0),0)</f>
        <v>1200</v>
      </c>
      <c r="D55" s="10">
        <f t="shared" si="14"/>
        <v>800</v>
      </c>
      <c r="E55" s="10">
        <f t="shared" si="14"/>
        <v>5400</v>
      </c>
      <c r="F55" s="10">
        <f t="shared" si="14"/>
        <v>7800</v>
      </c>
      <c r="G55" s="10">
        <f t="shared" si="14"/>
        <v>2300</v>
      </c>
      <c r="H55" s="13"/>
      <c r="I55" s="13"/>
      <c r="J55" s="24"/>
      <c r="K55" s="14"/>
      <c r="L55" s="14"/>
      <c r="M55" s="14"/>
      <c r="N55" s="14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s="23" customFormat="1" ht="14.25" customHeight="1" x14ac:dyDescent="0.25">
      <c r="A56" s="10" t="s">
        <v>0</v>
      </c>
      <c r="B56" s="10" t="str">
        <f t="shared" ref="B56:B61" si="15">VLOOKUP($A56,$A$40:$G$47,MATCH(B$54,$A$40:$G$40,0),0)</f>
        <v>Nestle</v>
      </c>
      <c r="C56" s="10" t="str">
        <f t="shared" si="14"/>
        <v>IBM</v>
      </c>
      <c r="D56" s="10" t="str">
        <f t="shared" si="14"/>
        <v>Amul</v>
      </c>
      <c r="E56" s="10" t="str">
        <f t="shared" si="14"/>
        <v>Dell</v>
      </c>
      <c r="F56" s="10" t="str">
        <f t="shared" si="14"/>
        <v>Parle</v>
      </c>
      <c r="G56" s="10" t="str">
        <f t="shared" si="14"/>
        <v>Britannia</v>
      </c>
      <c r="H56" s="13"/>
      <c r="I56" s="13"/>
      <c r="J56" s="14"/>
      <c r="K56" s="14"/>
      <c r="L56" s="14"/>
      <c r="M56" s="14"/>
      <c r="N56" s="14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s="23" customFormat="1" ht="14.25" customHeight="1" x14ac:dyDescent="0.25">
      <c r="A57" s="10" t="s">
        <v>6</v>
      </c>
      <c r="B57" s="10">
        <f t="shared" si="15"/>
        <v>1000</v>
      </c>
      <c r="C57" s="10">
        <f t="shared" si="14"/>
        <v>1200</v>
      </c>
      <c r="D57" s="10">
        <f t="shared" si="14"/>
        <v>800</v>
      </c>
      <c r="E57" s="10">
        <f t="shared" si="14"/>
        <v>5400</v>
      </c>
      <c r="F57" s="10">
        <f t="shared" si="14"/>
        <v>7800</v>
      </c>
      <c r="G57" s="10">
        <f t="shared" si="14"/>
        <v>2300</v>
      </c>
      <c r="H57" s="13"/>
      <c r="I57" s="13"/>
      <c r="J57" s="24"/>
      <c r="K57" s="14"/>
      <c r="L57" s="14"/>
      <c r="M57" s="14"/>
      <c r="N57" s="14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s="23" customFormat="1" ht="14.25" customHeight="1" x14ac:dyDescent="0.25">
      <c r="A58" s="10" t="s">
        <v>12</v>
      </c>
      <c r="B58" s="10">
        <f t="shared" si="15"/>
        <v>100</v>
      </c>
      <c r="C58" s="10">
        <f t="shared" si="14"/>
        <v>200</v>
      </c>
      <c r="D58" s="10">
        <f t="shared" si="14"/>
        <v>120</v>
      </c>
      <c r="E58" s="10">
        <f t="shared" si="14"/>
        <v>700</v>
      </c>
      <c r="F58" s="10">
        <f t="shared" si="14"/>
        <v>800</v>
      </c>
      <c r="G58" s="10">
        <f t="shared" si="14"/>
        <v>400</v>
      </c>
      <c r="H58" s="13"/>
      <c r="I58" s="13"/>
      <c r="J58" s="14"/>
      <c r="K58" s="14"/>
      <c r="L58" s="14"/>
      <c r="M58" s="14"/>
      <c r="N58" s="14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s="23" customFormat="1" ht="14.25" customHeight="1" x14ac:dyDescent="0.25">
      <c r="A59" s="10" t="s">
        <v>7</v>
      </c>
      <c r="B59" s="10">
        <f t="shared" si="15"/>
        <v>900</v>
      </c>
      <c r="C59" s="10">
        <f t="shared" si="14"/>
        <v>1000</v>
      </c>
      <c r="D59" s="10">
        <f t="shared" si="14"/>
        <v>680</v>
      </c>
      <c r="E59" s="10">
        <f t="shared" si="14"/>
        <v>4700</v>
      </c>
      <c r="F59" s="10">
        <f t="shared" si="14"/>
        <v>7000</v>
      </c>
      <c r="G59" s="10">
        <f t="shared" si="14"/>
        <v>1900</v>
      </c>
      <c r="H59" s="13"/>
      <c r="I59" s="13"/>
      <c r="J59" s="14"/>
      <c r="K59" s="14"/>
      <c r="L59" s="14"/>
      <c r="M59" s="14"/>
      <c r="N59" s="14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s="23" customFormat="1" ht="14.25" customHeight="1" x14ac:dyDescent="0.25">
      <c r="A60" s="10" t="s">
        <v>8</v>
      </c>
      <c r="B60" s="10">
        <f t="shared" si="15"/>
        <v>50</v>
      </c>
      <c r="C60" s="10">
        <f t="shared" si="14"/>
        <v>80</v>
      </c>
      <c r="D60" s="10">
        <f t="shared" si="14"/>
        <v>40</v>
      </c>
      <c r="E60" s="10">
        <f t="shared" si="14"/>
        <v>300</v>
      </c>
      <c r="F60" s="10">
        <f t="shared" si="14"/>
        <v>350</v>
      </c>
      <c r="G60" s="10">
        <f t="shared" si="14"/>
        <v>150</v>
      </c>
      <c r="H60" s="13"/>
      <c r="I60" s="13"/>
      <c r="J60" s="14"/>
      <c r="K60" s="14"/>
      <c r="L60" s="14"/>
      <c r="M60" s="14"/>
      <c r="N60" s="14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s="23" customFormat="1" ht="14.25" customHeight="1" x14ac:dyDescent="0.25">
      <c r="A61" s="10" t="s">
        <v>9</v>
      </c>
      <c r="B61" s="10">
        <f t="shared" si="15"/>
        <v>850</v>
      </c>
      <c r="C61" s="10">
        <f t="shared" si="14"/>
        <v>920</v>
      </c>
      <c r="D61" s="10">
        <f t="shared" si="14"/>
        <v>640</v>
      </c>
      <c r="E61" s="10">
        <f t="shared" si="14"/>
        <v>4400</v>
      </c>
      <c r="F61" s="10">
        <f t="shared" si="14"/>
        <v>6650</v>
      </c>
      <c r="G61" s="10">
        <f t="shared" si="14"/>
        <v>1750</v>
      </c>
      <c r="H61" s="13"/>
      <c r="I61" s="13"/>
      <c r="J61" s="14"/>
      <c r="K61" s="14"/>
      <c r="L61" s="14"/>
      <c r="M61" s="14"/>
      <c r="N61" s="14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s="10" customFormat="1" ht="16.5" customHeight="1" x14ac:dyDescent="0.25">
      <c r="A62" s="13"/>
      <c r="B62" s="12"/>
      <c r="C62" s="12"/>
      <c r="D62" s="12"/>
      <c r="E62" s="12"/>
      <c r="F62" s="12"/>
      <c r="G62" s="12"/>
      <c r="H62" s="13"/>
      <c r="I62" s="13"/>
      <c r="J62" s="13"/>
      <c r="K62" s="13"/>
      <c r="L62" s="13"/>
      <c r="M62" s="13"/>
      <c r="N62" s="13"/>
    </row>
    <row r="63" spans="1:28" s="10" customFormat="1" ht="14.25" customHeight="1" x14ac:dyDescent="0.25">
      <c r="A63" s="25" t="s">
        <v>81</v>
      </c>
      <c r="B63" s="12"/>
      <c r="E63" s="13"/>
      <c r="F63" s="12"/>
      <c r="G63" s="12"/>
      <c r="H63" s="13"/>
      <c r="I63" s="13"/>
      <c r="J63" s="13"/>
      <c r="K63" s="13"/>
      <c r="L63" s="13"/>
      <c r="M63" s="13"/>
      <c r="N63" s="13"/>
    </row>
    <row r="64" spans="1:28" s="10" customFormat="1" ht="14.25" customHeight="1" x14ac:dyDescent="0.25">
      <c r="A64" s="14"/>
      <c r="B64" s="14"/>
      <c r="C64" s="14"/>
      <c r="D64" s="14"/>
      <c r="E64" s="14"/>
      <c r="F64" s="14"/>
      <c r="G64" s="14"/>
      <c r="H64" s="13"/>
      <c r="I64" s="13"/>
      <c r="J64" s="13"/>
      <c r="K64" s="13"/>
      <c r="L64" s="13"/>
      <c r="M64" s="13"/>
      <c r="N64" s="13"/>
    </row>
    <row r="65" spans="1:15" s="10" customFormat="1" ht="14.25" customHeight="1" x14ac:dyDescent="0.25">
      <c r="A65" s="17" t="s">
        <v>44</v>
      </c>
      <c r="B65" s="17" t="s">
        <v>1</v>
      </c>
      <c r="C65" s="17" t="s">
        <v>11</v>
      </c>
      <c r="D65" s="17" t="s">
        <v>2</v>
      </c>
      <c r="E65" s="20" t="s">
        <v>10</v>
      </c>
      <c r="F65" s="20" t="s">
        <v>3</v>
      </c>
      <c r="G65" s="20" t="s">
        <v>4</v>
      </c>
      <c r="H65" s="13"/>
      <c r="I65" s="13"/>
      <c r="J65" s="13"/>
      <c r="K65" s="13"/>
      <c r="L65" s="13"/>
      <c r="M65" s="13"/>
      <c r="N65" s="13"/>
    </row>
    <row r="66" spans="1:15" s="10" customFormat="1" ht="14.25" customHeight="1" x14ac:dyDescent="0.25">
      <c r="A66" s="10" t="s">
        <v>5</v>
      </c>
      <c r="B66" s="10">
        <f>HLOOKUP(B$65,$A$54:$G$61,MATCH($A66,$A$65:$A$72,0),0)</f>
        <v>1000</v>
      </c>
      <c r="C66" s="10">
        <f t="shared" ref="C66:G72" si="16">HLOOKUP(C$65,$A$54:$G$61,MATCH($A66,$A$65:$A$72,0),0)</f>
        <v>1200</v>
      </c>
      <c r="D66" s="10">
        <f t="shared" si="16"/>
        <v>800</v>
      </c>
      <c r="E66" s="10">
        <f t="shared" si="16"/>
        <v>5400</v>
      </c>
      <c r="F66" s="10">
        <f t="shared" si="16"/>
        <v>7800</v>
      </c>
      <c r="G66" s="10">
        <f t="shared" si="16"/>
        <v>2300</v>
      </c>
      <c r="H66" s="13"/>
      <c r="I66" s="13"/>
      <c r="J66" s="13"/>
      <c r="K66" s="13"/>
      <c r="L66" s="13"/>
      <c r="M66" s="13"/>
      <c r="N66" s="13"/>
    </row>
    <row r="67" spans="1:15" s="10" customFormat="1" ht="14.25" customHeight="1" x14ac:dyDescent="0.25">
      <c r="A67" s="10" t="s">
        <v>0</v>
      </c>
      <c r="B67" s="10" t="str">
        <f t="shared" ref="B67:B72" si="17">HLOOKUP(B$65,$A$54:$G$61,MATCH($A67,$A$65:$A$72,0),0)</f>
        <v>Nestle</v>
      </c>
      <c r="C67" s="10" t="str">
        <f t="shared" si="16"/>
        <v>IBM</v>
      </c>
      <c r="D67" s="10" t="str">
        <f t="shared" si="16"/>
        <v>Amul</v>
      </c>
      <c r="E67" s="10" t="str">
        <f t="shared" si="16"/>
        <v>Dell</v>
      </c>
      <c r="F67" s="10" t="str">
        <f t="shared" si="16"/>
        <v>Parle</v>
      </c>
      <c r="G67" s="10" t="str">
        <f t="shared" si="16"/>
        <v>Britannia</v>
      </c>
      <c r="H67" s="13"/>
      <c r="I67" s="13"/>
      <c r="J67" s="13"/>
      <c r="K67" s="13"/>
      <c r="L67" s="13"/>
      <c r="M67" s="13"/>
      <c r="N67" s="13"/>
    </row>
    <row r="68" spans="1:15" s="10" customFormat="1" ht="14.25" customHeight="1" x14ac:dyDescent="0.25">
      <c r="A68" s="10" t="s">
        <v>6</v>
      </c>
      <c r="B68" s="10">
        <f t="shared" si="17"/>
        <v>1000</v>
      </c>
      <c r="C68" s="10">
        <f t="shared" si="16"/>
        <v>1200</v>
      </c>
      <c r="D68" s="10">
        <f t="shared" si="16"/>
        <v>800</v>
      </c>
      <c r="E68" s="10">
        <f t="shared" si="16"/>
        <v>5400</v>
      </c>
      <c r="F68" s="10">
        <f t="shared" si="16"/>
        <v>7800</v>
      </c>
      <c r="G68" s="10">
        <f t="shared" si="16"/>
        <v>2300</v>
      </c>
      <c r="H68" s="13"/>
      <c r="I68" s="13"/>
      <c r="J68" s="13"/>
      <c r="K68" s="13"/>
      <c r="L68" s="13"/>
      <c r="M68" s="13"/>
      <c r="N68" s="13"/>
    </row>
    <row r="69" spans="1:15" s="10" customFormat="1" ht="14.25" customHeight="1" x14ac:dyDescent="0.25">
      <c r="A69" s="10" t="s">
        <v>12</v>
      </c>
      <c r="B69" s="10">
        <f t="shared" si="17"/>
        <v>100</v>
      </c>
      <c r="C69" s="10">
        <f t="shared" si="16"/>
        <v>200</v>
      </c>
      <c r="D69" s="10">
        <f t="shared" si="16"/>
        <v>120</v>
      </c>
      <c r="E69" s="10">
        <f t="shared" si="16"/>
        <v>700</v>
      </c>
      <c r="F69" s="10">
        <f t="shared" si="16"/>
        <v>800</v>
      </c>
      <c r="G69" s="10">
        <f t="shared" si="16"/>
        <v>400</v>
      </c>
      <c r="H69" s="13"/>
      <c r="I69" s="13"/>
      <c r="J69" s="13"/>
      <c r="K69" s="13"/>
      <c r="L69" s="13"/>
      <c r="M69" s="13"/>
      <c r="N69" s="13"/>
    </row>
    <row r="70" spans="1:15" s="10" customFormat="1" ht="14.25" customHeight="1" x14ac:dyDescent="0.25">
      <c r="A70" s="10" t="s">
        <v>7</v>
      </c>
      <c r="B70" s="10">
        <f t="shared" si="17"/>
        <v>900</v>
      </c>
      <c r="C70" s="10">
        <f t="shared" si="16"/>
        <v>1000</v>
      </c>
      <c r="D70" s="10">
        <f t="shared" si="16"/>
        <v>680</v>
      </c>
      <c r="E70" s="10">
        <f t="shared" si="16"/>
        <v>4700</v>
      </c>
      <c r="F70" s="10">
        <f t="shared" si="16"/>
        <v>7000</v>
      </c>
      <c r="G70" s="10">
        <f t="shared" si="16"/>
        <v>1900</v>
      </c>
      <c r="H70" s="13"/>
      <c r="I70" s="13"/>
      <c r="J70" s="13"/>
      <c r="K70" s="13"/>
      <c r="L70" s="13"/>
      <c r="M70" s="13"/>
      <c r="N70" s="13"/>
    </row>
    <row r="71" spans="1:15" s="10" customFormat="1" ht="14.25" customHeight="1" x14ac:dyDescent="0.25">
      <c r="A71" s="10" t="s">
        <v>8</v>
      </c>
      <c r="B71" s="10">
        <f t="shared" si="17"/>
        <v>50</v>
      </c>
      <c r="C71" s="10">
        <f t="shared" si="16"/>
        <v>80</v>
      </c>
      <c r="D71" s="10">
        <f t="shared" si="16"/>
        <v>40</v>
      </c>
      <c r="E71" s="10">
        <f t="shared" si="16"/>
        <v>300</v>
      </c>
      <c r="F71" s="10">
        <f t="shared" si="16"/>
        <v>350</v>
      </c>
      <c r="G71" s="10">
        <f t="shared" si="16"/>
        <v>150</v>
      </c>
      <c r="H71" s="13"/>
      <c r="I71" s="13"/>
      <c r="J71" s="13"/>
      <c r="K71" s="13"/>
      <c r="L71" s="13"/>
      <c r="M71" s="13"/>
      <c r="N71" s="13"/>
    </row>
    <row r="72" spans="1:15" s="10" customFormat="1" ht="14.25" customHeight="1" x14ac:dyDescent="0.25">
      <c r="A72" s="10" t="s">
        <v>9</v>
      </c>
      <c r="B72" s="10">
        <f t="shared" si="17"/>
        <v>850</v>
      </c>
      <c r="C72" s="10">
        <f t="shared" si="16"/>
        <v>920</v>
      </c>
      <c r="D72" s="10">
        <f t="shared" si="16"/>
        <v>640</v>
      </c>
      <c r="E72" s="10">
        <f t="shared" si="16"/>
        <v>4400</v>
      </c>
      <c r="F72" s="10">
        <f t="shared" si="16"/>
        <v>6650</v>
      </c>
      <c r="G72" s="10">
        <f t="shared" si="16"/>
        <v>1750</v>
      </c>
      <c r="H72" s="13"/>
      <c r="I72" s="13"/>
      <c r="J72" s="13"/>
      <c r="K72" s="13"/>
      <c r="L72" s="13"/>
      <c r="M72" s="13"/>
      <c r="N72" s="13"/>
    </row>
    <row r="73" spans="1:15" s="10" customFormat="1" ht="18" customHeight="1" x14ac:dyDescent="0.25">
      <c r="A73" s="13"/>
      <c r="B73" s="27"/>
      <c r="C73" s="62"/>
      <c r="D73" s="27"/>
      <c r="E73" s="27"/>
      <c r="F73" s="27"/>
      <c r="G73" s="27"/>
      <c r="H73" s="13"/>
      <c r="I73" s="13"/>
      <c r="J73" s="13"/>
      <c r="K73" s="13"/>
      <c r="L73" s="13"/>
      <c r="M73" s="13"/>
      <c r="N73" s="13"/>
    </row>
    <row r="74" spans="1:15" s="10" customFormat="1" ht="14.25" customHeight="1" x14ac:dyDescent="0.25">
      <c r="A74" s="15" t="s">
        <v>79</v>
      </c>
      <c r="B74" s="15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5" s="10" customFormat="1" ht="18.75" customHeight="1" x14ac:dyDescent="0.25">
      <c r="A75" s="20"/>
      <c r="B75" s="20" t="s">
        <v>5</v>
      </c>
      <c r="C75" s="20" t="s">
        <v>0</v>
      </c>
      <c r="D75" s="20" t="s">
        <v>6</v>
      </c>
      <c r="E75" s="20" t="s">
        <v>12</v>
      </c>
      <c r="F75" s="20" t="s">
        <v>7</v>
      </c>
      <c r="G75" s="20" t="s">
        <v>8</v>
      </c>
      <c r="H75" s="13"/>
      <c r="I75" s="13"/>
      <c r="J75" s="13"/>
      <c r="K75" s="13"/>
      <c r="L75" s="13"/>
      <c r="M75" s="13"/>
      <c r="N75" s="13"/>
      <c r="O75" s="13"/>
    </row>
    <row r="76" spans="1:15" s="10" customFormat="1" ht="14.25" customHeight="1" x14ac:dyDescent="0.25">
      <c r="A76" s="20" t="s">
        <v>1</v>
      </c>
      <c r="B76" s="26">
        <f t="shared" ref="B76:G81" si="18">VLOOKUP(B$75,$A$3:$G$10,MATCH($A76,$A$3:$G$3,0),0)</f>
        <v>1000</v>
      </c>
      <c r="C76" s="26">
        <f t="shared" si="18"/>
        <v>100</v>
      </c>
      <c r="D76" s="26">
        <f t="shared" si="18"/>
        <v>900</v>
      </c>
      <c r="E76" s="26">
        <f t="shared" si="18"/>
        <v>50</v>
      </c>
      <c r="F76" s="26">
        <f t="shared" si="18"/>
        <v>850</v>
      </c>
      <c r="G76" s="26" t="str">
        <f t="shared" si="18"/>
        <v>Coffee</v>
      </c>
      <c r="H76" s="13"/>
      <c r="I76" s="13"/>
      <c r="J76" s="26"/>
      <c r="K76" s="26"/>
      <c r="L76" s="26"/>
      <c r="M76" s="26"/>
      <c r="N76" s="26"/>
      <c r="O76" s="26"/>
    </row>
    <row r="77" spans="1:15" s="10" customFormat="1" ht="14.25" customHeight="1" x14ac:dyDescent="0.25">
      <c r="A77" s="20" t="s">
        <v>11</v>
      </c>
      <c r="B77" s="26">
        <f t="shared" si="18"/>
        <v>1200</v>
      </c>
      <c r="C77" s="26">
        <f t="shared" si="18"/>
        <v>200</v>
      </c>
      <c r="D77" s="26">
        <f t="shared" si="18"/>
        <v>1000</v>
      </c>
      <c r="E77" s="26">
        <f t="shared" si="18"/>
        <v>80</v>
      </c>
      <c r="F77" s="26">
        <f t="shared" si="18"/>
        <v>920</v>
      </c>
      <c r="G77" s="26" t="str">
        <f t="shared" si="18"/>
        <v>Software</v>
      </c>
      <c r="H77" s="13"/>
      <c r="I77" s="13"/>
      <c r="J77" s="26"/>
      <c r="K77" s="26"/>
      <c r="L77" s="26"/>
      <c r="M77" s="26"/>
      <c r="N77" s="26"/>
      <c r="O77" s="26"/>
    </row>
    <row r="78" spans="1:15" s="10" customFormat="1" ht="14.25" customHeight="1" x14ac:dyDescent="0.25">
      <c r="A78" s="20" t="s">
        <v>2</v>
      </c>
      <c r="B78" s="26">
        <f t="shared" si="18"/>
        <v>800</v>
      </c>
      <c r="C78" s="26">
        <f t="shared" si="18"/>
        <v>120</v>
      </c>
      <c r="D78" s="26">
        <f t="shared" si="18"/>
        <v>680</v>
      </c>
      <c r="E78" s="26">
        <f t="shared" si="18"/>
        <v>40</v>
      </c>
      <c r="F78" s="26">
        <f t="shared" si="18"/>
        <v>640</v>
      </c>
      <c r="G78" s="26" t="str">
        <f t="shared" si="18"/>
        <v>Milk</v>
      </c>
      <c r="H78" s="13"/>
      <c r="I78" s="13"/>
      <c r="J78" s="26"/>
      <c r="K78" s="26"/>
      <c r="L78" s="26"/>
      <c r="M78" s="26"/>
      <c r="N78" s="26"/>
      <c r="O78" s="26"/>
    </row>
    <row r="79" spans="1:15" s="10" customFormat="1" ht="14.25" customHeight="1" x14ac:dyDescent="0.25">
      <c r="A79" s="20" t="s">
        <v>10</v>
      </c>
      <c r="B79" s="26">
        <f t="shared" si="18"/>
        <v>5400</v>
      </c>
      <c r="C79" s="26">
        <f t="shared" si="18"/>
        <v>700</v>
      </c>
      <c r="D79" s="26">
        <f t="shared" si="18"/>
        <v>4700</v>
      </c>
      <c r="E79" s="26">
        <f t="shared" si="18"/>
        <v>300</v>
      </c>
      <c r="F79" s="26">
        <f t="shared" si="18"/>
        <v>4400</v>
      </c>
      <c r="G79" s="26" t="str">
        <f t="shared" si="18"/>
        <v>Computers</v>
      </c>
      <c r="H79" s="13"/>
      <c r="I79" s="13"/>
      <c r="J79" s="26"/>
      <c r="K79" s="26"/>
      <c r="L79" s="26"/>
      <c r="M79" s="26"/>
      <c r="N79" s="26"/>
      <c r="O79" s="26"/>
    </row>
    <row r="80" spans="1:15" s="10" customFormat="1" ht="14.25" customHeight="1" x14ac:dyDescent="0.25">
      <c r="A80" s="20" t="s">
        <v>3</v>
      </c>
      <c r="B80" s="26">
        <f t="shared" si="18"/>
        <v>7800</v>
      </c>
      <c r="C80" s="26">
        <f t="shared" si="18"/>
        <v>800</v>
      </c>
      <c r="D80" s="26">
        <f t="shared" si="18"/>
        <v>7000</v>
      </c>
      <c r="E80" s="26">
        <f t="shared" si="18"/>
        <v>350</v>
      </c>
      <c r="F80" s="26">
        <f t="shared" si="18"/>
        <v>6650</v>
      </c>
      <c r="G80" s="26" t="str">
        <f t="shared" si="18"/>
        <v>Biscutes</v>
      </c>
      <c r="H80" s="13"/>
      <c r="I80" s="13"/>
      <c r="J80" s="26"/>
      <c r="K80" s="26"/>
      <c r="L80" s="26"/>
      <c r="M80" s="26"/>
      <c r="N80" s="26"/>
      <c r="O80" s="26"/>
    </row>
    <row r="81" spans="1:28" s="10" customFormat="1" ht="16.5" customHeight="1" x14ac:dyDescent="0.25">
      <c r="A81" s="20" t="s">
        <v>4</v>
      </c>
      <c r="B81" s="26">
        <f t="shared" si="18"/>
        <v>2300</v>
      </c>
      <c r="C81" s="26">
        <f t="shared" si="18"/>
        <v>400</v>
      </c>
      <c r="D81" s="26">
        <f t="shared" si="18"/>
        <v>1900</v>
      </c>
      <c r="E81" s="26">
        <f t="shared" si="18"/>
        <v>150</v>
      </c>
      <c r="F81" s="26">
        <f t="shared" si="18"/>
        <v>1750</v>
      </c>
      <c r="G81" s="26" t="str">
        <f t="shared" si="18"/>
        <v>Bread</v>
      </c>
      <c r="H81" s="13"/>
      <c r="I81" s="13"/>
      <c r="J81" s="26"/>
      <c r="K81" s="26"/>
      <c r="L81" s="26"/>
      <c r="M81" s="26"/>
      <c r="N81" s="26"/>
      <c r="O81" s="26"/>
    </row>
    <row r="82" spans="1:28" s="10" customFormat="1" ht="14.25" customHeight="1" x14ac:dyDescent="0.25">
      <c r="A82" s="13"/>
      <c r="H82" s="13"/>
      <c r="I82" s="13"/>
      <c r="J82" s="13"/>
      <c r="K82" s="13"/>
      <c r="L82" s="13"/>
      <c r="M82" s="13"/>
      <c r="N82" s="13"/>
    </row>
    <row r="83" spans="1:28" s="10" customFormat="1" ht="14.25" customHeight="1" x14ac:dyDescent="0.25">
      <c r="A83" s="15" t="s">
        <v>80</v>
      </c>
      <c r="B83" s="29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28" s="10" customFormat="1" ht="18.75" customHeight="1" x14ac:dyDescent="0.25">
      <c r="A84" s="70"/>
      <c r="B84" s="70" t="s">
        <v>5</v>
      </c>
      <c r="C84" s="70" t="s">
        <v>0</v>
      </c>
      <c r="D84" s="70" t="s">
        <v>6</v>
      </c>
      <c r="E84" s="70" t="s">
        <v>12</v>
      </c>
      <c r="F84" s="70" t="s">
        <v>7</v>
      </c>
      <c r="G84" s="70" t="s">
        <v>8</v>
      </c>
      <c r="H84" s="13"/>
      <c r="I84" s="13"/>
      <c r="J84" s="13"/>
      <c r="K84" s="13"/>
      <c r="L84" s="13"/>
      <c r="M84" s="13"/>
      <c r="N84" s="13"/>
      <c r="T84" s="63"/>
      <c r="U84" s="63"/>
      <c r="V84" s="63"/>
      <c r="W84" s="63"/>
      <c r="X84" s="63"/>
      <c r="Y84" s="63"/>
    </row>
    <row r="85" spans="1:28" s="10" customFormat="1" ht="14.25" customHeight="1" x14ac:dyDescent="0.25">
      <c r="A85" s="70" t="s">
        <v>1</v>
      </c>
      <c r="B85" s="69">
        <f t="shared" ref="B85:G90" si="19">HLOOKUP($A85,$A$3:$G$10,MATCH(B$84,$A$3:$A$10,0),0)</f>
        <v>1000</v>
      </c>
      <c r="C85" s="69">
        <f t="shared" si="19"/>
        <v>100</v>
      </c>
      <c r="D85" s="69">
        <f t="shared" si="19"/>
        <v>900</v>
      </c>
      <c r="E85" s="69">
        <f t="shared" si="19"/>
        <v>50</v>
      </c>
      <c r="F85" s="69">
        <f t="shared" si="19"/>
        <v>850</v>
      </c>
      <c r="G85" s="69" t="str">
        <f t="shared" si="19"/>
        <v>Coffee</v>
      </c>
      <c r="H85" s="12"/>
      <c r="I85" s="12"/>
      <c r="J85" s="13"/>
      <c r="K85" s="13"/>
      <c r="L85" s="13"/>
      <c r="M85" s="13"/>
      <c r="N85" s="13"/>
      <c r="T85" s="68">
        <f t="shared" ref="T85:Y91" si="20">VLOOKUP($Z85,$T$3:$Z$10,MATCH(T$92,$T$3:$Z$3,0),0)</f>
        <v>1000</v>
      </c>
      <c r="U85" s="68">
        <f t="shared" si="20"/>
        <v>1200</v>
      </c>
      <c r="V85" s="68">
        <f t="shared" si="20"/>
        <v>800</v>
      </c>
      <c r="W85" s="68">
        <f t="shared" si="20"/>
        <v>5400</v>
      </c>
      <c r="X85" s="68">
        <f t="shared" si="20"/>
        <v>7800</v>
      </c>
      <c r="Y85" s="68">
        <f t="shared" si="20"/>
        <v>2300</v>
      </c>
      <c r="Z85" s="66" t="s">
        <v>5</v>
      </c>
    </row>
    <row r="86" spans="1:28" s="10" customFormat="1" ht="14.25" customHeight="1" x14ac:dyDescent="0.25">
      <c r="A86" s="70" t="s">
        <v>11</v>
      </c>
      <c r="B86" s="69">
        <f t="shared" si="19"/>
        <v>1200</v>
      </c>
      <c r="C86" s="69">
        <f t="shared" si="19"/>
        <v>200</v>
      </c>
      <c r="D86" s="69">
        <f t="shared" si="19"/>
        <v>1000</v>
      </c>
      <c r="E86" s="69">
        <f t="shared" si="19"/>
        <v>80</v>
      </c>
      <c r="F86" s="69">
        <f t="shared" si="19"/>
        <v>920</v>
      </c>
      <c r="G86" s="69" t="str">
        <f t="shared" si="19"/>
        <v>Software</v>
      </c>
      <c r="H86" s="12"/>
      <c r="I86" s="12"/>
      <c r="J86" s="13"/>
      <c r="K86" s="13"/>
      <c r="L86" s="13"/>
      <c r="M86" s="13"/>
      <c r="N86" s="13"/>
      <c r="T86" s="68">
        <f t="shared" si="20"/>
        <v>100</v>
      </c>
      <c r="U86" s="68">
        <f t="shared" si="20"/>
        <v>200</v>
      </c>
      <c r="V86" s="68">
        <f t="shared" si="20"/>
        <v>120</v>
      </c>
      <c r="W86" s="68">
        <f t="shared" si="20"/>
        <v>700</v>
      </c>
      <c r="X86" s="68">
        <f t="shared" si="20"/>
        <v>800</v>
      </c>
      <c r="Y86" s="68">
        <f t="shared" si="20"/>
        <v>400</v>
      </c>
      <c r="Z86" s="66" t="s">
        <v>0</v>
      </c>
    </row>
    <row r="87" spans="1:28" s="10" customFormat="1" ht="14.25" customHeight="1" x14ac:dyDescent="0.25">
      <c r="A87" s="70" t="s">
        <v>2</v>
      </c>
      <c r="B87" s="69">
        <f t="shared" si="19"/>
        <v>800</v>
      </c>
      <c r="C87" s="69">
        <f t="shared" si="19"/>
        <v>120</v>
      </c>
      <c r="D87" s="69">
        <f t="shared" si="19"/>
        <v>680</v>
      </c>
      <c r="E87" s="69">
        <f t="shared" si="19"/>
        <v>40</v>
      </c>
      <c r="F87" s="69">
        <f t="shared" si="19"/>
        <v>640</v>
      </c>
      <c r="G87" s="69" t="str">
        <f t="shared" si="19"/>
        <v>Milk</v>
      </c>
      <c r="H87" s="12"/>
      <c r="I87" s="12"/>
      <c r="J87" s="13"/>
      <c r="K87" s="13"/>
      <c r="L87" s="13"/>
      <c r="M87" s="13"/>
      <c r="N87" s="13"/>
      <c r="T87" s="68">
        <f t="shared" si="20"/>
        <v>900</v>
      </c>
      <c r="U87" s="68">
        <f t="shared" si="20"/>
        <v>1000</v>
      </c>
      <c r="V87" s="68">
        <f t="shared" si="20"/>
        <v>680</v>
      </c>
      <c r="W87" s="68">
        <f t="shared" si="20"/>
        <v>4700</v>
      </c>
      <c r="X87" s="68">
        <f t="shared" si="20"/>
        <v>7000</v>
      </c>
      <c r="Y87" s="68">
        <f t="shared" si="20"/>
        <v>1900</v>
      </c>
      <c r="Z87" s="66" t="s">
        <v>6</v>
      </c>
    </row>
    <row r="88" spans="1:28" s="10" customFormat="1" ht="14.25" customHeight="1" x14ac:dyDescent="0.25">
      <c r="A88" s="70" t="s">
        <v>10</v>
      </c>
      <c r="B88" s="69">
        <f t="shared" si="19"/>
        <v>5400</v>
      </c>
      <c r="C88" s="69">
        <f t="shared" si="19"/>
        <v>700</v>
      </c>
      <c r="D88" s="69">
        <f t="shared" si="19"/>
        <v>4700</v>
      </c>
      <c r="E88" s="69">
        <f t="shared" si="19"/>
        <v>300</v>
      </c>
      <c r="F88" s="69">
        <f t="shared" si="19"/>
        <v>4400</v>
      </c>
      <c r="G88" s="69" t="str">
        <f t="shared" si="19"/>
        <v>Computers</v>
      </c>
      <c r="H88" s="12"/>
      <c r="I88" s="12"/>
      <c r="J88" s="13"/>
      <c r="K88" s="13"/>
      <c r="L88" s="13"/>
      <c r="M88" s="13"/>
      <c r="N88" s="13"/>
      <c r="T88" s="68">
        <f t="shared" si="20"/>
        <v>50</v>
      </c>
      <c r="U88" s="68">
        <f t="shared" si="20"/>
        <v>80</v>
      </c>
      <c r="V88" s="68">
        <f t="shared" si="20"/>
        <v>40</v>
      </c>
      <c r="W88" s="68">
        <f t="shared" si="20"/>
        <v>300</v>
      </c>
      <c r="X88" s="68">
        <f t="shared" si="20"/>
        <v>350</v>
      </c>
      <c r="Y88" s="68">
        <f t="shared" si="20"/>
        <v>150</v>
      </c>
      <c r="Z88" s="66" t="s">
        <v>12</v>
      </c>
    </row>
    <row r="89" spans="1:28" s="10" customFormat="1" ht="14.25" customHeight="1" x14ac:dyDescent="0.25">
      <c r="A89" s="70" t="s">
        <v>3</v>
      </c>
      <c r="B89" s="69">
        <f t="shared" si="19"/>
        <v>7800</v>
      </c>
      <c r="C89" s="69">
        <f t="shared" si="19"/>
        <v>800</v>
      </c>
      <c r="D89" s="69">
        <f t="shared" si="19"/>
        <v>7000</v>
      </c>
      <c r="E89" s="69">
        <f t="shared" si="19"/>
        <v>350</v>
      </c>
      <c r="F89" s="69">
        <f t="shared" si="19"/>
        <v>6650</v>
      </c>
      <c r="G89" s="69" t="str">
        <f t="shared" si="19"/>
        <v>Biscutes</v>
      </c>
      <c r="H89" s="12"/>
      <c r="I89" s="12"/>
      <c r="J89" s="13"/>
      <c r="K89" s="13"/>
      <c r="L89" s="13"/>
      <c r="M89" s="13"/>
      <c r="N89" s="13"/>
      <c r="T89" s="68">
        <f t="shared" si="20"/>
        <v>850</v>
      </c>
      <c r="U89" s="68">
        <f t="shared" si="20"/>
        <v>920</v>
      </c>
      <c r="V89" s="68">
        <f t="shared" si="20"/>
        <v>640</v>
      </c>
      <c r="W89" s="68">
        <f t="shared" si="20"/>
        <v>4400</v>
      </c>
      <c r="X89" s="68">
        <f t="shared" si="20"/>
        <v>6650</v>
      </c>
      <c r="Y89" s="68">
        <f t="shared" si="20"/>
        <v>1750</v>
      </c>
      <c r="Z89" s="66" t="s">
        <v>7</v>
      </c>
    </row>
    <row r="90" spans="1:28" s="10" customFormat="1" ht="14.25" customHeight="1" x14ac:dyDescent="0.25">
      <c r="A90" s="70" t="s">
        <v>4</v>
      </c>
      <c r="B90" s="69">
        <f t="shared" si="19"/>
        <v>2300</v>
      </c>
      <c r="C90" s="69">
        <f t="shared" si="19"/>
        <v>400</v>
      </c>
      <c r="D90" s="69">
        <f t="shared" si="19"/>
        <v>1900</v>
      </c>
      <c r="E90" s="69">
        <f t="shared" si="19"/>
        <v>150</v>
      </c>
      <c r="F90" s="69">
        <f t="shared" si="19"/>
        <v>1750</v>
      </c>
      <c r="G90" s="69" t="str">
        <f t="shared" si="19"/>
        <v>Bread</v>
      </c>
      <c r="H90" s="12"/>
      <c r="I90" s="12"/>
      <c r="J90" s="13"/>
      <c r="K90" s="13"/>
      <c r="L90" s="13"/>
      <c r="M90" s="13"/>
      <c r="N90" s="13"/>
      <c r="T90" s="68" t="str">
        <f t="shared" si="20"/>
        <v>Coffee</v>
      </c>
      <c r="U90" s="68" t="str">
        <f t="shared" si="20"/>
        <v>Software</v>
      </c>
      <c r="V90" s="68" t="str">
        <f t="shared" si="20"/>
        <v>Milk</v>
      </c>
      <c r="W90" s="68" t="str">
        <f t="shared" si="20"/>
        <v>Computers</v>
      </c>
      <c r="X90" s="68" t="str">
        <f t="shared" si="20"/>
        <v>Biscutes</v>
      </c>
      <c r="Y90" s="68" t="str">
        <f t="shared" si="20"/>
        <v>Bread</v>
      </c>
      <c r="Z90" s="66" t="s">
        <v>8</v>
      </c>
    </row>
    <row r="91" spans="1:28" s="23" customFormat="1" ht="14.25" customHeight="1" x14ac:dyDescent="0.25">
      <c r="A91" s="13"/>
      <c r="B91" s="10"/>
      <c r="C91" s="10"/>
      <c r="D91" s="10"/>
      <c r="E91" s="10"/>
      <c r="F91" s="10"/>
      <c r="G91" s="10"/>
      <c r="H91" s="13"/>
      <c r="I91" s="13"/>
      <c r="J91" s="14"/>
      <c r="K91" s="14"/>
      <c r="L91" s="14"/>
      <c r="M91" s="14"/>
      <c r="N91" s="14"/>
      <c r="T91" s="68" t="str">
        <f t="shared" si="20"/>
        <v>FMCG</v>
      </c>
      <c r="U91" s="68" t="str">
        <f t="shared" si="20"/>
        <v>IT</v>
      </c>
      <c r="V91" s="68" t="str">
        <f t="shared" si="20"/>
        <v>FMCG</v>
      </c>
      <c r="W91" s="68" t="str">
        <f t="shared" si="20"/>
        <v>IT</v>
      </c>
      <c r="X91" s="68" t="str">
        <f t="shared" si="20"/>
        <v>FMCG</v>
      </c>
      <c r="Y91" s="68" t="str">
        <f t="shared" si="20"/>
        <v>FMCG</v>
      </c>
      <c r="Z91" s="66" t="s">
        <v>9</v>
      </c>
      <c r="AA91" s="10"/>
      <c r="AB91" s="10"/>
    </row>
    <row r="92" spans="1:28" s="23" customFormat="1" ht="14.25" customHeight="1" x14ac:dyDescent="0.25">
      <c r="A92" s="20" t="s">
        <v>38</v>
      </c>
      <c r="B92" s="13"/>
      <c r="C92" s="13"/>
      <c r="D92" s="13"/>
      <c r="E92" s="13"/>
      <c r="F92" s="13"/>
      <c r="G92" s="13"/>
      <c r="H92" s="13"/>
      <c r="I92" s="13"/>
      <c r="J92" s="14"/>
      <c r="K92" s="14"/>
      <c r="L92" s="14"/>
      <c r="M92" s="14"/>
      <c r="N92" s="14"/>
      <c r="T92" s="65" t="s">
        <v>1</v>
      </c>
      <c r="U92" s="65" t="s">
        <v>11</v>
      </c>
      <c r="V92" s="65" t="s">
        <v>2</v>
      </c>
      <c r="W92" s="65" t="s">
        <v>10</v>
      </c>
      <c r="X92" s="65" t="s">
        <v>3</v>
      </c>
      <c r="Y92" s="65" t="s">
        <v>4</v>
      </c>
      <c r="Z92" s="65" t="s">
        <v>44</v>
      </c>
      <c r="AA92" s="10"/>
      <c r="AB92" s="10"/>
    </row>
    <row r="93" spans="1:28" s="23" customFormat="1" ht="14.2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4"/>
      <c r="K93" s="14"/>
      <c r="L93" s="14"/>
      <c r="M93" s="14"/>
      <c r="N93" s="14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s="10" customFormat="1" ht="14.25" customHeight="1" x14ac:dyDescent="0.25">
      <c r="A94" s="17" t="s">
        <v>44</v>
      </c>
      <c r="B94" s="17" t="s">
        <v>1</v>
      </c>
      <c r="C94" s="17" t="s">
        <v>11</v>
      </c>
      <c r="D94" s="17" t="s">
        <v>2</v>
      </c>
      <c r="E94" s="17" t="s">
        <v>10</v>
      </c>
      <c r="F94" s="17" t="s">
        <v>83</v>
      </c>
      <c r="G94" s="17" t="s">
        <v>4</v>
      </c>
      <c r="H94" s="13"/>
      <c r="I94" s="13"/>
      <c r="J94" s="13"/>
      <c r="K94" s="13"/>
      <c r="L94" s="13"/>
      <c r="M94" s="13"/>
      <c r="N94" s="13"/>
    </row>
    <row r="95" spans="1:28" s="10" customFormat="1" ht="14.25" customHeight="1" x14ac:dyDescent="0.25">
      <c r="A95" s="13" t="s">
        <v>5</v>
      </c>
      <c r="H95" s="13"/>
      <c r="I95" s="13"/>
      <c r="J95" s="13"/>
      <c r="K95" s="13"/>
      <c r="L95" s="13"/>
      <c r="M95" s="13"/>
      <c r="N95" s="13"/>
    </row>
    <row r="96" spans="1:28" s="23" customFormat="1" ht="14.25" customHeight="1" x14ac:dyDescent="0.25">
      <c r="A96" s="13" t="s">
        <v>82</v>
      </c>
      <c r="B96" s="10"/>
      <c r="C96" s="10"/>
      <c r="D96" s="10"/>
      <c r="E96" s="10"/>
      <c r="F96" s="10"/>
      <c r="G96" s="10"/>
      <c r="H96" s="13"/>
      <c r="I96" s="13"/>
      <c r="J96" s="14"/>
      <c r="K96" s="14"/>
      <c r="L96" s="14"/>
      <c r="M96" s="14"/>
      <c r="N96" s="14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s="23" customFormat="1" ht="14.25" customHeight="1" x14ac:dyDescent="0.25">
      <c r="A97" s="13" t="s">
        <v>6</v>
      </c>
      <c r="B97" s="10"/>
      <c r="C97" s="10"/>
      <c r="D97" s="10"/>
      <c r="E97" s="10"/>
      <c r="F97" s="10"/>
      <c r="G97" s="10"/>
      <c r="H97" s="13"/>
      <c r="I97" s="13"/>
      <c r="J97" s="14"/>
      <c r="K97" s="14"/>
      <c r="L97" s="14"/>
      <c r="M97" s="14"/>
      <c r="N97" s="14"/>
      <c r="T97" s="68">
        <f t="shared" ref="T97:Y103" si="21">HLOOKUP(T$104,$T$3:$Z$10,MATCH($Z97,$T$3:$T$10,0),0)</f>
        <v>1000</v>
      </c>
      <c r="U97" s="68">
        <f t="shared" si="21"/>
        <v>1200</v>
      </c>
      <c r="V97" s="68">
        <f t="shared" si="21"/>
        <v>800</v>
      </c>
      <c r="W97" s="68">
        <f t="shared" si="21"/>
        <v>5400</v>
      </c>
      <c r="X97" s="68">
        <f t="shared" si="21"/>
        <v>7800</v>
      </c>
      <c r="Y97" s="68">
        <f t="shared" si="21"/>
        <v>2300</v>
      </c>
      <c r="Z97" s="66" t="s">
        <v>5</v>
      </c>
      <c r="AA97" s="10"/>
      <c r="AB97" s="10"/>
    </row>
    <row r="98" spans="1:28" s="23" customFormat="1" ht="14.25" customHeight="1" x14ac:dyDescent="0.25">
      <c r="A98" s="13" t="s">
        <v>12</v>
      </c>
      <c r="B98" s="10"/>
      <c r="C98" s="10"/>
      <c r="D98" s="10"/>
      <c r="E98" s="10"/>
      <c r="F98" s="10"/>
      <c r="G98" s="10"/>
      <c r="H98" s="13"/>
      <c r="I98" s="13"/>
      <c r="J98" s="14"/>
      <c r="K98" s="14"/>
      <c r="L98" s="14"/>
      <c r="M98" s="14"/>
      <c r="N98" s="14"/>
      <c r="T98" s="68">
        <f t="shared" si="21"/>
        <v>100</v>
      </c>
      <c r="U98" s="68">
        <f t="shared" si="21"/>
        <v>200</v>
      </c>
      <c r="V98" s="68">
        <f t="shared" si="21"/>
        <v>120</v>
      </c>
      <c r="W98" s="68">
        <f t="shared" si="21"/>
        <v>700</v>
      </c>
      <c r="X98" s="68">
        <f t="shared" si="21"/>
        <v>800</v>
      </c>
      <c r="Y98" s="68">
        <f t="shared" si="21"/>
        <v>400</v>
      </c>
      <c r="Z98" s="66" t="s">
        <v>0</v>
      </c>
      <c r="AA98" s="10"/>
      <c r="AB98" s="10"/>
    </row>
    <row r="99" spans="1:28" s="23" customFormat="1" ht="14.25" customHeight="1" x14ac:dyDescent="0.25">
      <c r="A99" s="13" t="s">
        <v>7</v>
      </c>
      <c r="B99" s="10"/>
      <c r="C99" s="10"/>
      <c r="D99" s="10"/>
      <c r="E99" s="10"/>
      <c r="F99" s="10"/>
      <c r="G99" s="10"/>
      <c r="H99" s="13"/>
      <c r="I99" s="13"/>
      <c r="J99" s="14"/>
      <c r="K99" s="14"/>
      <c r="L99" s="14"/>
      <c r="M99" s="14"/>
      <c r="N99" s="14"/>
      <c r="T99" s="68">
        <f t="shared" si="21"/>
        <v>900</v>
      </c>
      <c r="U99" s="68">
        <f t="shared" si="21"/>
        <v>1000</v>
      </c>
      <c r="V99" s="68">
        <f t="shared" si="21"/>
        <v>680</v>
      </c>
      <c r="W99" s="68">
        <f t="shared" si="21"/>
        <v>4700</v>
      </c>
      <c r="X99" s="68">
        <f t="shared" si="21"/>
        <v>7000</v>
      </c>
      <c r="Y99" s="68">
        <f t="shared" si="21"/>
        <v>1900</v>
      </c>
      <c r="Z99" s="66" t="s">
        <v>6</v>
      </c>
      <c r="AA99" s="10"/>
      <c r="AB99" s="10"/>
    </row>
    <row r="100" spans="1:28" s="23" customFormat="1" ht="14.25" customHeight="1" x14ac:dyDescent="0.25">
      <c r="A100" s="13" t="s">
        <v>8</v>
      </c>
      <c r="B100" s="10"/>
      <c r="C100" s="10"/>
      <c r="D100" s="10"/>
      <c r="E100" s="10"/>
      <c r="F100" s="10"/>
      <c r="G100" s="10"/>
      <c r="H100" s="13"/>
      <c r="I100" s="13"/>
      <c r="J100" s="14"/>
      <c r="K100" s="14"/>
      <c r="L100" s="14"/>
      <c r="M100" s="14"/>
      <c r="N100" s="14"/>
      <c r="T100" s="68">
        <f t="shared" si="21"/>
        <v>50</v>
      </c>
      <c r="U100" s="68">
        <f t="shared" si="21"/>
        <v>80</v>
      </c>
      <c r="V100" s="68">
        <f t="shared" si="21"/>
        <v>40</v>
      </c>
      <c r="W100" s="68">
        <f t="shared" si="21"/>
        <v>300</v>
      </c>
      <c r="X100" s="68">
        <f t="shared" si="21"/>
        <v>350</v>
      </c>
      <c r="Y100" s="68">
        <f t="shared" si="21"/>
        <v>150</v>
      </c>
      <c r="Z100" s="66" t="s">
        <v>12</v>
      </c>
      <c r="AA100" s="10"/>
      <c r="AB100" s="10"/>
    </row>
    <row r="101" spans="1:28" s="23" customFormat="1" ht="14.25" customHeight="1" x14ac:dyDescent="0.25">
      <c r="A101" s="13" t="s">
        <v>9</v>
      </c>
      <c r="B101" s="10"/>
      <c r="C101" s="10"/>
      <c r="D101" s="10"/>
      <c r="E101" s="10"/>
      <c r="F101" s="10"/>
      <c r="G101" s="10"/>
      <c r="H101" s="13"/>
      <c r="I101" s="13"/>
      <c r="J101" s="14"/>
      <c r="K101" s="14"/>
      <c r="L101" s="14"/>
      <c r="M101" s="14"/>
      <c r="N101" s="14"/>
      <c r="T101" s="68">
        <f t="shared" si="21"/>
        <v>850</v>
      </c>
      <c r="U101" s="68">
        <f t="shared" si="21"/>
        <v>920</v>
      </c>
      <c r="V101" s="68">
        <f t="shared" si="21"/>
        <v>640</v>
      </c>
      <c r="W101" s="68">
        <f t="shared" si="21"/>
        <v>4400</v>
      </c>
      <c r="X101" s="68">
        <f t="shared" si="21"/>
        <v>6650</v>
      </c>
      <c r="Y101" s="68">
        <f t="shared" si="21"/>
        <v>1750</v>
      </c>
      <c r="Z101" s="66" t="s">
        <v>7</v>
      </c>
      <c r="AA101" s="10"/>
      <c r="AB101" s="10"/>
    </row>
    <row r="102" spans="1:28" s="23" customFormat="1" ht="14.2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4"/>
      <c r="K102" s="14"/>
      <c r="L102" s="14"/>
      <c r="M102" s="14"/>
      <c r="N102" s="14"/>
      <c r="T102" s="68" t="str">
        <f t="shared" si="21"/>
        <v>Coffee</v>
      </c>
      <c r="U102" s="68" t="str">
        <f t="shared" si="21"/>
        <v>Software</v>
      </c>
      <c r="V102" s="68" t="str">
        <f t="shared" si="21"/>
        <v>Milk</v>
      </c>
      <c r="W102" s="68" t="str">
        <f t="shared" si="21"/>
        <v>Computers</v>
      </c>
      <c r="X102" s="68" t="str">
        <f t="shared" si="21"/>
        <v>Biscutes</v>
      </c>
      <c r="Y102" s="68" t="str">
        <f t="shared" si="21"/>
        <v>Bread</v>
      </c>
      <c r="Z102" s="66" t="s">
        <v>8</v>
      </c>
      <c r="AA102" s="10"/>
      <c r="AB102" s="10"/>
    </row>
    <row r="103" spans="1:28" s="23" customFormat="1" ht="14.2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4"/>
      <c r="K103" s="14"/>
      <c r="L103" s="14"/>
      <c r="M103" s="14"/>
      <c r="N103" s="14"/>
      <c r="T103" s="68" t="str">
        <f t="shared" si="21"/>
        <v>FMCG</v>
      </c>
      <c r="U103" s="68" t="str">
        <f t="shared" si="21"/>
        <v>IT</v>
      </c>
      <c r="V103" s="68" t="str">
        <f t="shared" si="21"/>
        <v>FMCG</v>
      </c>
      <c r="W103" s="68" t="str">
        <f t="shared" si="21"/>
        <v>IT</v>
      </c>
      <c r="X103" s="68" t="str">
        <f t="shared" si="21"/>
        <v>FMCG</v>
      </c>
      <c r="Y103" s="68" t="str">
        <f t="shared" si="21"/>
        <v>FMCG</v>
      </c>
      <c r="Z103" s="66" t="s">
        <v>9</v>
      </c>
      <c r="AA103" s="10"/>
      <c r="AB103" s="10"/>
    </row>
    <row r="104" spans="1:28" s="23" customFormat="1" ht="14.2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4"/>
      <c r="K104" s="14"/>
      <c r="L104" s="14"/>
      <c r="M104" s="14"/>
      <c r="N104" s="14"/>
      <c r="T104" s="65" t="s">
        <v>1</v>
      </c>
      <c r="U104" s="65" t="s">
        <v>11</v>
      </c>
      <c r="V104" s="65" t="s">
        <v>2</v>
      </c>
      <c r="W104" s="65" t="s">
        <v>10</v>
      </c>
      <c r="X104" s="65" t="s">
        <v>3</v>
      </c>
      <c r="Y104" s="65" t="s">
        <v>4</v>
      </c>
      <c r="Z104" s="65" t="s">
        <v>44</v>
      </c>
      <c r="AA104" s="10"/>
      <c r="AB104" s="10"/>
    </row>
    <row r="105" spans="1:28" s="23" customFormat="1" ht="34.5" customHeight="1" x14ac:dyDescent="0.25">
      <c r="A105" s="13"/>
      <c r="B105" s="30" t="s">
        <v>28</v>
      </c>
      <c r="C105" s="31" t="s">
        <v>29</v>
      </c>
      <c r="D105" s="30" t="s">
        <v>30</v>
      </c>
      <c r="E105" s="13"/>
      <c r="F105" s="13"/>
      <c r="G105" s="13"/>
      <c r="H105" s="13"/>
      <c r="I105" s="13"/>
      <c r="J105" s="14"/>
      <c r="K105" s="14"/>
      <c r="L105" s="14"/>
      <c r="M105" s="14"/>
      <c r="N105" s="14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s="23" customFormat="1" ht="14.25" customHeight="1" x14ac:dyDescent="0.25">
      <c r="A106" s="13"/>
      <c r="B106" s="55">
        <v>0</v>
      </c>
      <c r="C106" s="51">
        <v>250000</v>
      </c>
      <c r="D106" s="3">
        <v>0</v>
      </c>
      <c r="E106" s="32"/>
      <c r="F106" s="13"/>
      <c r="G106" s="13"/>
      <c r="H106" s="13"/>
      <c r="I106" s="13"/>
      <c r="J106" s="14"/>
      <c r="K106" s="14"/>
      <c r="L106" s="14"/>
      <c r="M106" s="14"/>
      <c r="N106" s="14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s="23" customFormat="1" ht="14.25" customHeight="1" x14ac:dyDescent="0.25">
      <c r="A107" s="13"/>
      <c r="B107" s="51">
        <v>250001</v>
      </c>
      <c r="C107" s="51">
        <v>500000</v>
      </c>
      <c r="D107" s="4">
        <v>5.1499999999999997E-2</v>
      </c>
      <c r="E107" s="13"/>
      <c r="F107" s="13"/>
      <c r="G107" s="13"/>
      <c r="H107" s="13"/>
      <c r="I107" s="13"/>
      <c r="J107" s="14"/>
      <c r="K107" s="14"/>
      <c r="L107" s="14"/>
      <c r="M107" s="14"/>
      <c r="N107" s="14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s="23" customFormat="1" ht="14.25" customHeight="1" x14ac:dyDescent="0.25">
      <c r="A108" s="13"/>
      <c r="B108" s="51">
        <v>500001</v>
      </c>
      <c r="C108" s="51">
        <v>1000000</v>
      </c>
      <c r="D108" s="4">
        <v>0.20599999999999999</v>
      </c>
      <c r="E108" s="13"/>
      <c r="F108" s="13"/>
      <c r="G108" s="13"/>
      <c r="H108" s="13"/>
      <c r="I108" s="13"/>
      <c r="J108" s="14"/>
      <c r="K108" s="14"/>
      <c r="L108" s="14"/>
      <c r="M108" s="14"/>
      <c r="N108" s="14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s="23" customFormat="1" ht="14.25" customHeight="1" x14ac:dyDescent="0.25">
      <c r="A109" s="13"/>
      <c r="B109" s="51">
        <v>1000001</v>
      </c>
      <c r="C109" s="51">
        <v>10000000</v>
      </c>
      <c r="D109" s="4">
        <v>0.309</v>
      </c>
      <c r="E109" s="13"/>
      <c r="F109" s="13"/>
      <c r="G109" s="13"/>
      <c r="H109" s="13"/>
      <c r="I109" s="13"/>
      <c r="J109" s="14"/>
      <c r="K109" s="14"/>
      <c r="L109" s="14"/>
      <c r="M109" s="14"/>
      <c r="N109" s="14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s="23" customFormat="1" ht="14.25" customHeight="1" x14ac:dyDescent="0.25">
      <c r="A110" s="13"/>
      <c r="B110" s="51">
        <v>10000001</v>
      </c>
      <c r="C110" s="51"/>
      <c r="D110" s="4">
        <v>0.33989999999999998</v>
      </c>
      <c r="E110" s="13"/>
      <c r="F110" s="13"/>
      <c r="G110" s="13"/>
      <c r="H110" s="13"/>
      <c r="I110" s="13"/>
      <c r="J110" s="14"/>
      <c r="K110" s="14"/>
      <c r="L110" s="14"/>
      <c r="M110" s="14"/>
      <c r="N110" s="14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s="23" customFormat="1" ht="14.25" customHeight="1" x14ac:dyDescent="0.25">
      <c r="A111" s="13"/>
      <c r="B111" s="13"/>
      <c r="C111" s="13"/>
      <c r="D111" s="13"/>
      <c r="E111" s="13"/>
      <c r="F111" s="13"/>
      <c r="G111" s="13"/>
      <c r="H111" s="14"/>
      <c r="I111" s="14"/>
      <c r="J111" s="14"/>
      <c r="K111" s="14"/>
      <c r="L111" s="14"/>
      <c r="M111" s="14"/>
      <c r="N111" s="14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s="23" customFormat="1" ht="14.25" customHeight="1" thickBot="1" x14ac:dyDescent="0.3">
      <c r="A112" s="13" t="s">
        <v>31</v>
      </c>
      <c r="B112" s="13"/>
      <c r="C112" s="13"/>
      <c r="D112" s="13"/>
      <c r="E112" s="13"/>
      <c r="F112" s="13"/>
      <c r="G112" s="13"/>
      <c r="H112" s="14"/>
      <c r="I112" s="14"/>
      <c r="J112" s="14"/>
      <c r="K112" s="14"/>
      <c r="L112" s="14"/>
      <c r="M112" s="14"/>
      <c r="N112" s="14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s="23" customFormat="1" ht="21.75" thickBot="1" x14ac:dyDescent="0.3">
      <c r="A113" s="33" t="s">
        <v>37</v>
      </c>
      <c r="B113" s="15" t="s">
        <v>43</v>
      </c>
      <c r="C113" s="13"/>
      <c r="D113" s="13"/>
      <c r="E113" s="74" t="s">
        <v>89</v>
      </c>
      <c r="F113" s="75"/>
      <c r="G113" s="75"/>
      <c r="H113" s="75"/>
      <c r="I113" s="75"/>
      <c r="J113" s="76"/>
      <c r="K113" s="14"/>
      <c r="L113" s="14"/>
      <c r="M113" s="14"/>
      <c r="N113" s="14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s="23" customFormat="1" ht="21.75" thickBot="1" x14ac:dyDescent="0.3">
      <c r="A114" s="34">
        <v>350000</v>
      </c>
      <c r="B114" s="56">
        <f>VLOOKUP($A114,$B$105:$D$110,3,1)</f>
        <v>5.1499999999999997E-2</v>
      </c>
      <c r="C114" s="13"/>
      <c r="D114" s="13"/>
      <c r="E114" s="74" t="s">
        <v>90</v>
      </c>
      <c r="F114" s="75"/>
      <c r="G114" s="75"/>
      <c r="H114" s="75"/>
      <c r="I114" s="75"/>
      <c r="J114" s="76"/>
      <c r="K114" s="14"/>
      <c r="L114" s="14"/>
      <c r="M114" s="14"/>
      <c r="N114" s="14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s="23" customFormat="1" ht="14.25" customHeight="1" x14ac:dyDescent="0.25">
      <c r="A115" s="34">
        <v>648000</v>
      </c>
      <c r="B115" s="56">
        <f t="shared" ref="B115:B119" si="22">VLOOKUP($A115,$B$105:$D$110,3,1)</f>
        <v>0.20599999999999999</v>
      </c>
      <c r="C115" s="13"/>
      <c r="D115" s="13"/>
      <c r="E115" s="13"/>
      <c r="F115" s="36"/>
      <c r="G115" s="13"/>
      <c r="H115" s="14"/>
      <c r="I115" s="14"/>
      <c r="J115" s="14"/>
      <c r="K115" s="14"/>
      <c r="L115" s="14"/>
      <c r="M115" s="14"/>
      <c r="N115" s="14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s="23" customFormat="1" ht="14.25" customHeight="1" x14ac:dyDescent="0.25">
      <c r="A116" s="34">
        <v>11600000</v>
      </c>
      <c r="B116" s="56">
        <f t="shared" si="22"/>
        <v>0.33989999999999998</v>
      </c>
      <c r="C116" s="13"/>
      <c r="D116" s="13"/>
      <c r="E116" s="13"/>
      <c r="F116" s="36"/>
      <c r="G116" s="13"/>
      <c r="H116" s="14"/>
      <c r="I116" s="14"/>
      <c r="J116" s="14"/>
      <c r="K116" s="14"/>
      <c r="L116" s="14"/>
      <c r="M116" s="14"/>
      <c r="N116" s="14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s="23" customFormat="1" ht="14.25" customHeight="1" x14ac:dyDescent="0.25">
      <c r="A117" s="34">
        <v>1430001</v>
      </c>
      <c r="B117" s="56">
        <f t="shared" si="22"/>
        <v>0.309</v>
      </c>
      <c r="C117" s="13"/>
      <c r="D117" s="13"/>
      <c r="E117" s="13"/>
      <c r="F117" s="36"/>
      <c r="G117" s="13"/>
      <c r="H117" s="14"/>
      <c r="I117" s="14"/>
      <c r="J117" s="14"/>
      <c r="K117" s="14"/>
      <c r="L117" s="14"/>
      <c r="M117" s="14"/>
      <c r="N117" s="14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s="23" customFormat="1" ht="14.25" customHeight="1" x14ac:dyDescent="0.25">
      <c r="A118" s="34">
        <v>149000</v>
      </c>
      <c r="B118" s="56">
        <f t="shared" si="22"/>
        <v>0</v>
      </c>
      <c r="C118" s="13"/>
      <c r="D118" s="13"/>
      <c r="E118" s="13"/>
      <c r="F118" s="36"/>
      <c r="G118" s="13"/>
      <c r="H118" s="14"/>
      <c r="I118" s="14"/>
      <c r="J118" s="14"/>
      <c r="K118" s="14"/>
      <c r="L118" s="14"/>
      <c r="M118" s="14"/>
      <c r="N118" s="14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s="23" customFormat="1" ht="14.25" customHeight="1" x14ac:dyDescent="0.25">
      <c r="A119" s="34">
        <v>450000</v>
      </c>
      <c r="B119" s="56">
        <f t="shared" si="22"/>
        <v>5.1499999999999997E-2</v>
      </c>
      <c r="C119" s="13"/>
      <c r="D119" s="13"/>
      <c r="E119" s="13"/>
      <c r="F119" s="36"/>
      <c r="G119" s="13"/>
      <c r="H119" s="14"/>
      <c r="I119" s="14"/>
      <c r="J119" s="14"/>
      <c r="K119" s="14"/>
      <c r="L119" s="14"/>
      <c r="M119" s="14"/>
      <c r="N119" s="14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s="23" customFormat="1" ht="14.25" customHeight="1" x14ac:dyDescent="0.25">
      <c r="A120" s="13"/>
      <c r="B120" s="35"/>
      <c r="C120" s="13"/>
      <c r="D120" s="13"/>
      <c r="E120" s="13"/>
      <c r="F120" s="13"/>
      <c r="G120" s="13"/>
      <c r="H120" s="14"/>
      <c r="I120" s="14"/>
      <c r="J120" s="14"/>
      <c r="K120" s="14"/>
      <c r="L120" s="14"/>
      <c r="M120" s="14"/>
      <c r="N120" s="14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s="23" customFormat="1" ht="14.25" customHeight="1" x14ac:dyDescent="0.25">
      <c r="A121" s="14" t="s">
        <v>45</v>
      </c>
      <c r="B121" s="14"/>
      <c r="C121" s="14"/>
      <c r="D121" s="14"/>
      <c r="E121" s="14"/>
      <c r="F121" s="14"/>
      <c r="G121" s="14"/>
      <c r="H121" s="13"/>
      <c r="I121" s="13"/>
      <c r="J121" s="14"/>
      <c r="K121" s="14"/>
      <c r="L121" s="14"/>
      <c r="M121" s="14"/>
      <c r="N121" s="14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s="23" customFormat="1" ht="14.25" customHeight="1" x14ac:dyDescent="0.25">
      <c r="A122" s="52"/>
      <c r="B122" s="52" t="s">
        <v>25</v>
      </c>
      <c r="C122" s="52" t="s">
        <v>26</v>
      </c>
      <c r="D122" s="52" t="s">
        <v>27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s="23" customFormat="1" ht="14.25" customHeight="1" x14ac:dyDescent="0.25">
      <c r="A123" s="52"/>
      <c r="B123" s="52" t="s">
        <v>5</v>
      </c>
      <c r="C123" s="52" t="s">
        <v>6</v>
      </c>
      <c r="D123" s="52" t="s">
        <v>7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s="23" customFormat="1" ht="14.25" customHeight="1" x14ac:dyDescent="0.25">
      <c r="A124" s="52" t="s">
        <v>1</v>
      </c>
      <c r="B124" s="37">
        <f ca="1">INDIRECT($A124&amp;"!"&amp;B$122)</f>
        <v>1000</v>
      </c>
      <c r="C124" s="37">
        <f t="shared" ref="C124:D127" ca="1" si="23">INDIRECT($A124&amp;"!"&amp;C$122)</f>
        <v>111111111</v>
      </c>
      <c r="D124" s="37">
        <f t="shared" ca="1" si="23"/>
        <v>100</v>
      </c>
      <c r="E124" s="73"/>
      <c r="F124" s="73"/>
      <c r="G124" s="14"/>
      <c r="H124" s="14"/>
      <c r="I124" s="14" t="s">
        <v>91</v>
      </c>
      <c r="J124" s="14"/>
      <c r="K124" s="14"/>
      <c r="L124" s="14"/>
      <c r="M124" s="14"/>
      <c r="N124" s="14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s="23" customFormat="1" ht="14.25" customHeight="1" x14ac:dyDescent="0.25">
      <c r="A125" s="52" t="s">
        <v>11</v>
      </c>
      <c r="B125" s="37">
        <f t="shared" ref="B125:B127" ca="1" si="24">INDIRECT($A125&amp;"!"&amp;B$122)</f>
        <v>85555</v>
      </c>
      <c r="C125" s="37">
        <f t="shared" ca="1" si="23"/>
        <v>747474747</v>
      </c>
      <c r="D125" s="37">
        <f t="shared" ca="1" si="23"/>
        <v>6374896</v>
      </c>
      <c r="E125" s="73"/>
      <c r="F125" s="73"/>
      <c r="G125" s="14"/>
      <c r="H125" s="14"/>
      <c r="I125" s="14"/>
      <c r="J125" s="14"/>
      <c r="K125" s="14"/>
      <c r="L125" s="14"/>
      <c r="M125" s="14"/>
      <c r="N125" s="14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s="23" customFormat="1" ht="14.25" customHeight="1" x14ac:dyDescent="0.25">
      <c r="A126" s="52" t="s">
        <v>3</v>
      </c>
      <c r="B126" s="37">
        <f t="shared" ca="1" si="24"/>
        <v>7800</v>
      </c>
      <c r="C126" s="37">
        <f t="shared" ca="1" si="23"/>
        <v>8000</v>
      </c>
      <c r="D126" s="37">
        <f t="shared" ca="1" si="23"/>
        <v>16161</v>
      </c>
      <c r="E126" s="28"/>
      <c r="F126" s="14"/>
      <c r="G126" s="14"/>
      <c r="H126" s="14"/>
      <c r="I126" s="14"/>
      <c r="J126" s="14"/>
      <c r="K126" s="14"/>
      <c r="L126" s="14"/>
      <c r="M126" s="14"/>
      <c r="N126" s="14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s="23" customFormat="1" ht="14.25" customHeight="1" x14ac:dyDescent="0.25">
      <c r="A127" s="52" t="s">
        <v>2</v>
      </c>
      <c r="B127" s="37">
        <f t="shared" ca="1" si="24"/>
        <v>12121212</v>
      </c>
      <c r="C127" s="37">
        <f t="shared" ca="1" si="23"/>
        <v>9999999</v>
      </c>
      <c r="D127" s="37">
        <f t="shared" ca="1" si="23"/>
        <v>565656</v>
      </c>
      <c r="E127" s="14"/>
      <c r="F127" s="14"/>
      <c r="G127" s="14"/>
      <c r="H127" s="13"/>
      <c r="I127" s="13"/>
      <c r="J127" s="14"/>
      <c r="K127" s="14"/>
      <c r="L127" s="14"/>
      <c r="M127" s="14"/>
      <c r="N127" s="14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s="23" customFormat="1" ht="14.25" customHeight="1" x14ac:dyDescent="0.25">
      <c r="A128" s="14"/>
      <c r="B128" s="14"/>
      <c r="C128" s="14"/>
      <c r="D128" s="14"/>
      <c r="E128" s="14"/>
      <c r="F128" s="14"/>
      <c r="G128" s="14"/>
      <c r="H128" s="13"/>
      <c r="I128" s="13"/>
      <c r="J128" s="14"/>
      <c r="K128" s="14"/>
      <c r="L128" s="14"/>
      <c r="M128" s="14"/>
      <c r="N128" s="14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s="23" customFormat="1" ht="14.25" customHeight="1" x14ac:dyDescent="0.25">
      <c r="A129" s="20"/>
      <c r="B129" s="20" t="s">
        <v>25</v>
      </c>
      <c r="C129" s="20" t="s">
        <v>26</v>
      </c>
      <c r="D129" s="20" t="s">
        <v>27</v>
      </c>
      <c r="E129" s="14"/>
      <c r="F129" s="14"/>
      <c r="G129" s="14"/>
      <c r="H129" s="13"/>
      <c r="I129" s="13"/>
      <c r="J129" s="14"/>
      <c r="K129" s="14"/>
      <c r="L129" s="14"/>
      <c r="M129" s="14"/>
      <c r="N129" s="14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s="23" customFormat="1" ht="14.25" customHeight="1" x14ac:dyDescent="0.25">
      <c r="A130" s="20"/>
      <c r="B130" s="20" t="s">
        <v>5</v>
      </c>
      <c r="C130" s="20" t="s">
        <v>6</v>
      </c>
      <c r="D130" s="20" t="s">
        <v>7</v>
      </c>
      <c r="E130" s="14"/>
      <c r="F130" s="14"/>
      <c r="G130" s="14"/>
      <c r="H130" s="13"/>
      <c r="I130" s="13"/>
      <c r="J130" s="14"/>
      <c r="K130" s="14"/>
      <c r="L130" s="14"/>
      <c r="M130" s="14"/>
      <c r="N130" s="14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s="23" customFormat="1" ht="14.25" customHeight="1" x14ac:dyDescent="0.25">
      <c r="A131" s="20" t="s">
        <v>1</v>
      </c>
      <c r="B131" s="13"/>
      <c r="C131" s="13"/>
      <c r="D131" s="13"/>
      <c r="E131" s="28"/>
      <c r="F131" s="14"/>
      <c r="G131" s="14"/>
      <c r="H131" s="13"/>
      <c r="I131" s="13"/>
      <c r="J131" s="14"/>
      <c r="K131" s="14"/>
      <c r="L131" s="14"/>
      <c r="M131" s="14"/>
      <c r="N131" s="14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s="23" customFormat="1" ht="14.25" customHeight="1" x14ac:dyDescent="0.25">
      <c r="A132" s="20" t="s">
        <v>11</v>
      </c>
      <c r="B132" s="13"/>
      <c r="C132" s="13"/>
      <c r="D132" s="13"/>
      <c r="E132" s="14"/>
      <c r="F132" s="14"/>
      <c r="G132" s="14"/>
      <c r="H132" s="13"/>
      <c r="I132" s="13"/>
      <c r="J132" s="14"/>
      <c r="K132" s="14"/>
      <c r="L132" s="14"/>
      <c r="M132" s="14"/>
      <c r="N132" s="14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s="23" customFormat="1" ht="14.25" customHeight="1" x14ac:dyDescent="0.25">
      <c r="A133" s="20" t="s">
        <v>3</v>
      </c>
      <c r="B133" s="13"/>
      <c r="C133" s="13"/>
      <c r="D133" s="13"/>
      <c r="E133" s="14"/>
      <c r="F133" s="14"/>
      <c r="G133" s="14"/>
      <c r="H133" s="13"/>
      <c r="I133" s="13"/>
      <c r="J133" s="14"/>
      <c r="K133" s="14"/>
      <c r="L133" s="14"/>
      <c r="M133" s="14"/>
      <c r="N133" s="14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s="23" customFormat="1" ht="14.25" customHeight="1" x14ac:dyDescent="0.25">
      <c r="A134" s="20" t="s">
        <v>2</v>
      </c>
      <c r="B134" s="13"/>
      <c r="C134" s="13"/>
      <c r="D134" s="13"/>
      <c r="E134" s="14"/>
      <c r="F134" s="14"/>
      <c r="G134" s="14"/>
      <c r="H134" s="13"/>
      <c r="I134" s="13"/>
      <c r="J134" s="14"/>
      <c r="K134" s="14"/>
      <c r="L134" s="14"/>
      <c r="M134" s="14"/>
      <c r="N134" s="14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s="23" customFormat="1" ht="14.25" customHeight="1" x14ac:dyDescent="0.25">
      <c r="A135" s="14"/>
      <c r="B135" s="13"/>
      <c r="C135" s="13"/>
      <c r="D135" s="13"/>
      <c r="E135" s="14"/>
      <c r="F135" s="14"/>
      <c r="G135" s="14"/>
      <c r="H135" s="13"/>
      <c r="I135" s="13"/>
      <c r="J135" s="14"/>
      <c r="K135" s="14"/>
      <c r="L135" s="14"/>
      <c r="M135" s="14"/>
      <c r="N135" s="14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s="23" customFormat="1" ht="14.25" customHeight="1" x14ac:dyDescent="0.25">
      <c r="A136" s="14"/>
      <c r="B136" s="13"/>
      <c r="C136" s="13"/>
      <c r="D136" s="13"/>
      <c r="E136" s="14"/>
      <c r="F136" s="14"/>
      <c r="G136" s="14"/>
      <c r="H136" s="13"/>
      <c r="I136" s="13"/>
      <c r="J136" s="14"/>
      <c r="K136" s="14"/>
      <c r="L136" s="14"/>
      <c r="M136" s="14"/>
      <c r="N136" s="14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s="23" customFormat="1" ht="14.25" customHeight="1" x14ac:dyDescent="0.25">
      <c r="A137" s="14"/>
      <c r="B137" s="14"/>
      <c r="C137" s="14"/>
      <c r="D137" s="14"/>
      <c r="E137" s="14"/>
      <c r="F137" s="14"/>
      <c r="G137" s="14"/>
      <c r="H137" s="13"/>
      <c r="I137" s="13"/>
      <c r="J137" s="14"/>
      <c r="K137" s="14"/>
      <c r="L137" s="14"/>
      <c r="M137" s="14"/>
      <c r="N137" s="14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s="10" customFormat="1" ht="14.25" customHeight="1" x14ac:dyDescent="0.25">
      <c r="A138" s="14"/>
      <c r="B138" s="14"/>
      <c r="C138" s="14"/>
      <c r="D138" s="14"/>
      <c r="E138" s="14"/>
      <c r="F138" s="14"/>
      <c r="G138" s="14"/>
      <c r="H138" s="13"/>
      <c r="I138" s="13"/>
      <c r="J138" s="14"/>
      <c r="K138" s="14"/>
      <c r="L138" s="13"/>
      <c r="M138" s="13"/>
      <c r="N138" s="13"/>
    </row>
    <row r="139" spans="1:28" s="10" customFormat="1" ht="14.25" customHeight="1" x14ac:dyDescent="0.25">
      <c r="A139" s="13"/>
      <c r="B139" s="14"/>
      <c r="C139" s="14"/>
      <c r="D139" s="14"/>
      <c r="E139" s="14"/>
      <c r="F139" s="14"/>
      <c r="G139" s="14"/>
      <c r="H139" s="13"/>
      <c r="I139" s="13"/>
      <c r="J139" s="14"/>
      <c r="K139" s="14"/>
      <c r="L139" s="13"/>
      <c r="M139" s="13"/>
      <c r="N139" s="13"/>
    </row>
    <row r="140" spans="1:28" s="10" customFormat="1" ht="14.25" customHeight="1" x14ac:dyDescent="0.25">
      <c r="A140" s="13"/>
      <c r="B140" s="23"/>
      <c r="C140" s="23"/>
      <c r="D140" s="23"/>
      <c r="E140" s="23"/>
      <c r="F140" s="23"/>
      <c r="G140" s="23"/>
      <c r="H140" s="13"/>
      <c r="I140" s="13"/>
      <c r="J140" s="14"/>
      <c r="K140" s="14"/>
      <c r="L140" s="13"/>
      <c r="M140" s="13"/>
      <c r="N140" s="13"/>
    </row>
    <row r="141" spans="1:28" ht="14.25" customHeight="1" x14ac:dyDescent="0.25">
      <c r="A141" s="13"/>
      <c r="B141" s="12">
        <v>1000</v>
      </c>
      <c r="C141" s="12">
        <v>1200</v>
      </c>
      <c r="D141" s="12">
        <v>800</v>
      </c>
      <c r="E141" s="12">
        <v>5400</v>
      </c>
      <c r="F141" s="12">
        <v>7800</v>
      </c>
      <c r="G141" s="12">
        <v>2300</v>
      </c>
      <c r="H141" s="71" t="s">
        <v>5</v>
      </c>
      <c r="M141" s="12"/>
      <c r="N141" s="12"/>
    </row>
    <row r="142" spans="1:28" ht="14.25" customHeight="1" x14ac:dyDescent="0.25">
      <c r="A142" s="13"/>
      <c r="B142" s="12">
        <v>100</v>
      </c>
      <c r="C142" s="12">
        <v>200</v>
      </c>
      <c r="D142" s="12">
        <v>120</v>
      </c>
      <c r="E142" s="12">
        <v>700</v>
      </c>
      <c r="F142" s="12">
        <v>800</v>
      </c>
      <c r="G142" s="12">
        <v>400</v>
      </c>
      <c r="H142" s="71" t="s">
        <v>0</v>
      </c>
      <c r="J142" s="64"/>
      <c r="K142" s="20" t="s">
        <v>5</v>
      </c>
      <c r="L142" s="20" t="s">
        <v>0</v>
      </c>
      <c r="M142" s="20" t="s">
        <v>6</v>
      </c>
      <c r="N142" s="20" t="s">
        <v>12</v>
      </c>
      <c r="O142" s="20" t="s">
        <v>7</v>
      </c>
      <c r="P142" s="20" t="s">
        <v>8</v>
      </c>
      <c r="Q142" s="20" t="s">
        <v>9</v>
      </c>
    </row>
    <row r="143" spans="1:28" ht="14.25" customHeight="1" x14ac:dyDescent="0.25">
      <c r="A143" s="13"/>
      <c r="B143" s="12">
        <f t="shared" ref="B143:G143" si="25">B141-B142</f>
        <v>900</v>
      </c>
      <c r="C143" s="12">
        <f t="shared" si="25"/>
        <v>1000</v>
      </c>
      <c r="D143" s="12">
        <f t="shared" si="25"/>
        <v>680</v>
      </c>
      <c r="E143" s="12">
        <f t="shared" si="25"/>
        <v>4700</v>
      </c>
      <c r="F143" s="12">
        <f t="shared" si="25"/>
        <v>7000</v>
      </c>
      <c r="G143" s="12">
        <f t="shared" si="25"/>
        <v>1900</v>
      </c>
      <c r="H143" s="71" t="s">
        <v>6</v>
      </c>
      <c r="J143" s="20" t="s">
        <v>1</v>
      </c>
      <c r="K143" s="26">
        <v>1000</v>
      </c>
      <c r="L143" s="26">
        <v>100</v>
      </c>
      <c r="M143" s="26">
        <v>900</v>
      </c>
      <c r="N143" s="26">
        <v>50</v>
      </c>
      <c r="O143" s="26">
        <v>850</v>
      </c>
      <c r="P143" s="26" t="s">
        <v>13</v>
      </c>
      <c r="Q143" s="26" t="s">
        <v>19</v>
      </c>
    </row>
    <row r="144" spans="1:28" ht="14.25" customHeight="1" x14ac:dyDescent="0.25">
      <c r="A144" s="13"/>
      <c r="B144" s="12">
        <v>50</v>
      </c>
      <c r="C144" s="12">
        <v>80</v>
      </c>
      <c r="D144" s="12">
        <v>40</v>
      </c>
      <c r="E144" s="12">
        <v>300</v>
      </c>
      <c r="F144" s="12">
        <v>350</v>
      </c>
      <c r="G144" s="12">
        <v>150</v>
      </c>
      <c r="H144" s="71" t="s">
        <v>12</v>
      </c>
      <c r="J144" s="20" t="s">
        <v>11</v>
      </c>
      <c r="K144" s="26">
        <v>1200</v>
      </c>
      <c r="L144" s="26">
        <v>200</v>
      </c>
      <c r="M144" s="26">
        <v>1000</v>
      </c>
      <c r="N144" s="26">
        <v>80</v>
      </c>
      <c r="O144" s="26">
        <v>920</v>
      </c>
      <c r="P144" s="26" t="s">
        <v>14</v>
      </c>
      <c r="Q144" s="26" t="s">
        <v>20</v>
      </c>
    </row>
    <row r="145" spans="1:24" ht="14.25" customHeight="1" x14ac:dyDescent="0.25">
      <c r="A145" s="13"/>
      <c r="B145" s="12">
        <f t="shared" ref="B145:G145" si="26">B143-B144</f>
        <v>850</v>
      </c>
      <c r="C145" s="12">
        <f t="shared" si="26"/>
        <v>920</v>
      </c>
      <c r="D145" s="12">
        <f t="shared" si="26"/>
        <v>640</v>
      </c>
      <c r="E145" s="12">
        <f t="shared" si="26"/>
        <v>4400</v>
      </c>
      <c r="F145" s="12">
        <f t="shared" si="26"/>
        <v>6650</v>
      </c>
      <c r="G145" s="12">
        <f t="shared" si="26"/>
        <v>1750</v>
      </c>
      <c r="H145" s="71" t="s">
        <v>7</v>
      </c>
      <c r="I145" s="14"/>
      <c r="J145" s="20" t="s">
        <v>2</v>
      </c>
      <c r="K145" s="26">
        <v>800</v>
      </c>
      <c r="L145" s="26">
        <v>120</v>
      </c>
      <c r="M145" s="26">
        <v>680</v>
      </c>
      <c r="N145" s="26">
        <v>40</v>
      </c>
      <c r="O145" s="26">
        <v>640</v>
      </c>
      <c r="P145" s="26" t="s">
        <v>15</v>
      </c>
      <c r="Q145" s="26" t="s">
        <v>19</v>
      </c>
    </row>
    <row r="146" spans="1:24" ht="14.25" customHeight="1" x14ac:dyDescent="0.25">
      <c r="A146" s="13"/>
      <c r="B146" s="12" t="s">
        <v>13</v>
      </c>
      <c r="C146" s="12" t="s">
        <v>14</v>
      </c>
      <c r="D146" s="12" t="s">
        <v>15</v>
      </c>
      <c r="E146" s="12" t="s">
        <v>16</v>
      </c>
      <c r="F146" s="12" t="s">
        <v>17</v>
      </c>
      <c r="G146" s="12" t="s">
        <v>18</v>
      </c>
      <c r="H146" s="71" t="s">
        <v>8</v>
      </c>
      <c r="I146" s="14"/>
      <c r="J146" s="20" t="s">
        <v>10</v>
      </c>
      <c r="K146" s="26">
        <v>5400</v>
      </c>
      <c r="L146" s="26">
        <v>700</v>
      </c>
      <c r="M146" s="26">
        <v>4700</v>
      </c>
      <c r="N146" s="26">
        <v>300</v>
      </c>
      <c r="O146" s="26">
        <v>4400</v>
      </c>
      <c r="P146" s="26" t="s">
        <v>16</v>
      </c>
      <c r="Q146" s="26" t="s">
        <v>20</v>
      </c>
    </row>
    <row r="147" spans="1:24" ht="14.25" customHeight="1" x14ac:dyDescent="0.25">
      <c r="A147" s="13"/>
      <c r="B147" s="12" t="s">
        <v>19</v>
      </c>
      <c r="C147" s="12" t="s">
        <v>20</v>
      </c>
      <c r="D147" s="12" t="s">
        <v>19</v>
      </c>
      <c r="E147" s="12" t="s">
        <v>20</v>
      </c>
      <c r="F147" s="12" t="s">
        <v>21</v>
      </c>
      <c r="G147" s="12" t="s">
        <v>19</v>
      </c>
      <c r="H147" s="71" t="s">
        <v>9</v>
      </c>
      <c r="I147" s="14"/>
      <c r="J147" s="20" t="s">
        <v>3</v>
      </c>
      <c r="K147" s="26">
        <v>7800</v>
      </c>
      <c r="L147" s="26">
        <v>800</v>
      </c>
      <c r="M147" s="26">
        <v>7000</v>
      </c>
      <c r="N147" s="26">
        <v>350</v>
      </c>
      <c r="O147" s="26">
        <v>6650</v>
      </c>
      <c r="P147" s="26" t="s">
        <v>17</v>
      </c>
      <c r="Q147" s="26" t="s">
        <v>19</v>
      </c>
    </row>
    <row r="148" spans="1:24" ht="14.25" customHeight="1" x14ac:dyDescent="0.25">
      <c r="B148" s="20" t="s">
        <v>1</v>
      </c>
      <c r="C148" s="20" t="s">
        <v>11</v>
      </c>
      <c r="D148" s="20" t="s">
        <v>2</v>
      </c>
      <c r="E148" s="20" t="s">
        <v>10</v>
      </c>
      <c r="F148" s="20" t="s">
        <v>3</v>
      </c>
      <c r="G148" s="20" t="s">
        <v>4</v>
      </c>
      <c r="H148" s="15" t="s">
        <v>44</v>
      </c>
      <c r="I148" s="14"/>
      <c r="J148" s="20" t="s">
        <v>4</v>
      </c>
      <c r="K148" s="26">
        <v>2300</v>
      </c>
      <c r="L148" s="26">
        <v>400</v>
      </c>
      <c r="M148" s="26">
        <v>1900</v>
      </c>
      <c r="N148" s="26">
        <v>150</v>
      </c>
      <c r="O148" s="26">
        <v>1750</v>
      </c>
      <c r="P148" s="26" t="s">
        <v>18</v>
      </c>
      <c r="Q148" s="26" t="s">
        <v>19</v>
      </c>
    </row>
    <row r="149" spans="1:24" ht="14.25" customHeight="1" x14ac:dyDescent="0.25">
      <c r="A149" s="13"/>
      <c r="B149" s="13"/>
      <c r="C149" s="13"/>
      <c r="D149" s="13"/>
      <c r="E149" s="13"/>
      <c r="F149" s="13"/>
      <c r="G149" s="13"/>
      <c r="J149" s="13"/>
      <c r="K149" s="13"/>
    </row>
    <row r="150" spans="1:24" ht="14.25" customHeight="1" x14ac:dyDescent="0.25">
      <c r="A150" s="13"/>
      <c r="B150" s="37"/>
      <c r="C150" s="13"/>
      <c r="D150" s="13"/>
      <c r="E150" s="13"/>
      <c r="F150" s="13"/>
      <c r="G150" s="13"/>
      <c r="J150" s="13"/>
      <c r="K150" s="13"/>
    </row>
    <row r="151" spans="1:24" ht="14.25" customHeight="1" x14ac:dyDescent="0.25">
      <c r="A151" s="20" t="s">
        <v>40</v>
      </c>
      <c r="B151" s="13"/>
      <c r="G151" s="13"/>
      <c r="H151" s="14"/>
      <c r="I151" s="14"/>
      <c r="J151" s="10">
        <f>INDEX($J$142:$Q$148,MATCH(J$158,$J$142:$J$148,0),MATCH($P151,$J$142:$Q$142,0))</f>
        <v>1000</v>
      </c>
      <c r="K151" s="10">
        <f t="shared" ref="K151:O157" si="27">INDEX($J$142:$Q$148,MATCH(K$158,$J$142:$J$148,0),MATCH($P151,$J$142:$Q$142,0))</f>
        <v>1200</v>
      </c>
      <c r="L151" s="10">
        <f t="shared" si="27"/>
        <v>800</v>
      </c>
      <c r="M151" s="10">
        <f t="shared" si="27"/>
        <v>5400</v>
      </c>
      <c r="N151" s="10">
        <f t="shared" si="27"/>
        <v>7800</v>
      </c>
      <c r="O151" s="10">
        <f t="shared" si="27"/>
        <v>2300</v>
      </c>
      <c r="P151" s="20" t="s">
        <v>5</v>
      </c>
      <c r="R151" s="10"/>
      <c r="S151" s="10"/>
      <c r="T151" s="10"/>
      <c r="U151" s="10"/>
      <c r="V151" s="10"/>
      <c r="W151" s="10"/>
      <c r="X151" s="20" t="s">
        <v>5</v>
      </c>
    </row>
    <row r="152" spans="1:24" ht="14.25" customHeight="1" x14ac:dyDescent="0.25">
      <c r="H152" s="14"/>
      <c r="I152" s="14"/>
      <c r="J152" s="10">
        <f t="shared" ref="J152:J157" si="28">INDEX($J$142:$Q$148,MATCH(J$158,$J$142:$J$148,0),MATCH($P152,$J$142:$Q$142,0))</f>
        <v>100</v>
      </c>
      <c r="K152" s="10">
        <f t="shared" si="27"/>
        <v>200</v>
      </c>
      <c r="L152" s="10">
        <f t="shared" si="27"/>
        <v>120</v>
      </c>
      <c r="M152" s="10">
        <f t="shared" si="27"/>
        <v>700</v>
      </c>
      <c r="N152" s="10">
        <f t="shared" si="27"/>
        <v>800</v>
      </c>
      <c r="O152" s="10">
        <f t="shared" si="27"/>
        <v>400</v>
      </c>
      <c r="P152" s="20" t="s">
        <v>0</v>
      </c>
      <c r="R152" s="10"/>
      <c r="S152" s="10"/>
      <c r="T152" s="10"/>
      <c r="U152" s="10"/>
      <c r="V152" s="10"/>
      <c r="W152" s="10"/>
      <c r="X152" s="20" t="s">
        <v>0</v>
      </c>
    </row>
    <row r="153" spans="1:24" ht="14.25" customHeight="1" x14ac:dyDescent="0.25">
      <c r="A153" s="15" t="s">
        <v>44</v>
      </c>
      <c r="B153" s="20" t="s">
        <v>1</v>
      </c>
      <c r="C153" s="20" t="s">
        <v>11</v>
      </c>
      <c r="D153" s="20" t="s">
        <v>2</v>
      </c>
      <c r="E153" s="20" t="s">
        <v>10</v>
      </c>
      <c r="F153" s="20" t="s">
        <v>3</v>
      </c>
      <c r="G153" s="20" t="s">
        <v>4</v>
      </c>
      <c r="H153" s="14"/>
      <c r="I153" s="14"/>
      <c r="J153" s="10">
        <f t="shared" si="28"/>
        <v>900</v>
      </c>
      <c r="K153" s="10">
        <f t="shared" si="27"/>
        <v>1000</v>
      </c>
      <c r="L153" s="10">
        <f t="shared" si="27"/>
        <v>680</v>
      </c>
      <c r="M153" s="10">
        <f t="shared" si="27"/>
        <v>4700</v>
      </c>
      <c r="N153" s="10">
        <f t="shared" si="27"/>
        <v>7000</v>
      </c>
      <c r="O153" s="10">
        <f t="shared" si="27"/>
        <v>1900</v>
      </c>
      <c r="P153" s="20" t="s">
        <v>6</v>
      </c>
      <c r="R153" s="10"/>
      <c r="S153" s="10"/>
      <c r="T153" s="10"/>
      <c r="U153" s="10"/>
      <c r="V153" s="10"/>
      <c r="W153" s="10"/>
      <c r="X153" s="20" t="s">
        <v>6</v>
      </c>
    </row>
    <row r="154" spans="1:24" ht="14.25" customHeight="1" x14ac:dyDescent="0.25">
      <c r="A154" s="13" t="s">
        <v>5</v>
      </c>
      <c r="B154" s="26">
        <f>INDEX($B$141:$H$148,MATCH($A154,$H$141:$H$148,0),MATCH(B$153,$B$148:$H$148,0))</f>
        <v>1000</v>
      </c>
      <c r="C154" s="26">
        <f t="shared" ref="C154:G160" si="29">INDEX($B$141:$H$148,MATCH($A154,$H$141:$H$148,0),MATCH(C$153,$B$148:$H$148,0))</f>
        <v>1200</v>
      </c>
      <c r="D154" s="26">
        <f t="shared" si="29"/>
        <v>800</v>
      </c>
      <c r="E154" s="26">
        <f t="shared" si="29"/>
        <v>5400</v>
      </c>
      <c r="F154" s="26">
        <f t="shared" si="29"/>
        <v>7800</v>
      </c>
      <c r="G154" s="26">
        <f t="shared" si="29"/>
        <v>2300</v>
      </c>
      <c r="H154" s="14"/>
      <c r="I154" s="14"/>
      <c r="J154" s="10">
        <f t="shared" si="28"/>
        <v>50</v>
      </c>
      <c r="K154" s="10">
        <f t="shared" si="27"/>
        <v>80</v>
      </c>
      <c r="L154" s="10">
        <f t="shared" si="27"/>
        <v>40</v>
      </c>
      <c r="M154" s="10">
        <f t="shared" si="27"/>
        <v>300</v>
      </c>
      <c r="N154" s="10">
        <f t="shared" si="27"/>
        <v>350</v>
      </c>
      <c r="O154" s="10">
        <f t="shared" si="27"/>
        <v>150</v>
      </c>
      <c r="P154" s="20" t="s">
        <v>12</v>
      </c>
      <c r="R154" s="10"/>
      <c r="S154" s="10"/>
      <c r="T154" s="10"/>
      <c r="U154" s="10"/>
      <c r="V154" s="10"/>
      <c r="W154" s="10"/>
      <c r="X154" s="20" t="s">
        <v>12</v>
      </c>
    </row>
    <row r="155" spans="1:24" ht="14.25" customHeight="1" x14ac:dyDescent="0.25">
      <c r="A155" s="13" t="s">
        <v>0</v>
      </c>
      <c r="B155" s="26">
        <f t="shared" ref="B155:B160" si="30">INDEX($B$141:$H$148,MATCH($A155,$H$141:$H$148,0),MATCH(B$153,$B$148:$H$148,0))</f>
        <v>100</v>
      </c>
      <c r="C155" s="26">
        <f t="shared" si="29"/>
        <v>200</v>
      </c>
      <c r="D155" s="26">
        <f t="shared" si="29"/>
        <v>120</v>
      </c>
      <c r="E155" s="26">
        <f t="shared" si="29"/>
        <v>700</v>
      </c>
      <c r="F155" s="26">
        <f t="shared" si="29"/>
        <v>800</v>
      </c>
      <c r="G155" s="26">
        <f t="shared" si="29"/>
        <v>400</v>
      </c>
      <c r="H155" s="14"/>
      <c r="I155" s="14"/>
      <c r="J155" s="10">
        <f t="shared" si="28"/>
        <v>850</v>
      </c>
      <c r="K155" s="10">
        <f t="shared" si="27"/>
        <v>920</v>
      </c>
      <c r="L155" s="10">
        <f t="shared" si="27"/>
        <v>640</v>
      </c>
      <c r="M155" s="10">
        <f t="shared" si="27"/>
        <v>4400</v>
      </c>
      <c r="N155" s="10">
        <f t="shared" si="27"/>
        <v>6650</v>
      </c>
      <c r="O155" s="10">
        <f t="shared" si="27"/>
        <v>1750</v>
      </c>
      <c r="P155" s="20" t="s">
        <v>7</v>
      </c>
      <c r="R155" s="10"/>
      <c r="S155" s="10"/>
      <c r="T155" s="10"/>
      <c r="U155" s="10"/>
      <c r="V155" s="10"/>
      <c r="W155" s="10"/>
      <c r="X155" s="20" t="s">
        <v>7</v>
      </c>
    </row>
    <row r="156" spans="1:24" ht="14.25" customHeight="1" x14ac:dyDescent="0.25">
      <c r="A156" s="13" t="s">
        <v>6</v>
      </c>
      <c r="B156" s="26">
        <f t="shared" si="30"/>
        <v>900</v>
      </c>
      <c r="C156" s="26">
        <f t="shared" si="29"/>
        <v>1000</v>
      </c>
      <c r="D156" s="26">
        <f t="shared" si="29"/>
        <v>680</v>
      </c>
      <c r="E156" s="26">
        <f t="shared" si="29"/>
        <v>4700</v>
      </c>
      <c r="F156" s="26">
        <f t="shared" si="29"/>
        <v>7000</v>
      </c>
      <c r="G156" s="26">
        <f t="shared" si="29"/>
        <v>1900</v>
      </c>
      <c r="H156" s="14"/>
      <c r="I156" s="14"/>
      <c r="J156" s="10" t="str">
        <f t="shared" si="28"/>
        <v>Coffee</v>
      </c>
      <c r="K156" s="10" t="str">
        <f t="shared" si="27"/>
        <v>Software</v>
      </c>
      <c r="L156" s="10" t="str">
        <f t="shared" si="27"/>
        <v>Milk</v>
      </c>
      <c r="M156" s="10" t="str">
        <f t="shared" si="27"/>
        <v>Computers</v>
      </c>
      <c r="N156" s="10" t="str">
        <f t="shared" si="27"/>
        <v>Biscutes</v>
      </c>
      <c r="O156" s="10" t="str">
        <f t="shared" si="27"/>
        <v>Bread</v>
      </c>
      <c r="P156" s="20" t="s">
        <v>8</v>
      </c>
      <c r="R156" s="10"/>
      <c r="S156" s="10"/>
      <c r="T156" s="10"/>
      <c r="U156" s="10"/>
      <c r="V156" s="10"/>
      <c r="W156" s="10"/>
      <c r="X156" s="20" t="s">
        <v>8</v>
      </c>
    </row>
    <row r="157" spans="1:24" ht="14.25" customHeight="1" x14ac:dyDescent="0.25">
      <c r="A157" s="13" t="s">
        <v>12</v>
      </c>
      <c r="B157" s="26">
        <f t="shared" si="30"/>
        <v>50</v>
      </c>
      <c r="C157" s="26">
        <f t="shared" si="29"/>
        <v>80</v>
      </c>
      <c r="D157" s="26">
        <f t="shared" si="29"/>
        <v>40</v>
      </c>
      <c r="E157" s="26">
        <f t="shared" si="29"/>
        <v>300</v>
      </c>
      <c r="F157" s="26">
        <f t="shared" si="29"/>
        <v>350</v>
      </c>
      <c r="G157" s="26">
        <f t="shared" si="29"/>
        <v>150</v>
      </c>
      <c r="H157" s="14"/>
      <c r="I157" s="14"/>
      <c r="J157" s="10" t="str">
        <f t="shared" si="28"/>
        <v>FMCG</v>
      </c>
      <c r="K157" s="10" t="str">
        <f t="shared" si="27"/>
        <v>IT</v>
      </c>
      <c r="L157" s="10" t="str">
        <f t="shared" si="27"/>
        <v>FMCG</v>
      </c>
      <c r="M157" s="10" t="str">
        <f t="shared" si="27"/>
        <v>IT</v>
      </c>
      <c r="N157" s="10" t="str">
        <f t="shared" si="27"/>
        <v>FMCG</v>
      </c>
      <c r="O157" s="10" t="str">
        <f t="shared" si="27"/>
        <v>FMCG</v>
      </c>
      <c r="P157" s="20" t="s">
        <v>9</v>
      </c>
      <c r="R157" s="10"/>
      <c r="S157" s="10"/>
      <c r="T157" s="10"/>
      <c r="U157" s="10"/>
      <c r="V157" s="10"/>
      <c r="W157" s="10"/>
      <c r="X157" s="20" t="s">
        <v>9</v>
      </c>
    </row>
    <row r="158" spans="1:24" ht="14.25" customHeight="1" x14ac:dyDescent="0.25">
      <c r="A158" s="13" t="s">
        <v>7</v>
      </c>
      <c r="B158" s="26">
        <f t="shared" si="30"/>
        <v>850</v>
      </c>
      <c r="C158" s="26">
        <f t="shared" si="29"/>
        <v>920</v>
      </c>
      <c r="D158" s="26">
        <f t="shared" si="29"/>
        <v>640</v>
      </c>
      <c r="E158" s="26">
        <f t="shared" si="29"/>
        <v>4400</v>
      </c>
      <c r="F158" s="26">
        <f t="shared" si="29"/>
        <v>6650</v>
      </c>
      <c r="G158" s="26">
        <f t="shared" si="29"/>
        <v>1750</v>
      </c>
      <c r="H158" s="14"/>
      <c r="I158" s="14"/>
      <c r="J158" s="20" t="s">
        <v>1</v>
      </c>
      <c r="K158" s="20" t="s">
        <v>11</v>
      </c>
      <c r="L158" s="20" t="s">
        <v>2</v>
      </c>
      <c r="M158" s="20" t="s">
        <v>10</v>
      </c>
      <c r="N158" s="20" t="s">
        <v>3</v>
      </c>
      <c r="O158" s="20" t="s">
        <v>4</v>
      </c>
      <c r="P158" s="20"/>
      <c r="R158" s="20" t="s">
        <v>1</v>
      </c>
      <c r="S158" s="20" t="s">
        <v>11</v>
      </c>
      <c r="T158" s="20" t="s">
        <v>2</v>
      </c>
      <c r="U158" s="20" t="s">
        <v>10</v>
      </c>
      <c r="V158" s="20" t="s">
        <v>3</v>
      </c>
      <c r="W158" s="20" t="s">
        <v>4</v>
      </c>
      <c r="X158" s="20"/>
    </row>
    <row r="159" spans="1:24" ht="14.25" customHeight="1" x14ac:dyDescent="0.25">
      <c r="A159" s="13" t="s">
        <v>8</v>
      </c>
      <c r="B159" s="26" t="str">
        <f t="shared" si="30"/>
        <v>Coffee</v>
      </c>
      <c r="C159" s="26" t="str">
        <f t="shared" si="29"/>
        <v>Software</v>
      </c>
      <c r="D159" s="26" t="str">
        <f t="shared" si="29"/>
        <v>Milk</v>
      </c>
      <c r="E159" s="26" t="str">
        <f t="shared" si="29"/>
        <v>Computers</v>
      </c>
      <c r="F159" s="26" t="str">
        <f t="shared" si="29"/>
        <v>Biscutes</v>
      </c>
      <c r="G159" s="26" t="str">
        <f t="shared" si="29"/>
        <v>Bread</v>
      </c>
      <c r="H159" s="14"/>
      <c r="I159" s="14"/>
      <c r="L159" s="10"/>
      <c r="M159" s="10"/>
      <c r="N159" s="10"/>
    </row>
    <row r="160" spans="1:24" ht="14.25" customHeight="1" x14ac:dyDescent="0.25">
      <c r="A160" s="13" t="s">
        <v>9</v>
      </c>
      <c r="B160" s="26" t="str">
        <f t="shared" si="30"/>
        <v>FMCG</v>
      </c>
      <c r="C160" s="26" t="str">
        <f t="shared" si="29"/>
        <v>IT</v>
      </c>
      <c r="D160" s="26" t="str">
        <f t="shared" si="29"/>
        <v>FMCG</v>
      </c>
      <c r="E160" s="26" t="str">
        <f t="shared" si="29"/>
        <v>IT</v>
      </c>
      <c r="F160" s="26" t="str">
        <f t="shared" si="29"/>
        <v>Consumables</v>
      </c>
      <c r="G160" s="26" t="str">
        <f t="shared" si="29"/>
        <v>FMCG</v>
      </c>
      <c r="H160" s="14"/>
      <c r="I160" s="14"/>
    </row>
    <row r="161" spans="1:16" ht="14.25" customHeight="1" x14ac:dyDescent="0.25">
      <c r="A161" s="13"/>
      <c r="B161" s="38"/>
      <c r="C161" s="38"/>
      <c r="D161" s="38"/>
      <c r="E161" s="38"/>
      <c r="F161" s="38"/>
      <c r="G161" s="38"/>
      <c r="H161" s="14"/>
      <c r="I161" s="14"/>
    </row>
    <row r="162" spans="1:16" ht="14.25" customHeight="1" x14ac:dyDescent="0.25">
      <c r="A162" s="20" t="s">
        <v>41</v>
      </c>
      <c r="B162" s="11"/>
      <c r="C162" s="38"/>
      <c r="D162" s="11"/>
      <c r="E162" s="54"/>
      <c r="F162" s="13"/>
      <c r="G162" s="38"/>
      <c r="H162" s="14"/>
      <c r="I162" s="14"/>
      <c r="J162" s="10">
        <f ca="1">OFFSET($J$142,MATCH(J$169,$J$142:$J$148,0)-1,MATCH($P162,$J$142:$Q$142,0)-1)</f>
        <v>1000</v>
      </c>
      <c r="K162" s="10">
        <f t="shared" ref="K162:O168" ca="1" si="31">OFFSET($J$142,MATCH(K$169,$J$142:$J$148,0)-1,MATCH($P162,$J$142:$Q$142,0)-1)</f>
        <v>1200</v>
      </c>
      <c r="L162" s="10">
        <f t="shared" ca="1" si="31"/>
        <v>800</v>
      </c>
      <c r="M162" s="10">
        <f t="shared" ca="1" si="31"/>
        <v>5400</v>
      </c>
      <c r="N162" s="10">
        <f t="shared" ca="1" si="31"/>
        <v>7800</v>
      </c>
      <c r="O162" s="10">
        <f t="shared" ca="1" si="31"/>
        <v>2300</v>
      </c>
      <c r="P162" s="20" t="s">
        <v>5</v>
      </c>
    </row>
    <row r="163" spans="1:16" ht="14.25" customHeight="1" x14ac:dyDescent="0.25">
      <c r="A163" s="13"/>
      <c r="B163" s="38"/>
      <c r="C163" s="38"/>
      <c r="D163" s="38"/>
      <c r="E163" s="38"/>
      <c r="F163" s="38"/>
      <c r="G163" s="38"/>
      <c r="H163" s="14"/>
      <c r="I163" s="14"/>
      <c r="J163" s="10">
        <f t="shared" ref="J163:J168" ca="1" si="32">OFFSET($J$142,MATCH(J$169,$J$142:$J$148,0)-1,MATCH($P163,$J$142:$Q$142,0)-1)</f>
        <v>100</v>
      </c>
      <c r="K163" s="10">
        <f t="shared" ca="1" si="31"/>
        <v>200</v>
      </c>
      <c r="L163" s="10">
        <f t="shared" ca="1" si="31"/>
        <v>120</v>
      </c>
      <c r="M163" s="10">
        <f t="shared" ca="1" si="31"/>
        <v>700</v>
      </c>
      <c r="N163" s="10">
        <f t="shared" ca="1" si="31"/>
        <v>800</v>
      </c>
      <c r="O163" s="10">
        <f t="shared" ca="1" si="31"/>
        <v>400</v>
      </c>
      <c r="P163" s="20" t="s">
        <v>0</v>
      </c>
    </row>
    <row r="164" spans="1:16" ht="14.25" customHeight="1" x14ac:dyDescent="0.25">
      <c r="A164" s="15" t="s">
        <v>44</v>
      </c>
      <c r="B164" s="20" t="s">
        <v>1</v>
      </c>
      <c r="C164" s="20" t="s">
        <v>11</v>
      </c>
      <c r="D164" s="20" t="s">
        <v>2</v>
      </c>
      <c r="E164" s="20" t="s">
        <v>10</v>
      </c>
      <c r="F164" s="20" t="s">
        <v>3</v>
      </c>
      <c r="G164" s="20" t="s">
        <v>4</v>
      </c>
      <c r="H164" s="14"/>
      <c r="I164" s="14"/>
      <c r="J164" s="10">
        <f t="shared" ca="1" si="32"/>
        <v>900</v>
      </c>
      <c r="K164" s="10">
        <f t="shared" ca="1" si="31"/>
        <v>1000</v>
      </c>
      <c r="L164" s="10">
        <f t="shared" ca="1" si="31"/>
        <v>680</v>
      </c>
      <c r="M164" s="10">
        <f t="shared" ca="1" si="31"/>
        <v>4700</v>
      </c>
      <c r="N164" s="10">
        <f t="shared" ca="1" si="31"/>
        <v>7000</v>
      </c>
      <c r="O164" s="10">
        <f t="shared" ca="1" si="31"/>
        <v>1900</v>
      </c>
      <c r="P164" s="20" t="s">
        <v>6</v>
      </c>
    </row>
    <row r="165" spans="1:16" ht="14.25" customHeight="1" x14ac:dyDescent="0.25">
      <c r="A165" s="13" t="s">
        <v>5</v>
      </c>
      <c r="B165" s="10">
        <f ca="1">OFFSET($B$141,MATCH($A165,$H$141:$H$148,0)-1,MATCH(B$164,$B$148:$H$148,0)-1)</f>
        <v>1000</v>
      </c>
      <c r="C165" s="10">
        <f t="shared" ref="C165:G171" ca="1" si="33">OFFSET($B$141,MATCH($A165,$H$141:$H$148,0)-1,MATCH(C$164,$B$148:$H$148,0)-1)</f>
        <v>1200</v>
      </c>
      <c r="D165" s="10">
        <f t="shared" ca="1" si="33"/>
        <v>800</v>
      </c>
      <c r="E165" s="10">
        <f t="shared" ca="1" si="33"/>
        <v>5400</v>
      </c>
      <c r="F165" s="10">
        <f t="shared" ca="1" si="33"/>
        <v>7800</v>
      </c>
      <c r="G165" s="10">
        <f t="shared" ca="1" si="33"/>
        <v>2300</v>
      </c>
      <c r="H165" s="14"/>
      <c r="I165" s="14"/>
      <c r="J165" s="10">
        <f t="shared" ca="1" si="32"/>
        <v>50</v>
      </c>
      <c r="K165" s="10">
        <f t="shared" ca="1" si="31"/>
        <v>80</v>
      </c>
      <c r="L165" s="10">
        <f t="shared" ca="1" si="31"/>
        <v>40</v>
      </c>
      <c r="M165" s="10">
        <f t="shared" ca="1" si="31"/>
        <v>300</v>
      </c>
      <c r="N165" s="10">
        <f t="shared" ca="1" si="31"/>
        <v>350</v>
      </c>
      <c r="O165" s="10">
        <f t="shared" ca="1" si="31"/>
        <v>150</v>
      </c>
      <c r="P165" s="20" t="s">
        <v>12</v>
      </c>
    </row>
    <row r="166" spans="1:16" ht="14.25" customHeight="1" x14ac:dyDescent="0.25">
      <c r="A166" s="13" t="s">
        <v>0</v>
      </c>
      <c r="B166" s="10">
        <f t="shared" ref="B166:B171" ca="1" si="34">OFFSET($B$141,MATCH($A166,$H$141:$H$148,0)-1,MATCH(B$164,$B$148:$H$148,0)-1)</f>
        <v>100</v>
      </c>
      <c r="C166" s="10">
        <f t="shared" ca="1" si="33"/>
        <v>200</v>
      </c>
      <c r="D166" s="10">
        <f t="shared" ca="1" si="33"/>
        <v>120</v>
      </c>
      <c r="E166" s="10">
        <f t="shared" ca="1" si="33"/>
        <v>700</v>
      </c>
      <c r="F166" s="10">
        <f t="shared" ca="1" si="33"/>
        <v>800</v>
      </c>
      <c r="G166" s="10">
        <f t="shared" ca="1" si="33"/>
        <v>400</v>
      </c>
      <c r="H166" s="14"/>
      <c r="I166" s="14"/>
      <c r="J166" s="10">
        <f t="shared" ca="1" si="32"/>
        <v>850</v>
      </c>
      <c r="K166" s="10">
        <f t="shared" ca="1" si="31"/>
        <v>920</v>
      </c>
      <c r="L166" s="10">
        <f t="shared" ca="1" si="31"/>
        <v>640</v>
      </c>
      <c r="M166" s="10">
        <f t="shared" ca="1" si="31"/>
        <v>4400</v>
      </c>
      <c r="N166" s="10">
        <f t="shared" ca="1" si="31"/>
        <v>6650</v>
      </c>
      <c r="O166" s="10">
        <f t="shared" ca="1" si="31"/>
        <v>1750</v>
      </c>
      <c r="P166" s="20" t="s">
        <v>7</v>
      </c>
    </row>
    <row r="167" spans="1:16" ht="14.25" customHeight="1" x14ac:dyDescent="0.25">
      <c r="A167" s="13" t="s">
        <v>6</v>
      </c>
      <c r="B167" s="10">
        <f t="shared" ca="1" si="34"/>
        <v>900</v>
      </c>
      <c r="C167" s="10">
        <f t="shared" ca="1" si="33"/>
        <v>1000</v>
      </c>
      <c r="D167" s="10">
        <f t="shared" ca="1" si="33"/>
        <v>680</v>
      </c>
      <c r="E167" s="10">
        <f t="shared" ca="1" si="33"/>
        <v>4700</v>
      </c>
      <c r="F167" s="10">
        <f t="shared" ca="1" si="33"/>
        <v>7000</v>
      </c>
      <c r="G167" s="10">
        <f t="shared" ca="1" si="33"/>
        <v>1900</v>
      </c>
      <c r="H167" s="14"/>
      <c r="I167" s="14"/>
      <c r="J167" s="10" t="str">
        <f t="shared" ca="1" si="32"/>
        <v>Coffee</v>
      </c>
      <c r="K167" s="10" t="str">
        <f t="shared" ca="1" si="31"/>
        <v>Software</v>
      </c>
      <c r="L167" s="10" t="str">
        <f t="shared" ca="1" si="31"/>
        <v>Milk</v>
      </c>
      <c r="M167" s="10" t="str">
        <f t="shared" ca="1" si="31"/>
        <v>Computers</v>
      </c>
      <c r="N167" s="10" t="str">
        <f t="shared" ca="1" si="31"/>
        <v>Biscutes</v>
      </c>
      <c r="O167" s="10" t="str">
        <f t="shared" ca="1" si="31"/>
        <v>Bread</v>
      </c>
      <c r="P167" s="20" t="s">
        <v>8</v>
      </c>
    </row>
    <row r="168" spans="1:16" ht="14.25" customHeight="1" x14ac:dyDescent="0.25">
      <c r="A168" s="13" t="s">
        <v>12</v>
      </c>
      <c r="B168" s="10">
        <f t="shared" ca="1" si="34"/>
        <v>50</v>
      </c>
      <c r="C168" s="10">
        <f t="shared" ca="1" si="33"/>
        <v>80</v>
      </c>
      <c r="D168" s="10">
        <f t="shared" ca="1" si="33"/>
        <v>40</v>
      </c>
      <c r="E168" s="10">
        <f t="shared" ca="1" si="33"/>
        <v>300</v>
      </c>
      <c r="F168" s="10">
        <f t="shared" ca="1" si="33"/>
        <v>350</v>
      </c>
      <c r="G168" s="10">
        <f t="shared" ca="1" si="33"/>
        <v>150</v>
      </c>
      <c r="H168" s="14"/>
      <c r="I168" s="14"/>
      <c r="J168" s="10" t="str">
        <f t="shared" ca="1" si="32"/>
        <v>FMCG</v>
      </c>
      <c r="K168" s="10" t="str">
        <f t="shared" ca="1" si="31"/>
        <v>IT</v>
      </c>
      <c r="L168" s="10" t="str">
        <f t="shared" ca="1" si="31"/>
        <v>FMCG</v>
      </c>
      <c r="M168" s="10" t="str">
        <f t="shared" ca="1" si="31"/>
        <v>IT</v>
      </c>
      <c r="N168" s="10" t="str">
        <f t="shared" ca="1" si="31"/>
        <v>FMCG</v>
      </c>
      <c r="O168" s="10" t="str">
        <f t="shared" ca="1" si="31"/>
        <v>FMCG</v>
      </c>
      <c r="P168" s="20" t="s">
        <v>9</v>
      </c>
    </row>
    <row r="169" spans="1:16" ht="14.25" customHeight="1" x14ac:dyDescent="0.25">
      <c r="A169" s="13" t="s">
        <v>7</v>
      </c>
      <c r="B169" s="10">
        <f t="shared" ca="1" si="34"/>
        <v>850</v>
      </c>
      <c r="C169" s="10">
        <f t="shared" ca="1" si="33"/>
        <v>920</v>
      </c>
      <c r="D169" s="10">
        <f t="shared" ca="1" si="33"/>
        <v>640</v>
      </c>
      <c r="E169" s="10">
        <f t="shared" ca="1" si="33"/>
        <v>4400</v>
      </c>
      <c r="F169" s="10">
        <f t="shared" ca="1" si="33"/>
        <v>6650</v>
      </c>
      <c r="G169" s="10">
        <f t="shared" ca="1" si="33"/>
        <v>1750</v>
      </c>
      <c r="H169" s="14"/>
      <c r="I169" s="14"/>
      <c r="J169" s="20" t="s">
        <v>1</v>
      </c>
      <c r="K169" s="20" t="s">
        <v>11</v>
      </c>
      <c r="L169" s="20" t="s">
        <v>2</v>
      </c>
      <c r="M169" s="20" t="s">
        <v>10</v>
      </c>
      <c r="N169" s="20" t="s">
        <v>3</v>
      </c>
      <c r="O169" s="20" t="s">
        <v>4</v>
      </c>
      <c r="P169" s="20"/>
    </row>
    <row r="170" spans="1:16" ht="14.25" customHeight="1" x14ac:dyDescent="0.25">
      <c r="A170" s="13" t="s">
        <v>8</v>
      </c>
      <c r="B170" s="10" t="str">
        <f t="shared" ca="1" si="34"/>
        <v>Coffee</v>
      </c>
      <c r="C170" s="10" t="str">
        <f t="shared" ca="1" si="33"/>
        <v>Software</v>
      </c>
      <c r="D170" s="10" t="str">
        <f t="shared" ca="1" si="33"/>
        <v>Milk</v>
      </c>
      <c r="E170" s="10" t="str">
        <f t="shared" ca="1" si="33"/>
        <v>Computers</v>
      </c>
      <c r="F170" s="10" t="str">
        <f t="shared" ca="1" si="33"/>
        <v>Biscutes</v>
      </c>
      <c r="G170" s="10" t="str">
        <f t="shared" ca="1" si="33"/>
        <v>Bread</v>
      </c>
      <c r="H170" s="14"/>
      <c r="I170" s="14"/>
    </row>
    <row r="171" spans="1:16" ht="14.25" customHeight="1" x14ac:dyDescent="0.25">
      <c r="A171" s="13" t="s">
        <v>9</v>
      </c>
      <c r="B171" s="10" t="str">
        <f t="shared" ca="1" si="34"/>
        <v>FMCG</v>
      </c>
      <c r="C171" s="10" t="str">
        <f t="shared" ca="1" si="33"/>
        <v>IT</v>
      </c>
      <c r="D171" s="10" t="str">
        <f t="shared" ca="1" si="33"/>
        <v>FMCG</v>
      </c>
      <c r="E171" s="10" t="str">
        <f t="shared" ca="1" si="33"/>
        <v>IT</v>
      </c>
      <c r="F171" s="10" t="str">
        <f t="shared" ca="1" si="33"/>
        <v>Consumables</v>
      </c>
      <c r="G171" s="10" t="str">
        <f t="shared" ca="1" si="33"/>
        <v>FMCG</v>
      </c>
      <c r="H171" s="14"/>
      <c r="I171" s="14"/>
      <c r="P171" s="20" t="s">
        <v>5</v>
      </c>
    </row>
    <row r="172" spans="1:16" ht="14.25" customHeight="1" x14ac:dyDescent="0.25">
      <c r="A172" s="13"/>
      <c r="B172" s="38"/>
      <c r="C172" s="38"/>
      <c r="D172" s="38"/>
      <c r="E172" s="38"/>
      <c r="F172" s="38"/>
      <c r="G172" s="38"/>
      <c r="H172" s="14"/>
      <c r="I172" s="14"/>
      <c r="P172" s="20" t="s">
        <v>0</v>
      </c>
    </row>
    <row r="173" spans="1:16" ht="14.25" customHeight="1" x14ac:dyDescent="0.25">
      <c r="D173" s="39"/>
      <c r="P173" s="20" t="s">
        <v>6</v>
      </c>
    </row>
    <row r="174" spans="1:16" ht="14.25" customHeight="1" x14ac:dyDescent="0.25">
      <c r="D174" s="39"/>
      <c r="P174" s="20" t="s">
        <v>12</v>
      </c>
    </row>
    <row r="175" spans="1:16" ht="14.25" customHeight="1" x14ac:dyDescent="0.25">
      <c r="A175" s="14" t="s">
        <v>33</v>
      </c>
      <c r="D175" s="39"/>
      <c r="P175" s="20" t="s">
        <v>7</v>
      </c>
    </row>
    <row r="176" spans="1:16" ht="14.25" customHeight="1" x14ac:dyDescent="0.25">
      <c r="D176" s="39"/>
      <c r="P176" s="20" t="s">
        <v>8</v>
      </c>
    </row>
    <row r="177" spans="1:16" ht="14.25" customHeight="1" x14ac:dyDescent="0.25">
      <c r="A177" s="19"/>
      <c r="B177" s="19" t="s">
        <v>33</v>
      </c>
      <c r="C177" s="42"/>
      <c r="D177" s="39"/>
      <c r="P177" s="20" t="s">
        <v>9</v>
      </c>
    </row>
    <row r="178" spans="1:16" ht="14.25" customHeight="1" x14ac:dyDescent="0.25">
      <c r="A178" s="41">
        <v>0</v>
      </c>
      <c r="B178" s="19"/>
      <c r="C178" s="42"/>
      <c r="D178" s="39"/>
      <c r="J178" s="20" t="s">
        <v>1</v>
      </c>
      <c r="K178" s="20" t="s">
        <v>11</v>
      </c>
      <c r="L178" s="20" t="s">
        <v>2</v>
      </c>
      <c r="M178" s="20" t="s">
        <v>10</v>
      </c>
      <c r="N178" s="20" t="s">
        <v>3</v>
      </c>
      <c r="O178" s="20" t="s">
        <v>4</v>
      </c>
      <c r="P178" s="20"/>
    </row>
    <row r="179" spans="1:16" ht="14.25" customHeight="1" x14ac:dyDescent="0.25">
      <c r="A179" s="40"/>
      <c r="C179" s="42"/>
      <c r="D179" s="39"/>
    </row>
    <row r="180" spans="1:16" ht="14.25" customHeight="1" x14ac:dyDescent="0.25">
      <c r="A180" s="40"/>
      <c r="D180" s="39"/>
    </row>
    <row r="181" spans="1:16" ht="14.25" customHeight="1" x14ac:dyDescent="0.25">
      <c r="A181" s="40">
        <v>0.1</v>
      </c>
      <c r="C181" s="40">
        <v>0.5</v>
      </c>
      <c r="D181" s="39"/>
      <c r="E181" s="40">
        <v>0.44</v>
      </c>
    </row>
    <row r="182" spans="1:16" ht="14.25" customHeight="1" x14ac:dyDescent="0.25">
      <c r="A182" s="40">
        <v>0.25</v>
      </c>
      <c r="C182" s="40">
        <v>0.6</v>
      </c>
      <c r="E182" s="40">
        <v>0.55000000000000004</v>
      </c>
    </row>
    <row r="183" spans="1:16" ht="14.25" customHeight="1" x14ac:dyDescent="0.25">
      <c r="A183" s="40">
        <v>0.4</v>
      </c>
      <c r="C183" s="40">
        <v>0.7</v>
      </c>
      <c r="E183" s="40">
        <v>0.66</v>
      </c>
      <c r="H183" s="36"/>
      <c r="I183" s="36"/>
    </row>
    <row r="184" spans="1:16" ht="14.25" customHeight="1" x14ac:dyDescent="0.25">
      <c r="A184" s="43"/>
      <c r="B184" s="44">
        <f>A178</f>
        <v>0</v>
      </c>
      <c r="C184" s="44">
        <f>B184+1%</f>
        <v>0.01</v>
      </c>
      <c r="D184" s="44">
        <f>C184+1%</f>
        <v>0.02</v>
      </c>
      <c r="E184" s="44">
        <f>D184+1%</f>
        <v>0.03</v>
      </c>
      <c r="F184" s="44">
        <f>E184+1%</f>
        <v>0.04</v>
      </c>
      <c r="H184" s="36"/>
      <c r="I184" s="36"/>
    </row>
    <row r="185" spans="1:16" ht="14.25" customHeight="1" x14ac:dyDescent="0.25">
      <c r="A185" s="20" t="s">
        <v>42</v>
      </c>
      <c r="B185" s="45">
        <v>2011</v>
      </c>
      <c r="C185" s="45">
        <v>2012</v>
      </c>
      <c r="D185" s="45">
        <v>2013</v>
      </c>
      <c r="E185" s="45">
        <v>2014</v>
      </c>
      <c r="F185" s="45">
        <v>2015</v>
      </c>
      <c r="H185" s="36"/>
      <c r="I185" s="36"/>
    </row>
    <row r="186" spans="1:16" ht="14.25" customHeight="1" x14ac:dyDescent="0.25">
      <c r="A186" s="46" t="s">
        <v>5</v>
      </c>
      <c r="B186" s="47">
        <v>2000</v>
      </c>
      <c r="C186" s="47">
        <v>3420</v>
      </c>
      <c r="D186" s="47">
        <v>5882.4</v>
      </c>
      <c r="E186" s="47">
        <v>10176.552</v>
      </c>
      <c r="F186" s="47">
        <v>17707.20048</v>
      </c>
    </row>
    <row r="187" spans="1:16" ht="14.25" customHeight="1" x14ac:dyDescent="0.25">
      <c r="A187" s="46" t="s">
        <v>34</v>
      </c>
      <c r="B187" s="47">
        <f>B186*B184</f>
        <v>0</v>
      </c>
      <c r="C187" s="47">
        <f>C186*C184</f>
        <v>34.200000000000003</v>
      </c>
      <c r="D187" s="47">
        <f>D186*D184</f>
        <v>117.648</v>
      </c>
      <c r="E187" s="47">
        <f>E186*E184</f>
        <v>305.29656</v>
      </c>
      <c r="F187" s="47">
        <f>F186*F184</f>
        <v>708.28801920000001</v>
      </c>
    </row>
    <row r="188" spans="1:16" ht="14.25" customHeight="1" x14ac:dyDescent="0.25">
      <c r="A188" s="48" t="s">
        <v>6</v>
      </c>
      <c r="B188" s="49">
        <f>B186-B187</f>
        <v>2000</v>
      </c>
      <c r="C188" s="49">
        <f>C186-C187</f>
        <v>3385.8</v>
      </c>
      <c r="D188" s="49">
        <f>D186-D187</f>
        <v>5764.7519999999995</v>
      </c>
      <c r="E188" s="49">
        <f>E186-E187</f>
        <v>9871.255439999999</v>
      </c>
      <c r="F188" s="49">
        <f>F186-F187</f>
        <v>16998.912460799998</v>
      </c>
    </row>
    <row r="189" spans="1:16" ht="14.25" customHeight="1" x14ac:dyDescent="0.25">
      <c r="A189" s="46" t="s">
        <v>35</v>
      </c>
      <c r="B189" s="47">
        <f>B188*25%</f>
        <v>500</v>
      </c>
      <c r="C189" s="47">
        <f>C188*25%</f>
        <v>846.45</v>
      </c>
      <c r="D189" s="47">
        <f>D188*25%</f>
        <v>1441.1879999999999</v>
      </c>
      <c r="E189" s="47">
        <f>E188*25%</f>
        <v>2467.8138599999997</v>
      </c>
      <c r="F189" s="47">
        <f>F188*25%</f>
        <v>4249.7281151999996</v>
      </c>
    </row>
    <row r="190" spans="1:16" ht="14.25" customHeight="1" x14ac:dyDescent="0.25">
      <c r="A190" s="48" t="s">
        <v>7</v>
      </c>
      <c r="B190" s="49">
        <f>B188-B189</f>
        <v>1500</v>
      </c>
      <c r="C190" s="49">
        <f>C188-C189</f>
        <v>2539.3500000000004</v>
      </c>
      <c r="D190" s="49">
        <f>D188-D189</f>
        <v>4323.5639999999994</v>
      </c>
      <c r="E190" s="49">
        <f>E188-E189</f>
        <v>7403.4415799999988</v>
      </c>
      <c r="F190" s="49">
        <f>F188-F189</f>
        <v>12749.184345599999</v>
      </c>
    </row>
    <row r="191" spans="1:16" ht="14.25" customHeight="1" x14ac:dyDescent="0.25"/>
    <row r="192" spans="1:16" ht="14.25" customHeight="1" x14ac:dyDescent="0.25"/>
    <row r="193" spans="1:7" ht="14.25" customHeight="1" x14ac:dyDescent="0.25">
      <c r="A193" s="14" t="s">
        <v>44</v>
      </c>
      <c r="B193" s="14" t="s">
        <v>1</v>
      </c>
      <c r="C193" s="14" t="s">
        <v>11</v>
      </c>
      <c r="D193" s="14" t="s">
        <v>2</v>
      </c>
      <c r="E193" s="14" t="s">
        <v>10</v>
      </c>
      <c r="F193" s="14" t="s">
        <v>3</v>
      </c>
      <c r="G193" s="14" t="s">
        <v>4</v>
      </c>
    </row>
    <row r="194" spans="1:7" ht="14.25" customHeight="1" x14ac:dyDescent="0.25">
      <c r="A194" s="13" t="s">
        <v>5</v>
      </c>
      <c r="B194" s="13">
        <f ca="1">OFFSET($A$3,MATCH($A194,$A$4:$A$10,0),MATCH(B$193,$B$3:$G$3,0))</f>
        <v>1000</v>
      </c>
      <c r="C194" s="13">
        <f t="shared" ref="C194:G200" ca="1" si="35">OFFSET($A$3,MATCH($A194,$A$4:$A$10,0),MATCH(C$193,$B$3:$G$3,0))</f>
        <v>1200</v>
      </c>
      <c r="D194" s="13">
        <f t="shared" ca="1" si="35"/>
        <v>800</v>
      </c>
      <c r="E194" s="13">
        <f t="shared" ca="1" si="35"/>
        <v>5400</v>
      </c>
      <c r="F194" s="13">
        <f t="shared" ca="1" si="35"/>
        <v>7800</v>
      </c>
      <c r="G194" s="13">
        <f t="shared" ca="1" si="35"/>
        <v>2300</v>
      </c>
    </row>
    <row r="195" spans="1:7" x14ac:dyDescent="0.25">
      <c r="A195" s="13" t="s">
        <v>0</v>
      </c>
      <c r="B195" s="13">
        <f t="shared" ref="B195:B200" ca="1" si="36">OFFSET($A$3,MATCH($A195,$A$4:$A$10,0),MATCH(B$193,$B$3:$G$3,0))</f>
        <v>100</v>
      </c>
      <c r="C195" s="13">
        <f t="shared" ca="1" si="35"/>
        <v>200</v>
      </c>
      <c r="D195" s="13">
        <f t="shared" ca="1" si="35"/>
        <v>120</v>
      </c>
      <c r="E195" s="13">
        <f t="shared" ca="1" si="35"/>
        <v>700</v>
      </c>
      <c r="F195" s="13">
        <f t="shared" ca="1" si="35"/>
        <v>800</v>
      </c>
      <c r="G195" s="13">
        <f t="shared" ca="1" si="35"/>
        <v>400</v>
      </c>
    </row>
    <row r="196" spans="1:7" x14ac:dyDescent="0.25">
      <c r="A196" s="13" t="s">
        <v>6</v>
      </c>
      <c r="B196" s="13">
        <f t="shared" ca="1" si="36"/>
        <v>900</v>
      </c>
      <c r="C196" s="13">
        <f t="shared" ca="1" si="35"/>
        <v>1000</v>
      </c>
      <c r="D196" s="13">
        <f t="shared" ca="1" si="35"/>
        <v>680</v>
      </c>
      <c r="E196" s="13">
        <f t="shared" ca="1" si="35"/>
        <v>4700</v>
      </c>
      <c r="F196" s="13">
        <f t="shared" ca="1" si="35"/>
        <v>7000</v>
      </c>
      <c r="G196" s="13">
        <f t="shared" ca="1" si="35"/>
        <v>1900</v>
      </c>
    </row>
    <row r="197" spans="1:7" x14ac:dyDescent="0.25">
      <c r="A197" s="14" t="s">
        <v>12</v>
      </c>
      <c r="B197" s="13">
        <f t="shared" ca="1" si="36"/>
        <v>50</v>
      </c>
      <c r="C197" s="13">
        <f t="shared" ca="1" si="35"/>
        <v>80</v>
      </c>
      <c r="D197" s="13">
        <f t="shared" ca="1" si="35"/>
        <v>40</v>
      </c>
      <c r="E197" s="13">
        <f t="shared" ca="1" si="35"/>
        <v>300</v>
      </c>
      <c r="F197" s="13">
        <f t="shared" ca="1" si="35"/>
        <v>350</v>
      </c>
      <c r="G197" s="13">
        <f t="shared" ca="1" si="35"/>
        <v>150</v>
      </c>
    </row>
    <row r="198" spans="1:7" x14ac:dyDescent="0.25">
      <c r="A198" s="14" t="s">
        <v>7</v>
      </c>
      <c r="B198" s="13">
        <f t="shared" ca="1" si="36"/>
        <v>850</v>
      </c>
      <c r="C198" s="13">
        <f t="shared" ca="1" si="35"/>
        <v>920</v>
      </c>
      <c r="D198" s="13">
        <f t="shared" ca="1" si="35"/>
        <v>640</v>
      </c>
      <c r="E198" s="13">
        <f t="shared" ca="1" si="35"/>
        <v>4400</v>
      </c>
      <c r="F198" s="13">
        <f t="shared" ca="1" si="35"/>
        <v>6650</v>
      </c>
      <c r="G198" s="13">
        <f t="shared" ca="1" si="35"/>
        <v>1750</v>
      </c>
    </row>
    <row r="199" spans="1:7" x14ac:dyDescent="0.25">
      <c r="A199" s="14" t="s">
        <v>8</v>
      </c>
      <c r="B199" s="13" t="str">
        <f t="shared" ca="1" si="36"/>
        <v>Coffee</v>
      </c>
      <c r="C199" s="13" t="str">
        <f t="shared" ca="1" si="35"/>
        <v>Software</v>
      </c>
      <c r="D199" s="13" t="str">
        <f t="shared" ca="1" si="35"/>
        <v>Milk</v>
      </c>
      <c r="E199" s="13" t="str">
        <f t="shared" ca="1" si="35"/>
        <v>Computers</v>
      </c>
      <c r="F199" s="13" t="str">
        <f t="shared" ca="1" si="35"/>
        <v>Biscutes</v>
      </c>
      <c r="G199" s="13" t="str">
        <f t="shared" ca="1" si="35"/>
        <v>Bread</v>
      </c>
    </row>
    <row r="200" spans="1:7" x14ac:dyDescent="0.25">
      <c r="A200" s="14" t="s">
        <v>9</v>
      </c>
      <c r="B200" s="13" t="str">
        <f t="shared" ca="1" si="36"/>
        <v>FMCG</v>
      </c>
      <c r="C200" s="13" t="str">
        <f t="shared" ca="1" si="35"/>
        <v>IT</v>
      </c>
      <c r="D200" s="13" t="str">
        <f t="shared" ca="1" si="35"/>
        <v>FMCG</v>
      </c>
      <c r="E200" s="13" t="str">
        <f t="shared" ca="1" si="35"/>
        <v>IT</v>
      </c>
      <c r="F200" s="13" t="str">
        <f t="shared" ca="1" si="35"/>
        <v>FMCG</v>
      </c>
      <c r="G200" s="13" t="str">
        <f t="shared" ca="1" si="35"/>
        <v>FMCG</v>
      </c>
    </row>
    <row r="212" spans="1:7" x14ac:dyDescent="0.25">
      <c r="A212" s="15" t="s">
        <v>44</v>
      </c>
      <c r="B212" s="20" t="s">
        <v>1</v>
      </c>
      <c r="C212" s="20" t="s">
        <v>11</v>
      </c>
      <c r="D212" s="20" t="s">
        <v>2</v>
      </c>
      <c r="E212" s="20" t="s">
        <v>10</v>
      </c>
      <c r="F212" s="20" t="s">
        <v>3</v>
      </c>
      <c r="G212" s="20" t="s">
        <v>4</v>
      </c>
    </row>
    <row r="213" spans="1:7" x14ac:dyDescent="0.25">
      <c r="A213" s="13" t="s">
        <v>5</v>
      </c>
      <c r="B213" s="10"/>
      <c r="C213" s="10"/>
      <c r="D213" s="10"/>
      <c r="E213" s="10"/>
      <c r="F213" s="10"/>
      <c r="G213" s="10"/>
    </row>
    <row r="214" spans="1:7" x14ac:dyDescent="0.25">
      <c r="A214" s="13" t="s">
        <v>0</v>
      </c>
      <c r="B214" s="10"/>
      <c r="C214" s="10"/>
      <c r="D214" s="10"/>
      <c r="E214" s="10"/>
      <c r="F214" s="10"/>
      <c r="G214" s="10"/>
    </row>
    <row r="215" spans="1:7" x14ac:dyDescent="0.25">
      <c r="A215" s="13" t="s">
        <v>6</v>
      </c>
      <c r="B215" s="10"/>
      <c r="C215" s="10"/>
      <c r="D215" s="10"/>
      <c r="E215" s="10"/>
      <c r="F215" s="10"/>
      <c r="G215" s="10"/>
    </row>
    <row r="216" spans="1:7" x14ac:dyDescent="0.25">
      <c r="A216" s="13" t="s">
        <v>12</v>
      </c>
      <c r="B216" s="10"/>
      <c r="C216" s="10"/>
      <c r="D216" s="10"/>
      <c r="E216" s="10"/>
      <c r="F216" s="10"/>
      <c r="G216" s="10"/>
    </row>
    <row r="217" spans="1:7" x14ac:dyDescent="0.25">
      <c r="A217" s="13" t="s">
        <v>7</v>
      </c>
      <c r="B217" s="10"/>
      <c r="C217" s="10"/>
      <c r="D217" s="10"/>
      <c r="E217" s="10"/>
      <c r="F217" s="10"/>
      <c r="G217" s="10"/>
    </row>
    <row r="218" spans="1:7" x14ac:dyDescent="0.25">
      <c r="A218" s="13" t="s">
        <v>8</v>
      </c>
      <c r="B218" s="10"/>
      <c r="C218" s="10"/>
      <c r="D218" s="10"/>
      <c r="E218" s="10"/>
      <c r="F218" s="10"/>
      <c r="G218" s="10"/>
    </row>
    <row r="219" spans="1:7" x14ac:dyDescent="0.25">
      <c r="A219" s="13" t="s">
        <v>9</v>
      </c>
      <c r="B219" s="10"/>
      <c r="C219" s="10"/>
      <c r="D219" s="10"/>
      <c r="E219" s="10"/>
      <c r="F219" s="10"/>
      <c r="G219" s="10"/>
    </row>
    <row r="223" spans="1:7" x14ac:dyDescent="0.25">
      <c r="A223" s="13" t="s">
        <v>0</v>
      </c>
      <c r="B223" s="14">
        <f ca="1">SUM(OFFSET(A212,MATCH(A223,A213:A219,0),1,1,COUNTA(B212:G212)))</f>
        <v>0</v>
      </c>
    </row>
  </sheetData>
  <sortState ref="J5:K11">
    <sortCondition ref="J5:J11"/>
  </sortState>
  <mergeCells count="5">
    <mergeCell ref="E124:F125"/>
    <mergeCell ref="E113:J113"/>
    <mergeCell ref="E114:J114"/>
    <mergeCell ref="D13:G13"/>
    <mergeCell ref="A13:C13"/>
  </mergeCells>
  <dataValidations disablePrompts="1" count="3">
    <dataValidation type="list" allowBlank="1" showInputMessage="1" showErrorMessage="1" sqref="E178">
      <formula1>$G$175:$G$183</formula1>
    </dataValidation>
    <dataValidation type="list" allowBlank="1" showInputMessage="1" showErrorMessage="1" sqref="Q4">
      <formula1>$T$4:$T$10</formula1>
    </dataValidation>
    <dataValidation type="list" allowBlank="1" showInputMessage="1" showErrorMessage="1" sqref="Q6:Q26">
      <formula1>$U$3:$Z$3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"/>
  <sheetViews>
    <sheetView zoomScaleNormal="100" workbookViewId="0"/>
  </sheetViews>
  <sheetFormatPr defaultRowHeight="15" x14ac:dyDescent="0.25"/>
  <cols>
    <col min="2" max="2" width="11.28515625" bestFit="1" customWidth="1"/>
    <col min="3" max="3" width="12.85546875" customWidth="1"/>
    <col min="4" max="4" width="10.28515625" customWidth="1"/>
  </cols>
  <sheetData>
    <row r="1" spans="1:4" x14ac:dyDescent="0.25">
      <c r="A1" s="53">
        <v>0.18</v>
      </c>
    </row>
    <row r="2" spans="1:4" x14ac:dyDescent="0.25">
      <c r="A2" s="7"/>
      <c r="B2" s="7" t="s">
        <v>5</v>
      </c>
      <c r="C2" s="7" t="s">
        <v>6</v>
      </c>
      <c r="D2" s="7" t="s">
        <v>7</v>
      </c>
    </row>
    <row r="3" spans="1:4" x14ac:dyDescent="0.25">
      <c r="A3" s="7" t="s">
        <v>1</v>
      </c>
      <c r="B3">
        <v>1000</v>
      </c>
      <c r="C3">
        <v>111111111</v>
      </c>
      <c r="D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zoomScale="98" zoomScaleNormal="98" workbookViewId="0"/>
  </sheetViews>
  <sheetFormatPr defaultRowHeight="15" x14ac:dyDescent="0.25"/>
  <cols>
    <col min="3" max="3" width="11.28515625" bestFit="1" customWidth="1"/>
  </cols>
  <sheetData>
    <row r="1" spans="1:4" x14ac:dyDescent="0.25">
      <c r="A1" s="53">
        <v>0.2</v>
      </c>
    </row>
    <row r="2" spans="1:4" x14ac:dyDescent="0.25">
      <c r="A2" s="7"/>
      <c r="B2" s="7" t="s">
        <v>5</v>
      </c>
      <c r="C2" s="7" t="s">
        <v>6</v>
      </c>
      <c r="D2" s="7" t="s">
        <v>7</v>
      </c>
    </row>
    <row r="3" spans="1:4" x14ac:dyDescent="0.25">
      <c r="A3" s="7" t="s">
        <v>2</v>
      </c>
      <c r="B3">
        <v>12121212</v>
      </c>
      <c r="C3">
        <v>9999999</v>
      </c>
      <c r="D3">
        <v>565656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zoomScaleNormal="100" workbookViewId="0"/>
  </sheetViews>
  <sheetFormatPr defaultRowHeight="15" x14ac:dyDescent="0.25"/>
  <cols>
    <col min="3" max="3" width="17.42578125" customWidth="1"/>
    <col min="4" max="4" width="11.5703125" customWidth="1"/>
  </cols>
  <sheetData>
    <row r="1" spans="1:4" x14ac:dyDescent="0.25">
      <c r="A1" s="53">
        <v>0.3</v>
      </c>
    </row>
    <row r="2" spans="1:4" x14ac:dyDescent="0.25">
      <c r="A2" s="7"/>
      <c r="B2" s="7" t="s">
        <v>5</v>
      </c>
      <c r="C2" s="7" t="s">
        <v>6</v>
      </c>
      <c r="D2" s="7" t="s">
        <v>7</v>
      </c>
    </row>
    <row r="3" spans="1:4" x14ac:dyDescent="0.25">
      <c r="A3" s="7" t="s">
        <v>11</v>
      </c>
      <c r="B3">
        <v>85555</v>
      </c>
      <c r="C3">
        <v>747474747</v>
      </c>
      <c r="D3">
        <v>6374896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8"/>
  <sheetViews>
    <sheetView zoomScale="98" zoomScaleNormal="98" workbookViewId="0"/>
  </sheetViews>
  <sheetFormatPr defaultRowHeight="15" x14ac:dyDescent="0.25"/>
  <cols>
    <col min="2" max="2" width="10.5703125" customWidth="1"/>
    <col min="3" max="3" width="11.85546875" customWidth="1"/>
    <col min="4" max="4" width="10.28515625" bestFit="1" customWidth="1"/>
  </cols>
  <sheetData>
    <row r="2" spans="1:5" x14ac:dyDescent="0.25">
      <c r="A2" s="7"/>
      <c r="B2" s="7" t="s">
        <v>5</v>
      </c>
      <c r="C2" s="7" t="s">
        <v>6</v>
      </c>
      <c r="D2" s="7" t="s">
        <v>7</v>
      </c>
    </row>
    <row r="3" spans="1:5" x14ac:dyDescent="0.25">
      <c r="A3" s="7" t="s">
        <v>3</v>
      </c>
      <c r="B3">
        <v>7800</v>
      </c>
      <c r="C3">
        <v>8000</v>
      </c>
      <c r="D3">
        <v>16161</v>
      </c>
      <c r="E3" s="6"/>
    </row>
    <row r="5" spans="1:5" x14ac:dyDescent="0.25">
      <c r="E5" s="6"/>
    </row>
    <row r="8" spans="1:5" x14ac:dyDescent="0.25">
      <c r="E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10"/>
  <sheetViews>
    <sheetView zoomScale="235" zoomScaleNormal="235" workbookViewId="0">
      <selection activeCell="H12" sqref="H12"/>
    </sheetView>
  </sheetViews>
  <sheetFormatPr defaultRowHeight="15" x14ac:dyDescent="0.25"/>
  <cols>
    <col min="1" max="2" width="5.5703125" customWidth="1"/>
    <col min="3" max="3" width="1.42578125" customWidth="1"/>
    <col min="4" max="5" width="5.5703125" customWidth="1"/>
    <col min="6" max="6" width="1.5703125" customWidth="1"/>
    <col min="7" max="8" width="5.5703125" customWidth="1"/>
  </cols>
  <sheetData>
    <row r="2" spans="1:11" x14ac:dyDescent="0.25">
      <c r="A2" t="s">
        <v>67</v>
      </c>
      <c r="D2" t="s">
        <v>68</v>
      </c>
      <c r="G2" t="s">
        <v>69</v>
      </c>
    </row>
    <row r="3" spans="1:11" x14ac:dyDescent="0.25">
      <c r="J3" t="s">
        <v>8</v>
      </c>
      <c r="K3" t="s">
        <v>70</v>
      </c>
    </row>
    <row r="4" spans="1:11" x14ac:dyDescent="0.25">
      <c r="A4" s="1" t="s">
        <v>46</v>
      </c>
      <c r="B4" s="1">
        <v>10</v>
      </c>
      <c r="D4" s="7" t="s">
        <v>53</v>
      </c>
      <c r="E4" s="7">
        <v>10</v>
      </c>
      <c r="G4" s="5" t="s">
        <v>60</v>
      </c>
      <c r="H4" s="5">
        <v>10</v>
      </c>
      <c r="J4" t="s">
        <v>65</v>
      </c>
    </row>
    <row r="5" spans="1:11" x14ac:dyDescent="0.25">
      <c r="A5" s="1" t="s">
        <v>47</v>
      </c>
      <c r="B5" s="1">
        <v>20</v>
      </c>
      <c r="D5" s="7" t="s">
        <v>54</v>
      </c>
      <c r="E5" s="7">
        <v>20</v>
      </c>
      <c r="G5" s="5" t="s">
        <v>61</v>
      </c>
      <c r="H5" s="5">
        <v>20</v>
      </c>
      <c r="J5" t="s">
        <v>54</v>
      </c>
    </row>
    <row r="6" spans="1:11" x14ac:dyDescent="0.25">
      <c r="A6" s="1" t="s">
        <v>48</v>
      </c>
      <c r="B6" s="1">
        <v>30</v>
      </c>
      <c r="D6" s="7" t="s">
        <v>55</v>
      </c>
      <c r="E6" s="7">
        <v>30</v>
      </c>
      <c r="G6" s="5" t="s">
        <v>62</v>
      </c>
      <c r="H6" s="5">
        <v>30</v>
      </c>
      <c r="J6" t="s">
        <v>62</v>
      </c>
    </row>
    <row r="7" spans="1:11" x14ac:dyDescent="0.25">
      <c r="A7" s="1" t="s">
        <v>49</v>
      </c>
      <c r="B7" s="1">
        <v>40</v>
      </c>
      <c r="D7" s="7" t="s">
        <v>56</v>
      </c>
      <c r="E7" s="7">
        <v>40</v>
      </c>
      <c r="G7" s="5" t="s">
        <v>63</v>
      </c>
      <c r="H7" s="5">
        <v>40</v>
      </c>
      <c r="J7" t="s">
        <v>49</v>
      </c>
    </row>
    <row r="8" spans="1:11" x14ac:dyDescent="0.25">
      <c r="A8" s="1" t="s">
        <v>50</v>
      </c>
      <c r="B8" s="1">
        <v>50</v>
      </c>
      <c r="D8" s="7" t="s">
        <v>57</v>
      </c>
      <c r="E8" s="7">
        <v>50</v>
      </c>
      <c r="G8" s="5" t="s">
        <v>64</v>
      </c>
      <c r="H8" s="5">
        <v>50</v>
      </c>
      <c r="J8" t="s">
        <v>64</v>
      </c>
    </row>
    <row r="9" spans="1:11" x14ac:dyDescent="0.25">
      <c r="A9" s="1" t="s">
        <v>51</v>
      </c>
      <c r="B9" s="1">
        <v>60</v>
      </c>
      <c r="D9" s="7" t="s">
        <v>58</v>
      </c>
      <c r="E9" s="7">
        <v>60</v>
      </c>
      <c r="G9" s="5" t="s">
        <v>65</v>
      </c>
      <c r="H9" s="5">
        <v>60</v>
      </c>
      <c r="J9" t="s">
        <v>58</v>
      </c>
    </row>
    <row r="10" spans="1:11" x14ac:dyDescent="0.25">
      <c r="A10" s="1" t="s">
        <v>52</v>
      </c>
      <c r="B10" s="1">
        <v>70</v>
      </c>
      <c r="D10" s="7" t="s">
        <v>59</v>
      </c>
      <c r="E10" s="7">
        <v>70</v>
      </c>
      <c r="G10" s="5" t="s">
        <v>66</v>
      </c>
      <c r="H10" s="5">
        <v>70</v>
      </c>
      <c r="J10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M32"/>
  <sheetViews>
    <sheetView zoomScale="205" zoomScaleNormal="205" workbookViewId="0">
      <selection activeCell="A8" sqref="A8"/>
    </sheetView>
  </sheetViews>
  <sheetFormatPr defaultRowHeight="15" x14ac:dyDescent="0.25"/>
  <cols>
    <col min="1" max="1" width="7.85546875" customWidth="1"/>
    <col min="2" max="2" width="8.28515625" customWidth="1"/>
    <col min="3" max="3" width="6.140625" bestFit="1" customWidth="1"/>
    <col min="4" max="4" width="6.140625" style="2" customWidth="1"/>
    <col min="5" max="5" width="7.85546875" style="2" customWidth="1"/>
    <col min="6" max="6" width="1.140625" style="2" customWidth="1"/>
    <col min="7" max="7" width="1.5703125" style="2" customWidth="1"/>
    <col min="8" max="8" width="9" style="2" customWidth="1"/>
    <col min="9" max="9" width="7.28515625" style="2" customWidth="1"/>
    <col min="10" max="10" width="9.140625" style="2"/>
    <col min="11" max="11" width="11.7109375" customWidth="1"/>
  </cols>
  <sheetData>
    <row r="2" spans="1:13" x14ac:dyDescent="0.25">
      <c r="A2" t="s">
        <v>67</v>
      </c>
    </row>
    <row r="3" spans="1:13" x14ac:dyDescent="0.25">
      <c r="A3" s="7" t="s">
        <v>78</v>
      </c>
      <c r="B3" s="7" t="s">
        <v>74</v>
      </c>
      <c r="C3" s="7" t="s">
        <v>71</v>
      </c>
      <c r="D3" s="7" t="s">
        <v>73</v>
      </c>
      <c r="E3" s="7" t="s">
        <v>72</v>
      </c>
      <c r="H3" s="7" t="s">
        <v>77</v>
      </c>
      <c r="I3" s="7" t="s">
        <v>8</v>
      </c>
      <c r="J3" s="7" t="s">
        <v>73</v>
      </c>
      <c r="K3" s="7" t="s">
        <v>72</v>
      </c>
      <c r="L3" s="7" t="s">
        <v>73</v>
      </c>
      <c r="M3" s="7" t="s">
        <v>74</v>
      </c>
    </row>
    <row r="4" spans="1:13" x14ac:dyDescent="0.25">
      <c r="A4" s="7" t="s">
        <v>46</v>
      </c>
      <c r="B4" s="2">
        <v>277</v>
      </c>
      <c r="C4" s="2">
        <v>344</v>
      </c>
      <c r="D4" s="2">
        <v>483</v>
      </c>
      <c r="E4" s="2">
        <v>244</v>
      </c>
      <c r="H4" s="8" t="s">
        <v>68</v>
      </c>
      <c r="I4" s="7" t="s">
        <v>49</v>
      </c>
      <c r="K4" s="2"/>
      <c r="L4" s="2"/>
      <c r="M4" s="2"/>
    </row>
    <row r="5" spans="1:13" x14ac:dyDescent="0.25">
      <c r="A5" s="7" t="s">
        <v>65</v>
      </c>
      <c r="B5" s="2">
        <v>449</v>
      </c>
      <c r="C5" s="2">
        <v>189</v>
      </c>
      <c r="D5" s="2">
        <v>276</v>
      </c>
      <c r="E5" s="2">
        <v>331</v>
      </c>
      <c r="H5" s="8" t="s">
        <v>69</v>
      </c>
      <c r="I5" s="7" t="s">
        <v>65</v>
      </c>
      <c r="K5" s="2"/>
      <c r="L5" s="2"/>
      <c r="M5" s="2"/>
    </row>
    <row r="6" spans="1:13" x14ac:dyDescent="0.25">
      <c r="A6" s="7" t="s">
        <v>48</v>
      </c>
      <c r="B6" s="2">
        <v>419</v>
      </c>
      <c r="C6" s="2">
        <v>58</v>
      </c>
      <c r="D6" s="2">
        <v>198</v>
      </c>
      <c r="E6" s="2">
        <v>490</v>
      </c>
      <c r="H6" s="8" t="s">
        <v>68</v>
      </c>
      <c r="I6" s="7" t="s">
        <v>46</v>
      </c>
      <c r="K6" s="2"/>
      <c r="L6" s="2"/>
      <c r="M6" s="2"/>
    </row>
    <row r="7" spans="1:13" x14ac:dyDescent="0.25">
      <c r="A7" s="7" t="s">
        <v>49</v>
      </c>
      <c r="B7" s="2">
        <v>113</v>
      </c>
      <c r="C7" s="2">
        <v>427</v>
      </c>
      <c r="D7" s="2">
        <v>322</v>
      </c>
      <c r="E7" s="2">
        <v>190</v>
      </c>
      <c r="H7" s="8" t="s">
        <v>69</v>
      </c>
      <c r="I7" s="7" t="s">
        <v>57</v>
      </c>
      <c r="K7" s="2"/>
      <c r="L7" s="2"/>
      <c r="M7" s="2"/>
    </row>
    <row r="8" spans="1:13" x14ac:dyDescent="0.25">
      <c r="A8" s="7" t="s">
        <v>57</v>
      </c>
      <c r="B8" s="2">
        <v>73</v>
      </c>
      <c r="C8" s="2">
        <v>104</v>
      </c>
      <c r="D8" s="2">
        <v>117</v>
      </c>
      <c r="E8" s="2">
        <v>406</v>
      </c>
      <c r="H8" s="8" t="s">
        <v>68</v>
      </c>
      <c r="I8" s="7" t="s">
        <v>57</v>
      </c>
      <c r="K8" s="2"/>
      <c r="L8" s="2"/>
      <c r="M8" s="2"/>
    </row>
    <row r="9" spans="1:13" x14ac:dyDescent="0.25">
      <c r="A9" s="7" t="s">
        <v>51</v>
      </c>
      <c r="B9" s="2">
        <v>470</v>
      </c>
      <c r="C9" s="2">
        <v>402</v>
      </c>
      <c r="D9" s="2">
        <v>427</v>
      </c>
      <c r="E9" s="2">
        <v>333</v>
      </c>
      <c r="H9" s="8" t="s">
        <v>67</v>
      </c>
      <c r="I9" s="7" t="s">
        <v>65</v>
      </c>
      <c r="K9" s="2"/>
      <c r="L9" s="2"/>
      <c r="M9" s="2"/>
    </row>
    <row r="10" spans="1:13" x14ac:dyDescent="0.25">
      <c r="A10" s="7" t="s">
        <v>66</v>
      </c>
      <c r="B10" s="2">
        <v>388</v>
      </c>
      <c r="C10" s="2">
        <v>170</v>
      </c>
      <c r="D10" s="2">
        <v>234</v>
      </c>
      <c r="E10" s="2">
        <v>313</v>
      </c>
      <c r="H10" s="8" t="s">
        <v>68</v>
      </c>
      <c r="I10" s="7" t="s">
        <v>66</v>
      </c>
      <c r="K10" s="2"/>
      <c r="L10" s="2"/>
      <c r="M10" s="2"/>
    </row>
    <row r="11" spans="1:13" x14ac:dyDescent="0.25">
      <c r="H11" s="8" t="s">
        <v>69</v>
      </c>
      <c r="I11" s="7" t="s">
        <v>48</v>
      </c>
      <c r="K11" s="2"/>
      <c r="L11" s="2"/>
      <c r="M11" s="2"/>
    </row>
    <row r="12" spans="1:13" x14ac:dyDescent="0.25">
      <c r="H12" s="8" t="s">
        <v>67</v>
      </c>
      <c r="I12" s="7" t="s">
        <v>51</v>
      </c>
      <c r="K12" s="2"/>
      <c r="L12" s="2"/>
      <c r="M12" s="2"/>
    </row>
    <row r="13" spans="1:13" x14ac:dyDescent="0.25">
      <c r="A13" t="s">
        <v>75</v>
      </c>
    </row>
    <row r="14" spans="1:13" x14ac:dyDescent="0.25">
      <c r="A14" s="1" t="s">
        <v>78</v>
      </c>
      <c r="B14" s="1" t="s">
        <v>71</v>
      </c>
      <c r="C14" s="1" t="s">
        <v>72</v>
      </c>
      <c r="D14" s="1" t="s">
        <v>73</v>
      </c>
      <c r="E14" s="1" t="s">
        <v>74</v>
      </c>
    </row>
    <row r="15" spans="1:13" x14ac:dyDescent="0.25">
      <c r="A15" s="1" t="s">
        <v>46</v>
      </c>
      <c r="B15" s="2">
        <v>735</v>
      </c>
      <c r="C15" s="2">
        <v>4592</v>
      </c>
      <c r="D15" s="2">
        <v>3626</v>
      </c>
      <c r="E15" s="2">
        <v>2088</v>
      </c>
      <c r="H15" s="8" t="s">
        <v>67</v>
      </c>
      <c r="I15" s="2">
        <v>1</v>
      </c>
    </row>
    <row r="16" spans="1:13" x14ac:dyDescent="0.25">
      <c r="A16" s="1" t="s">
        <v>65</v>
      </c>
      <c r="B16" s="2">
        <v>4974</v>
      </c>
      <c r="C16" s="2">
        <v>1325</v>
      </c>
      <c r="D16" s="2">
        <v>4759</v>
      </c>
      <c r="E16" s="2">
        <v>1696</v>
      </c>
      <c r="H16" s="8" t="s">
        <v>68</v>
      </c>
      <c r="I16" s="2">
        <v>2</v>
      </c>
    </row>
    <row r="17" spans="1:9" x14ac:dyDescent="0.25">
      <c r="A17" s="1" t="s">
        <v>48</v>
      </c>
      <c r="B17" s="2">
        <v>2157</v>
      </c>
      <c r="C17" s="2">
        <v>1086</v>
      </c>
      <c r="D17" s="2">
        <v>1970</v>
      </c>
      <c r="E17" s="2">
        <v>4996</v>
      </c>
      <c r="H17" s="8" t="s">
        <v>69</v>
      </c>
      <c r="I17" s="2">
        <v>3</v>
      </c>
    </row>
    <row r="18" spans="1:9" x14ac:dyDescent="0.25">
      <c r="A18" s="1" t="s">
        <v>49</v>
      </c>
      <c r="B18" s="2">
        <v>4451</v>
      </c>
      <c r="C18" s="2">
        <v>4954</v>
      </c>
      <c r="D18" s="2">
        <v>3092</v>
      </c>
      <c r="E18" s="2">
        <v>1246</v>
      </c>
    </row>
    <row r="19" spans="1:9" x14ac:dyDescent="0.25">
      <c r="A19" s="1" t="s">
        <v>57</v>
      </c>
      <c r="B19" s="2">
        <v>4276</v>
      </c>
      <c r="C19" s="2">
        <v>963</v>
      </c>
      <c r="D19" s="2">
        <v>1757</v>
      </c>
      <c r="E19" s="2">
        <v>1570</v>
      </c>
    </row>
    <row r="20" spans="1:9" x14ac:dyDescent="0.25">
      <c r="A20" s="1" t="s">
        <v>51</v>
      </c>
      <c r="B20" s="2">
        <v>1649</v>
      </c>
      <c r="C20" s="2">
        <v>3226</v>
      </c>
      <c r="D20" s="2">
        <v>3320</v>
      </c>
      <c r="E20" s="2">
        <v>3929</v>
      </c>
    </row>
    <row r="21" spans="1:9" x14ac:dyDescent="0.25">
      <c r="A21" s="1" t="s">
        <v>66</v>
      </c>
      <c r="B21" s="2">
        <v>745</v>
      </c>
      <c r="C21" s="2">
        <v>1078</v>
      </c>
      <c r="D21" s="2">
        <v>2683</v>
      </c>
      <c r="E21" s="2">
        <v>1070</v>
      </c>
    </row>
    <row r="24" spans="1:9" x14ac:dyDescent="0.25">
      <c r="A24" t="s">
        <v>76</v>
      </c>
    </row>
    <row r="25" spans="1:9" x14ac:dyDescent="0.25">
      <c r="A25" s="9" t="s">
        <v>78</v>
      </c>
      <c r="B25" s="9" t="s">
        <v>73</v>
      </c>
      <c r="C25" s="9" t="s">
        <v>72</v>
      </c>
      <c r="D25" s="9" t="s">
        <v>71</v>
      </c>
      <c r="E25" s="9" t="s">
        <v>74</v>
      </c>
    </row>
    <row r="26" spans="1:9" x14ac:dyDescent="0.25">
      <c r="A26" s="9" t="s">
        <v>46</v>
      </c>
      <c r="B26" s="2">
        <v>14198</v>
      </c>
      <c r="C26" s="2">
        <v>13654</v>
      </c>
      <c r="D26" s="2">
        <v>12384</v>
      </c>
      <c r="E26" s="2">
        <v>11814</v>
      </c>
    </row>
    <row r="27" spans="1:9" x14ac:dyDescent="0.25">
      <c r="A27" s="9" t="s">
        <v>65</v>
      </c>
      <c r="B27" s="2">
        <v>11898</v>
      </c>
      <c r="C27" s="2">
        <v>12055</v>
      </c>
      <c r="D27" s="2">
        <v>14042</v>
      </c>
      <c r="E27" s="2">
        <v>12126</v>
      </c>
    </row>
    <row r="28" spans="1:9" x14ac:dyDescent="0.25">
      <c r="A28" s="9" t="s">
        <v>48</v>
      </c>
      <c r="B28" s="2">
        <v>13679</v>
      </c>
      <c r="C28" s="2">
        <v>10099</v>
      </c>
      <c r="D28" s="2">
        <v>10631</v>
      </c>
      <c r="E28" s="2">
        <v>10269</v>
      </c>
    </row>
    <row r="29" spans="1:9" x14ac:dyDescent="0.25">
      <c r="A29" s="9" t="s">
        <v>49</v>
      </c>
      <c r="B29" s="2">
        <v>12371</v>
      </c>
      <c r="C29" s="2">
        <v>12782</v>
      </c>
      <c r="D29" s="2">
        <v>14900</v>
      </c>
      <c r="E29" s="2">
        <v>13234</v>
      </c>
    </row>
    <row r="30" spans="1:9" x14ac:dyDescent="0.25">
      <c r="A30" s="9" t="s">
        <v>57</v>
      </c>
      <c r="B30" s="2">
        <v>10158</v>
      </c>
      <c r="C30" s="2">
        <v>14991</v>
      </c>
      <c r="D30" s="2">
        <v>11140</v>
      </c>
      <c r="E30" s="2">
        <v>13585</v>
      </c>
    </row>
    <row r="31" spans="1:9" x14ac:dyDescent="0.25">
      <c r="A31" s="9" t="s">
        <v>51</v>
      </c>
      <c r="B31" s="2">
        <v>12959</v>
      </c>
      <c r="C31" s="2">
        <v>13341</v>
      </c>
      <c r="D31" s="2">
        <v>12801</v>
      </c>
      <c r="E31" s="2">
        <v>14439</v>
      </c>
    </row>
    <row r="32" spans="1:9" x14ac:dyDescent="0.25">
      <c r="A32" s="9" t="s">
        <v>66</v>
      </c>
      <c r="B32" s="2">
        <v>14436</v>
      </c>
      <c r="C32" s="2">
        <v>14200</v>
      </c>
      <c r="D32" s="2">
        <v>10462</v>
      </c>
      <c r="E32" s="2">
        <v>10236</v>
      </c>
    </row>
  </sheetData>
  <dataValidations count="3">
    <dataValidation type="list" allowBlank="1" showInputMessage="1" showErrorMessage="1" sqref="J3">
      <formula1>$B$3:$E$3</formula1>
    </dataValidation>
    <dataValidation type="list" allowBlank="1" showInputMessage="1" showErrorMessage="1" sqref="H4">
      <formula1>$H$15:$H$17</formula1>
    </dataValidation>
    <dataValidation type="list" allowBlank="1" showInputMessage="1" showErrorMessage="1" sqref="I4">
      <formula1>$A$4:$A$10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K13"/>
  <sheetViews>
    <sheetView topLeftCell="A2" zoomScale="200" zoomScaleNormal="200" workbookViewId="0">
      <selection activeCell="K3" sqref="K3:K13"/>
    </sheetView>
  </sheetViews>
  <sheetFormatPr defaultRowHeight="15" x14ac:dyDescent="0.25"/>
  <cols>
    <col min="1" max="1" width="3.28515625" customWidth="1"/>
    <col min="2" max="2" width="4.42578125" customWidth="1"/>
    <col min="3" max="3" width="2.7109375" customWidth="1"/>
    <col min="4" max="4" width="5.5703125" customWidth="1"/>
    <col min="5" max="5" width="5.85546875" customWidth="1"/>
    <col min="6" max="7" width="4" customWidth="1"/>
    <col min="8" max="8" width="6.140625" customWidth="1"/>
    <col min="9" max="9" width="4.5703125" customWidth="1"/>
  </cols>
  <sheetData>
    <row r="2" spans="1:11" x14ac:dyDescent="0.25">
      <c r="A2" t="s">
        <v>67</v>
      </c>
      <c r="D2" t="s">
        <v>68</v>
      </c>
      <c r="G2" t="s">
        <v>69</v>
      </c>
      <c r="J2" s="1" t="s">
        <v>86</v>
      </c>
      <c r="K2" s="1" t="s">
        <v>87</v>
      </c>
    </row>
    <row r="3" spans="1:11" x14ac:dyDescent="0.25">
      <c r="A3" s="1" t="s">
        <v>46</v>
      </c>
      <c r="B3" s="1">
        <v>10</v>
      </c>
      <c r="D3" s="1" t="s">
        <v>52</v>
      </c>
      <c r="E3" s="1">
        <v>111</v>
      </c>
      <c r="G3" s="1" t="s">
        <v>57</v>
      </c>
      <c r="H3" s="1">
        <v>89</v>
      </c>
      <c r="J3" t="s">
        <v>57</v>
      </c>
    </row>
    <row r="4" spans="1:11" x14ac:dyDescent="0.25">
      <c r="A4" s="1" t="s">
        <v>47</v>
      </c>
      <c r="B4" s="1">
        <v>20</v>
      </c>
      <c r="D4" s="1" t="s">
        <v>84</v>
      </c>
      <c r="E4" s="1">
        <v>222</v>
      </c>
      <c r="G4" s="1" t="s">
        <v>58</v>
      </c>
      <c r="H4" s="1">
        <v>69</v>
      </c>
      <c r="J4" t="s">
        <v>58</v>
      </c>
    </row>
    <row r="5" spans="1:11" x14ac:dyDescent="0.25">
      <c r="A5" s="1" t="s">
        <v>48</v>
      </c>
      <c r="B5" s="1">
        <v>30</v>
      </c>
      <c r="D5" s="1" t="s">
        <v>53</v>
      </c>
      <c r="E5" s="1">
        <v>333</v>
      </c>
      <c r="G5" s="1" t="s">
        <v>59</v>
      </c>
      <c r="H5" s="1">
        <v>36</v>
      </c>
      <c r="J5" t="s">
        <v>84</v>
      </c>
    </row>
    <row r="6" spans="1:11" x14ac:dyDescent="0.25">
      <c r="A6" s="1" t="s">
        <v>49</v>
      </c>
      <c r="B6" s="1">
        <v>40</v>
      </c>
      <c r="D6" s="1" t="s">
        <v>54</v>
      </c>
      <c r="E6" s="1">
        <v>444</v>
      </c>
      <c r="G6" s="1" t="s">
        <v>85</v>
      </c>
      <c r="H6" s="1">
        <v>25</v>
      </c>
      <c r="J6" t="s">
        <v>53</v>
      </c>
    </row>
    <row r="7" spans="1:11" x14ac:dyDescent="0.25">
      <c r="A7" s="1" t="s">
        <v>50</v>
      </c>
      <c r="B7" s="1">
        <v>50</v>
      </c>
      <c r="D7" s="1" t="s">
        <v>55</v>
      </c>
      <c r="E7" s="1">
        <v>555</v>
      </c>
      <c r="G7" s="1" t="s">
        <v>60</v>
      </c>
      <c r="H7" s="1">
        <v>14</v>
      </c>
      <c r="J7" t="s">
        <v>55</v>
      </c>
    </row>
    <row r="8" spans="1:11" x14ac:dyDescent="0.25">
      <c r="A8" s="1" t="s">
        <v>51</v>
      </c>
      <c r="B8" s="1">
        <v>60</v>
      </c>
      <c r="D8" s="1" t="s">
        <v>56</v>
      </c>
      <c r="E8" s="1">
        <v>666</v>
      </c>
      <c r="G8" s="1" t="s">
        <v>61</v>
      </c>
      <c r="H8" s="1">
        <v>85</v>
      </c>
      <c r="J8" t="s">
        <v>51</v>
      </c>
    </row>
    <row r="9" spans="1:11" x14ac:dyDescent="0.25">
      <c r="J9" t="s">
        <v>60</v>
      </c>
    </row>
    <row r="10" spans="1:11" x14ac:dyDescent="0.25">
      <c r="J10" t="s">
        <v>61</v>
      </c>
    </row>
    <row r="11" spans="1:11" x14ac:dyDescent="0.25">
      <c r="J11" t="s">
        <v>59</v>
      </c>
    </row>
    <row r="12" spans="1:11" x14ac:dyDescent="0.25">
      <c r="J12" t="s">
        <v>54</v>
      </c>
    </row>
    <row r="13" spans="1:11" x14ac:dyDescent="0.25">
      <c r="J1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NESTLE</vt:lpstr>
      <vt:lpstr>Amul</vt:lpstr>
      <vt:lpstr>IBM</vt:lpstr>
      <vt:lpstr>Parle</vt:lpstr>
      <vt:lpstr>IFERRORLOKUP</vt:lpstr>
      <vt:lpstr>CHOOSE-LOOKUP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2019-01-26T21:35:27Z</dcterms:modified>
</cp:coreProperties>
</file>