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0" yWindow="120" windowWidth="7500" windowHeight="5775" firstSheet="4" activeTab="4"/>
  </bookViews>
  <sheets>
    <sheet name="Sumproduct-1" sheetId="1" r:id="rId1"/>
    <sheet name="Sumproduct-2" sheetId="2" r:id="rId2"/>
    <sheet name="Sumproduct-3" sheetId="3" r:id="rId3"/>
    <sheet name="Sumproduct-4" sheetId="4" r:id="rId4"/>
    <sheet name="Sumproduct-5" sheetId="5" r:id="rId5"/>
    <sheet name="Sumproduct-6" sheetId="6" r:id="rId6"/>
    <sheet name="Sumproduct-7" sheetId="7" r:id="rId7"/>
    <sheet name="Sumproduct-8" sheetId="8" r:id="rId8"/>
    <sheet name="Sumproduct-9" sheetId="9" r:id="rId9"/>
    <sheet name="Sumproduct-10" sheetId="10" r:id="rId10"/>
  </sheets>
  <definedNames>
    <definedName name="_xlnm._FilterDatabase" localSheetId="9" hidden="1">'Sumproduct-10'!$B$4:$F$803</definedName>
    <definedName name="_xlnm._FilterDatabase" localSheetId="6" hidden="1">'Sumproduct-7'!$A$1:$B$30</definedName>
    <definedName name="ctr_range1">'Sumproduct-2'!$G$2:$K$2</definedName>
    <definedName name="ctr_range2">'Sumproduct-2'!$F$3:$F$7</definedName>
    <definedName name="sum_range">'Sumproduct-2'!$G$3:$K$7</definedName>
  </definedNames>
  <calcPr calcId="145621"/>
</workbook>
</file>

<file path=xl/calcChain.xml><?xml version="1.0" encoding="utf-8"?>
<calcChain xmlns="http://schemas.openxmlformats.org/spreadsheetml/2006/main">
  <c r="C6" i="4" l="1"/>
  <c r="D6" i="4"/>
  <c r="E6" i="4"/>
  <c r="E7" i="4" s="1"/>
  <c r="F6" i="4"/>
  <c r="G6" i="4"/>
  <c r="H6" i="4"/>
  <c r="I6" i="4"/>
  <c r="I7" i="4" s="1"/>
  <c r="J6" i="4"/>
  <c r="K6" i="4"/>
  <c r="L6" i="4"/>
  <c r="M6" i="4"/>
  <c r="M7" i="4" s="1"/>
  <c r="N6" i="4"/>
  <c r="O6" i="4"/>
  <c r="P6" i="4"/>
  <c r="Q6" i="4"/>
  <c r="Q7" i="4" s="1"/>
  <c r="Q8" i="4" s="1"/>
  <c r="Q9" i="4" s="1"/>
  <c r="Q10" i="4" s="1"/>
  <c r="Q11" i="4" s="1"/>
  <c r="Q12" i="4" s="1"/>
  <c r="Q13" i="4" s="1"/>
  <c r="Q14" i="4" s="1"/>
  <c r="Q15" i="4" s="1"/>
  <c r="Q16" i="4" s="1"/>
  <c r="Q17" i="4" s="1"/>
  <c r="Q18" i="4" s="1"/>
  <c r="Q19" i="4" s="1"/>
  <c r="Q20" i="4" s="1"/>
  <c r="Q21" i="4" s="1"/>
  <c r="Q22" i="4" s="1"/>
  <c r="R6" i="4"/>
  <c r="S6" i="4"/>
  <c r="T6" i="4"/>
  <c r="C7" i="4"/>
  <c r="C8" i="4" s="1"/>
  <c r="D7" i="4"/>
  <c r="F7" i="4"/>
  <c r="G7" i="4"/>
  <c r="G8" i="4" s="1"/>
  <c r="H7" i="4"/>
  <c r="J7" i="4"/>
  <c r="K7" i="4"/>
  <c r="K8" i="4" s="1"/>
  <c r="L7" i="4"/>
  <c r="N7" i="4"/>
  <c r="O7" i="4"/>
  <c r="O8" i="4" s="1"/>
  <c r="P7" i="4"/>
  <c r="R7" i="4"/>
  <c r="S7" i="4"/>
  <c r="S8" i="4" s="1"/>
  <c r="S9" i="4" s="1"/>
  <c r="S10" i="4" s="1"/>
  <c r="S11" i="4" s="1"/>
  <c r="S12" i="4" s="1"/>
  <c r="S13" i="4" s="1"/>
  <c r="S14" i="4" s="1"/>
  <c r="S15" i="4" s="1"/>
  <c r="S16" i="4" s="1"/>
  <c r="S17" i="4" s="1"/>
  <c r="S18" i="4" s="1"/>
  <c r="S19" i="4" s="1"/>
  <c r="S20" i="4" s="1"/>
  <c r="S21" i="4" s="1"/>
  <c r="S22" i="4" s="1"/>
  <c r="T7" i="4"/>
  <c r="D8" i="4"/>
  <c r="F8" i="4"/>
  <c r="H8" i="4"/>
  <c r="J8" i="4"/>
  <c r="L8" i="4"/>
  <c r="N8" i="4"/>
  <c r="P8" i="4"/>
  <c r="R8" i="4"/>
  <c r="T8" i="4"/>
  <c r="D9" i="4"/>
  <c r="F9" i="4"/>
  <c r="H9" i="4"/>
  <c r="J9" i="4"/>
  <c r="L9" i="4"/>
  <c r="N9" i="4"/>
  <c r="P9" i="4"/>
  <c r="R9" i="4"/>
  <c r="T9" i="4"/>
  <c r="D10" i="4"/>
  <c r="F10" i="4"/>
  <c r="H10" i="4"/>
  <c r="J10" i="4"/>
  <c r="L10" i="4"/>
  <c r="N10" i="4"/>
  <c r="P10" i="4"/>
  <c r="R10" i="4"/>
  <c r="T10" i="4"/>
  <c r="D11" i="4"/>
  <c r="F11" i="4"/>
  <c r="H11" i="4"/>
  <c r="J11" i="4"/>
  <c r="L11" i="4"/>
  <c r="N11" i="4"/>
  <c r="P11" i="4"/>
  <c r="R11" i="4"/>
  <c r="T11" i="4"/>
  <c r="D12" i="4"/>
  <c r="F12" i="4"/>
  <c r="H12" i="4"/>
  <c r="J12" i="4"/>
  <c r="L12" i="4"/>
  <c r="N12" i="4"/>
  <c r="P12" i="4"/>
  <c r="R12" i="4"/>
  <c r="T12" i="4"/>
  <c r="D13" i="4"/>
  <c r="F13" i="4"/>
  <c r="H13" i="4"/>
  <c r="J13" i="4"/>
  <c r="L13" i="4"/>
  <c r="N13" i="4"/>
  <c r="P13" i="4"/>
  <c r="R13" i="4"/>
  <c r="T13" i="4"/>
  <c r="D14" i="4"/>
  <c r="F14" i="4"/>
  <c r="H14" i="4"/>
  <c r="J14" i="4"/>
  <c r="L14" i="4"/>
  <c r="N14" i="4"/>
  <c r="P14" i="4"/>
  <c r="R14" i="4"/>
  <c r="T14" i="4"/>
  <c r="D15" i="4"/>
  <c r="F15" i="4"/>
  <c r="H15" i="4"/>
  <c r="J15" i="4"/>
  <c r="L15" i="4"/>
  <c r="N15" i="4"/>
  <c r="P15" i="4"/>
  <c r="R15" i="4"/>
  <c r="T15" i="4"/>
  <c r="D16" i="4"/>
  <c r="F16" i="4"/>
  <c r="H16" i="4"/>
  <c r="J16" i="4"/>
  <c r="L16" i="4"/>
  <c r="N16" i="4"/>
  <c r="P16" i="4"/>
  <c r="R16" i="4"/>
  <c r="T16" i="4"/>
  <c r="D17" i="4"/>
  <c r="F17" i="4"/>
  <c r="H17" i="4"/>
  <c r="J17" i="4"/>
  <c r="L17" i="4"/>
  <c r="N17" i="4"/>
  <c r="P17" i="4"/>
  <c r="R17" i="4"/>
  <c r="T17" i="4"/>
  <c r="D18" i="4"/>
  <c r="F18" i="4"/>
  <c r="H18" i="4"/>
  <c r="J18" i="4"/>
  <c r="L18" i="4"/>
  <c r="N18" i="4"/>
  <c r="P18" i="4"/>
  <c r="R18" i="4"/>
  <c r="T18" i="4"/>
  <c r="D19" i="4"/>
  <c r="F19" i="4"/>
  <c r="H19" i="4"/>
  <c r="J19" i="4"/>
  <c r="L19" i="4"/>
  <c r="N19" i="4"/>
  <c r="P19" i="4"/>
  <c r="R19" i="4"/>
  <c r="T19" i="4"/>
  <c r="D20" i="4"/>
  <c r="F20" i="4"/>
  <c r="H20" i="4"/>
  <c r="J20" i="4"/>
  <c r="L20" i="4"/>
  <c r="N20" i="4"/>
  <c r="P20" i="4"/>
  <c r="R20" i="4"/>
  <c r="T20" i="4"/>
  <c r="D21" i="4"/>
  <c r="F21" i="4"/>
  <c r="H21" i="4"/>
  <c r="J21" i="4"/>
  <c r="L21" i="4"/>
  <c r="N21" i="4"/>
  <c r="P21" i="4"/>
  <c r="R21" i="4"/>
  <c r="T21" i="4"/>
  <c r="B6" i="4"/>
  <c r="B7" i="4" s="1"/>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AK4" i="3"/>
  <c r="G5" i="3"/>
  <c r="H5" i="3"/>
  <c r="I5" i="3"/>
  <c r="J5" i="3"/>
  <c r="K5" i="3"/>
  <c r="L5" i="3"/>
  <c r="M5" i="3"/>
  <c r="N5" i="3"/>
  <c r="O5" i="3"/>
  <c r="P5" i="3"/>
  <c r="Q5" i="3"/>
  <c r="R5" i="3"/>
  <c r="S5" i="3"/>
  <c r="T5" i="3"/>
  <c r="U5" i="3"/>
  <c r="V5" i="3"/>
  <c r="W5" i="3"/>
  <c r="X5" i="3"/>
  <c r="Y5" i="3"/>
  <c r="Z5" i="3"/>
  <c r="AA5" i="3"/>
  <c r="AB5" i="3"/>
  <c r="AC5" i="3"/>
  <c r="AD5" i="3"/>
  <c r="AE5" i="3"/>
  <c r="AF5" i="3"/>
  <c r="AG5" i="3"/>
  <c r="AH5" i="3"/>
  <c r="AI5" i="3"/>
  <c r="AJ5" i="3"/>
  <c r="AK5" i="3"/>
  <c r="G6" i="3"/>
  <c r="H6" i="3"/>
  <c r="I6" i="3"/>
  <c r="J6" i="3"/>
  <c r="K6" i="3"/>
  <c r="L6" i="3"/>
  <c r="M6" i="3"/>
  <c r="N6" i="3"/>
  <c r="O6" i="3"/>
  <c r="P6" i="3"/>
  <c r="Q6" i="3"/>
  <c r="R6" i="3"/>
  <c r="S6" i="3"/>
  <c r="T6" i="3"/>
  <c r="U6" i="3"/>
  <c r="V6" i="3"/>
  <c r="W6" i="3"/>
  <c r="X6" i="3"/>
  <c r="Y6" i="3"/>
  <c r="Z6" i="3"/>
  <c r="AA6" i="3"/>
  <c r="AB6" i="3"/>
  <c r="AC6" i="3"/>
  <c r="AD6" i="3"/>
  <c r="AE6" i="3"/>
  <c r="AF6" i="3"/>
  <c r="AG6" i="3"/>
  <c r="AH6" i="3"/>
  <c r="AI6" i="3"/>
  <c r="AJ6" i="3"/>
  <c r="AK6" i="3"/>
  <c r="H3" i="3"/>
  <c r="I3" i="3"/>
  <c r="J3" i="3"/>
  <c r="K3" i="3"/>
  <c r="L3" i="3"/>
  <c r="M3" i="3"/>
  <c r="N3" i="3"/>
  <c r="O3" i="3"/>
  <c r="P3" i="3"/>
  <c r="Q3" i="3"/>
  <c r="R3" i="3"/>
  <c r="S3" i="3"/>
  <c r="T3" i="3"/>
  <c r="U3" i="3"/>
  <c r="V3" i="3"/>
  <c r="W3" i="3"/>
  <c r="X3" i="3"/>
  <c r="Y3" i="3"/>
  <c r="Z3" i="3"/>
  <c r="AA3" i="3"/>
  <c r="AB3" i="3"/>
  <c r="AC3" i="3"/>
  <c r="AD3" i="3"/>
  <c r="AE3" i="3"/>
  <c r="AF3" i="3"/>
  <c r="AG3" i="3"/>
  <c r="AH3" i="3"/>
  <c r="AI3" i="3"/>
  <c r="AJ3" i="3"/>
  <c r="AK3" i="3"/>
  <c r="G3" i="3"/>
  <c r="E15" i="5"/>
  <c r="E16" i="5"/>
  <c r="E17" i="5"/>
  <c r="E18" i="5"/>
  <c r="E19" i="5"/>
  <c r="E20" i="5"/>
  <c r="E14" i="5"/>
  <c r="I18" i="1"/>
  <c r="J18" i="1"/>
  <c r="K18" i="1"/>
  <c r="L18" i="1"/>
  <c r="I19" i="1"/>
  <c r="J19" i="1"/>
  <c r="K19" i="1"/>
  <c r="L19" i="1"/>
  <c r="I20" i="1"/>
  <c r="J20" i="1"/>
  <c r="K20" i="1"/>
  <c r="L20" i="1"/>
  <c r="I21" i="1"/>
  <c r="J21" i="1"/>
  <c r="K21" i="1"/>
  <c r="L21" i="1"/>
  <c r="I22" i="1"/>
  <c r="J22" i="1"/>
  <c r="K22" i="1"/>
  <c r="L22" i="1"/>
  <c r="J17" i="1"/>
  <c r="K17" i="1"/>
  <c r="L17" i="1"/>
  <c r="M17" i="1"/>
  <c r="I17" i="1"/>
  <c r="L7" i="10"/>
  <c r="L19" i="10"/>
  <c r="M15" i="10"/>
  <c r="N15" i="10"/>
  <c r="M16" i="10"/>
  <c r="N16" i="10"/>
  <c r="L16" i="10"/>
  <c r="L15" i="10"/>
  <c r="M11" i="10"/>
  <c r="N11" i="10"/>
  <c r="L11" i="10"/>
  <c r="M7" i="10" a="1"/>
  <c r="M7" i="10" s="1"/>
  <c r="N7" i="10" a="1"/>
  <c r="N7" i="10" s="1"/>
  <c r="O7" i="10" a="1"/>
  <c r="O7" i="10" s="1"/>
  <c r="P7" i="10" a="1"/>
  <c r="P7" i="10" s="1"/>
  <c r="Q7" i="10" a="1"/>
  <c r="Q7" i="10" s="1"/>
  <c r="R7" i="10" a="1"/>
  <c r="R7" i="10" s="1"/>
  <c r="S7" i="10" a="1"/>
  <c r="S7" i="10" s="1"/>
  <c r="T7" i="10" a="1"/>
  <c r="T7" i="10" s="1"/>
  <c r="M8" i="10" a="1"/>
  <c r="M8" i="10" s="1"/>
  <c r="N8" i="10" a="1"/>
  <c r="N8" i="10" s="1"/>
  <c r="O8" i="10" a="1"/>
  <c r="O8" i="10" s="1"/>
  <c r="P8" i="10" a="1"/>
  <c r="P8" i="10" s="1"/>
  <c r="Q8" i="10" a="1"/>
  <c r="Q8" i="10" s="1"/>
  <c r="R8" i="10" a="1"/>
  <c r="R8" i="10" s="1"/>
  <c r="S8" i="10" a="1"/>
  <c r="S8" i="10" s="1"/>
  <c r="T8" i="10" a="1"/>
  <c r="T8" i="10" s="1"/>
  <c r="L8" i="10" a="1"/>
  <c r="L8" i="10" s="1"/>
  <c r="J4" i="10" a="1"/>
  <c r="J4" i="10" s="1"/>
  <c r="E4" i="5"/>
  <c r="E5" i="5"/>
  <c r="E6" i="5"/>
  <c r="E7" i="5"/>
  <c r="E8" i="5"/>
  <c r="E9" i="5"/>
  <c r="E3" i="5"/>
  <c r="V7" i="4"/>
  <c r="V8" i="4"/>
  <c r="V9" i="4"/>
  <c r="V10" i="4"/>
  <c r="V11" i="4"/>
  <c r="V12" i="4"/>
  <c r="V13" i="4"/>
  <c r="V14" i="4"/>
  <c r="V15" i="4"/>
  <c r="V16" i="4"/>
  <c r="V17" i="4"/>
  <c r="V18" i="4"/>
  <c r="V19" i="4"/>
  <c r="V20" i="4"/>
  <c r="V21" i="4"/>
  <c r="V6" i="4"/>
  <c r="U6" i="4"/>
  <c r="U7" i="4"/>
  <c r="U8" i="4"/>
  <c r="U9" i="4"/>
  <c r="U10" i="4"/>
  <c r="U11" i="4"/>
  <c r="U12" i="4"/>
  <c r="U13" i="4"/>
  <c r="U14" i="4"/>
  <c r="U15" i="4"/>
  <c r="U16" i="4"/>
  <c r="U17" i="4"/>
  <c r="U18" i="4"/>
  <c r="U19" i="4"/>
  <c r="U20" i="4"/>
  <c r="U21" i="4"/>
  <c r="B29" i="1"/>
  <c r="C29" i="1"/>
  <c r="D29" i="1"/>
  <c r="E29" i="1"/>
  <c r="C30" i="1"/>
  <c r="D30" i="1"/>
  <c r="E30" i="1"/>
  <c r="C31" i="1"/>
  <c r="D31" i="1"/>
  <c r="E31" i="1"/>
  <c r="C32" i="1"/>
  <c r="D32" i="1"/>
  <c r="E32" i="1"/>
  <c r="C33" i="1"/>
  <c r="D33" i="1"/>
  <c r="E33" i="1"/>
  <c r="B30" i="1"/>
  <c r="B31" i="1"/>
  <c r="B32" i="1"/>
  <c r="B33" i="1"/>
  <c r="C3" i="2"/>
  <c r="C4" i="2"/>
  <c r="C5" i="2"/>
  <c r="C6" i="2"/>
  <c r="C2" i="2"/>
  <c r="A2" i="7"/>
  <c r="A3" i="7" s="1"/>
  <c r="A4" i="7" s="1"/>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T22" i="4"/>
  <c r="R22" i="4"/>
  <c r="P22" i="4"/>
  <c r="N22" i="4"/>
  <c r="L22" i="4"/>
  <c r="J22" i="4"/>
  <c r="H22" i="4"/>
  <c r="F22" i="4"/>
  <c r="D22" i="4"/>
  <c r="BA433" i="4"/>
  <c r="BA318" i="4"/>
  <c r="BA317" i="4"/>
  <c r="BA316" i="4"/>
  <c r="BA315" i="4"/>
  <c r="BA314" i="4"/>
  <c r="BA313" i="4"/>
  <c r="BA312" i="4"/>
  <c r="BA311" i="4"/>
  <c r="BA310" i="4"/>
  <c r="BA309" i="4"/>
  <c r="BA308" i="4"/>
  <c r="BA307" i="4"/>
  <c r="BA306" i="4"/>
  <c r="BA305" i="4"/>
  <c r="BA304" i="4"/>
  <c r="BA303" i="4"/>
  <c r="BA302" i="4"/>
  <c r="BA301" i="4"/>
  <c r="BA300" i="4"/>
  <c r="BA299" i="4"/>
  <c r="BA298" i="4"/>
  <c r="O9" i="4" l="1"/>
  <c r="O10" i="4" s="1"/>
  <c r="O11" i="4" s="1"/>
  <c r="O12" i="4" s="1"/>
  <c r="O13" i="4" s="1"/>
  <c r="O14" i="4" s="1"/>
  <c r="O15" i="4" s="1"/>
  <c r="O16" i="4" s="1"/>
  <c r="O17" i="4" s="1"/>
  <c r="O18" i="4" s="1"/>
  <c r="O19" i="4" s="1"/>
  <c r="O20" i="4" s="1"/>
  <c r="O21" i="4" s="1"/>
  <c r="B8" i="4"/>
  <c r="X7" i="4"/>
  <c r="C9" i="4"/>
  <c r="C10" i="4" s="1"/>
  <c r="C11" i="4" s="1"/>
  <c r="C12" i="4" s="1"/>
  <c r="C13" i="4" s="1"/>
  <c r="C14" i="4" s="1"/>
  <c r="C15" i="4" s="1"/>
  <c r="C16" i="4" s="1"/>
  <c r="C17" i="4" s="1"/>
  <c r="C18" i="4" s="1"/>
  <c r="C19" i="4" s="1"/>
  <c r="C20" i="4" s="1"/>
  <c r="C21" i="4" s="1"/>
  <c r="I8" i="4"/>
  <c r="I9" i="4" s="1"/>
  <c r="I10" i="4" s="1"/>
  <c r="I11" i="4" s="1"/>
  <c r="I12" i="4" s="1"/>
  <c r="I13" i="4" s="1"/>
  <c r="I14" i="4" s="1"/>
  <c r="I15" i="4" s="1"/>
  <c r="I16" i="4" s="1"/>
  <c r="I17" i="4" s="1"/>
  <c r="I18" i="4" s="1"/>
  <c r="I19" i="4" s="1"/>
  <c r="I20" i="4" s="1"/>
  <c r="I21" i="4" s="1"/>
  <c r="E22" i="4"/>
  <c r="E8" i="4"/>
  <c r="E9" i="4" s="1"/>
  <c r="E10" i="4" s="1"/>
  <c r="E11" i="4" s="1"/>
  <c r="E12" i="4" s="1"/>
  <c r="E13" i="4" s="1"/>
  <c r="E14" i="4" s="1"/>
  <c r="E15" i="4" s="1"/>
  <c r="E16" i="4" s="1"/>
  <c r="E17" i="4" s="1"/>
  <c r="E18" i="4" s="1"/>
  <c r="E19" i="4" s="1"/>
  <c r="E20" i="4" s="1"/>
  <c r="E21" i="4" s="1"/>
  <c r="M8" i="4"/>
  <c r="M9" i="4" s="1"/>
  <c r="M10" i="4" s="1"/>
  <c r="M11" i="4" s="1"/>
  <c r="M12" i="4" s="1"/>
  <c r="M13" i="4" s="1"/>
  <c r="M14" i="4" s="1"/>
  <c r="M15" i="4" s="1"/>
  <c r="M16" i="4" s="1"/>
  <c r="M17" i="4" s="1"/>
  <c r="M18" i="4" s="1"/>
  <c r="M19" i="4" s="1"/>
  <c r="M20" i="4" s="1"/>
  <c r="M21" i="4" s="1"/>
  <c r="G9" i="4"/>
  <c r="G10" i="4" s="1"/>
  <c r="G11" i="4" s="1"/>
  <c r="G12" i="4" s="1"/>
  <c r="G13" i="4" s="1"/>
  <c r="G14" i="4" s="1"/>
  <c r="G15" i="4" s="1"/>
  <c r="G16" i="4" s="1"/>
  <c r="G17" i="4" s="1"/>
  <c r="G18" i="4" s="1"/>
  <c r="G19" i="4" s="1"/>
  <c r="G20" i="4" s="1"/>
  <c r="G21" i="4" s="1"/>
  <c r="K9" i="4"/>
  <c r="K10" i="4" s="1"/>
  <c r="K11" i="4" s="1"/>
  <c r="K12" i="4" s="1"/>
  <c r="K13" i="4" s="1"/>
  <c r="K14" i="4" s="1"/>
  <c r="K15" i="4" s="1"/>
  <c r="K16" i="4" s="1"/>
  <c r="K17" i="4" s="1"/>
  <c r="K18" i="4" s="1"/>
  <c r="K19" i="4" s="1"/>
  <c r="K20" i="4" s="1"/>
  <c r="K21" i="4" s="1"/>
  <c r="K22" i="4"/>
  <c r="X8" i="4"/>
  <c r="B9" i="4"/>
  <c r="X6" i="4"/>
  <c r="D10" i="7"/>
  <c r="D11" i="7"/>
  <c r="E2" i="7"/>
  <c r="V22" i="4"/>
  <c r="U22" i="4"/>
  <c r="M22" i="4" l="1"/>
  <c r="I22" i="4"/>
  <c r="G22" i="4"/>
  <c r="C22" i="4"/>
  <c r="O22" i="4"/>
  <c r="B10" i="4"/>
  <c r="X9" i="4"/>
  <c r="X10" i="4" l="1"/>
  <c r="B11" i="4"/>
  <c r="B12" i="4" l="1"/>
  <c r="X11" i="4"/>
  <c r="X12" i="4" l="1"/>
  <c r="B13" i="4"/>
  <c r="B14" i="4" l="1"/>
  <c r="X13" i="4"/>
  <c r="X14" i="4" l="1"/>
  <c r="B15" i="4"/>
  <c r="B16" i="4" l="1"/>
  <c r="X15" i="4"/>
  <c r="X16" i="4" l="1"/>
  <c r="B17" i="4"/>
  <c r="B18" i="4" l="1"/>
  <c r="X17" i="4"/>
  <c r="X18" i="4" l="1"/>
  <c r="B19" i="4"/>
  <c r="B20" i="4" l="1"/>
  <c r="X19" i="4"/>
  <c r="X20" i="4" l="1"/>
  <c r="B21" i="4"/>
  <c r="X21" i="4" l="1"/>
  <c r="X22" i="4" s="1"/>
  <c r="B22" i="4"/>
</calcChain>
</file>

<file path=xl/comments1.xml><?xml version="1.0" encoding="utf-8"?>
<comments xmlns="http://schemas.openxmlformats.org/spreadsheetml/2006/main">
  <authors>
    <author>mdayne</author>
  </authors>
  <commentList>
    <comment ref="G13" authorId="0">
      <text>
        <r>
          <rPr>
            <b/>
            <sz val="8"/>
            <color indexed="81"/>
            <rFont val="Tahoma"/>
            <family val="2"/>
          </rPr>
          <t xml:space="preserve">Enter Name Here !!!!
</t>
        </r>
      </text>
    </comment>
    <comment ref="N13" authorId="0">
      <text>
        <r>
          <rPr>
            <b/>
            <sz val="8"/>
            <color indexed="81"/>
            <rFont val="Tahoma"/>
            <family val="2"/>
          </rPr>
          <t xml:space="preserve">Enter Name Here !!!!
</t>
        </r>
      </text>
    </comment>
  </commentList>
</comments>
</file>

<file path=xl/sharedStrings.xml><?xml version="1.0" encoding="utf-8"?>
<sst xmlns="http://schemas.openxmlformats.org/spreadsheetml/2006/main" count="10988" uniqueCount="1977">
  <si>
    <t>This Function Gives you summary of Two Columns Data , see the example below :</t>
  </si>
  <si>
    <t>if you have Table like this :</t>
  </si>
  <si>
    <t>India</t>
  </si>
  <si>
    <t>City 3</t>
  </si>
  <si>
    <t>City 4</t>
  </si>
  <si>
    <t>US</t>
  </si>
  <si>
    <t>China</t>
  </si>
  <si>
    <t>City 2</t>
  </si>
  <si>
    <t>UK</t>
  </si>
  <si>
    <t>Germany</t>
  </si>
  <si>
    <t>City 1</t>
  </si>
  <si>
    <t>You will have a summary after running this code :</t>
  </si>
  <si>
    <t>Total</t>
  </si>
  <si>
    <t>Amount</t>
  </si>
  <si>
    <t>Xlri</t>
  </si>
  <si>
    <t>Depart</t>
  </si>
  <si>
    <t>selenium</t>
  </si>
  <si>
    <t>xansa</t>
  </si>
  <si>
    <t>Ibn</t>
  </si>
  <si>
    <t>Lucate</t>
  </si>
  <si>
    <t>Furt</t>
  </si>
  <si>
    <t>such</t>
  </si>
  <si>
    <t>Sobha</t>
  </si>
  <si>
    <t>Apex</t>
  </si>
  <si>
    <t>Due Date</t>
  </si>
  <si>
    <t>data</t>
  </si>
  <si>
    <t>Party Name</t>
  </si>
  <si>
    <t>a</t>
  </si>
  <si>
    <t>b</t>
  </si>
  <si>
    <t>c</t>
  </si>
  <si>
    <t>d</t>
  </si>
  <si>
    <t>S.NO</t>
  </si>
  <si>
    <t>Territory</t>
  </si>
  <si>
    <t>Name of Location</t>
  </si>
  <si>
    <t>District</t>
  </si>
  <si>
    <t>Business Plan ( BPC / RURAL )</t>
  </si>
  <si>
    <t>Category</t>
  </si>
  <si>
    <t>Class of market (A/B/C/NH/ SH)</t>
  </si>
  <si>
    <t>RO format  Urban regular/LF/2W/OSTS/Hstar/othr hway</t>
  </si>
  <si>
    <t>Control (DC/ CC)</t>
  </si>
  <si>
    <t>Date of LOI</t>
  </si>
  <si>
    <t>Land availability status</t>
  </si>
  <si>
    <t>Land  conversion done</t>
  </si>
  <si>
    <t>DLA obtained</t>
  </si>
  <si>
    <t>Lease registered</t>
  </si>
  <si>
    <t>NOC obtained on</t>
  </si>
  <si>
    <t>Obtainedon</t>
  </si>
  <si>
    <t>Date Taken count</t>
  </si>
  <si>
    <t>NHAI approval obtained on</t>
  </si>
  <si>
    <t>Forest or municipal approval obtained on</t>
  </si>
  <si>
    <t>NIP/ Blue form approved on</t>
  </si>
  <si>
    <t>WBSE obtained</t>
  </si>
  <si>
    <t>Est. dt. Of commissioning</t>
  </si>
  <si>
    <t>Potential(MS)</t>
  </si>
  <si>
    <t>Potential(HSD)</t>
  </si>
  <si>
    <t>MS+HSD</t>
  </si>
  <si>
    <t>Remarks</t>
  </si>
  <si>
    <t>Other coment</t>
  </si>
  <si>
    <t>Ambala</t>
  </si>
  <si>
    <t>POANTA SAHIB</t>
  </si>
  <si>
    <t>SIRMOUR</t>
  </si>
  <si>
    <t>BPC PLAN</t>
  </si>
  <si>
    <t>OP(W)</t>
  </si>
  <si>
    <t>D-NH</t>
  </si>
  <si>
    <t>REGULAR</t>
  </si>
  <si>
    <t>CC</t>
  </si>
  <si>
    <t>yes</t>
  </si>
  <si>
    <t>YES</t>
  </si>
  <si>
    <t>Yes</t>
  </si>
  <si>
    <t>pending</t>
  </si>
  <si>
    <t>No</t>
  </si>
  <si>
    <t>NA</t>
  </si>
  <si>
    <t>Oct '13</t>
  </si>
  <si>
    <t>-</t>
  </si>
  <si>
    <t xml:space="preserve">Revalidation of DC NOC is pending (DC NOC is more than seven years old). Final NH NOC is pending. </t>
  </si>
  <si>
    <t>Lease for 30 years w.e.f. 01.09.2004 @ Rs.5000/- p.m.</t>
  </si>
  <si>
    <t>NALVI</t>
  </si>
  <si>
    <t>KURUKSHETRA</t>
  </si>
  <si>
    <t>RURAL</t>
  </si>
  <si>
    <t>SC</t>
  </si>
  <si>
    <t>C</t>
  </si>
  <si>
    <t>03.10.05</t>
  </si>
  <si>
    <t>NO</t>
  </si>
  <si>
    <t>Applied on 25.04.2011</t>
  </si>
  <si>
    <t>Apr-2011</t>
  </si>
  <si>
    <t>Sep'12</t>
  </si>
  <si>
    <t>Title documents not cleared by Legal. Land lord has been asked to partition the land in his name. LOI holder is on the job of getting the land partitioned in the name of landlord. DM NOC awaited</t>
  </si>
  <si>
    <t>DLA in hand. Offered land is different from the advertised stretch. DM NOC applied for the revised stretch. Case to be looked in detail</t>
  </si>
  <si>
    <t>Sanwla ( NH-1)</t>
  </si>
  <si>
    <t>OP</t>
  </si>
  <si>
    <t>22.03.2010</t>
  </si>
  <si>
    <t>Applied</t>
  </si>
  <si>
    <t>obtained</t>
  </si>
  <si>
    <t>no</t>
  </si>
  <si>
    <t>Aug'12</t>
  </si>
  <si>
    <t>DM NOC obtained, building plan approval received</t>
  </si>
  <si>
    <t>Chhamal-Chamakhripur</t>
  </si>
  <si>
    <t>Solan</t>
  </si>
  <si>
    <t>18.11.2011</t>
  </si>
  <si>
    <t>Nov-2011</t>
  </si>
  <si>
    <t>Jun '12</t>
  </si>
  <si>
    <t>DLA in hand. WIP by dealer at site</t>
  </si>
  <si>
    <t>Kala-Amb</t>
  </si>
  <si>
    <t>Sirmour</t>
  </si>
  <si>
    <t>Applied on 14.12.2010</t>
  </si>
  <si>
    <t>Dec-2010</t>
  </si>
  <si>
    <t>NHAI and DC NOC pending(expected anytime)</t>
  </si>
  <si>
    <t>Lease negotiation done on 15.04.2010. DLA in hand</t>
  </si>
  <si>
    <t>Delhi-Ambala on NH-1, RHS between KM stone 208 to 212</t>
  </si>
  <si>
    <t>LAND LINKED</t>
  </si>
  <si>
    <t>Hstar</t>
  </si>
  <si>
    <t>17.01.2011</t>
  </si>
  <si>
    <t>applied on 07.05.2011</t>
  </si>
  <si>
    <t>May-2011</t>
  </si>
  <si>
    <t>appied on 13.06.11</t>
  </si>
  <si>
    <t>Jan '13</t>
  </si>
  <si>
    <t>CLU, Forest, NHAI, DM NOC pending.</t>
  </si>
  <si>
    <t>Lease negotiation done on 06.10.2010. NECsent to region. DLA pending</t>
  </si>
  <si>
    <t xml:space="preserve">Billa </t>
  </si>
  <si>
    <t>Panchkula</t>
  </si>
  <si>
    <t>OTHR HWAY</t>
  </si>
  <si>
    <t>applied on 25.03.2011</t>
  </si>
  <si>
    <t>Mar-2011</t>
  </si>
  <si>
    <t>Dec'12</t>
  </si>
  <si>
    <t>CLU, Forest, DM NOC is pending(expected anytime)</t>
  </si>
  <si>
    <t>Lease negotiation done on 06.10.2010.DLA in hand</t>
  </si>
  <si>
    <t>Nathanpur</t>
  </si>
  <si>
    <t>Yamuna Nagar</t>
  </si>
  <si>
    <t>Rural</t>
  </si>
  <si>
    <t>DC</t>
  </si>
  <si>
    <t>18.04.2011</t>
  </si>
  <si>
    <t>Applied on 03.05.2011</t>
  </si>
  <si>
    <t>Site not meeting IRC 2009 norms; DC has sent the proposal back.</t>
  </si>
  <si>
    <t>Kurali ( Naraingarh-Kalpi Road )</t>
  </si>
  <si>
    <t>22.06.11</t>
  </si>
  <si>
    <t>Applied on 12.07.2011</t>
  </si>
  <si>
    <t>Jul-2011</t>
  </si>
  <si>
    <t>Nov'12</t>
  </si>
  <si>
    <t xml:space="preserve"> DM NOC pending</t>
  </si>
  <si>
    <t>Village Bitna on Pinjore Byepass</t>
  </si>
  <si>
    <t>PANCHKULA</t>
  </si>
  <si>
    <t>LL</t>
  </si>
  <si>
    <t>Op</t>
  </si>
  <si>
    <t>HSTAR</t>
  </si>
  <si>
    <t>cc</t>
  </si>
  <si>
    <t>04.08.11</t>
  </si>
  <si>
    <t>Applied on 06.09.2011</t>
  </si>
  <si>
    <t>Sep-2011</t>
  </si>
  <si>
    <t>NH, CLU. Forest, DM NOC pending</t>
  </si>
  <si>
    <t>Lease negotiation done</t>
  </si>
  <si>
    <t>Village Gassour, on NH 88</t>
  </si>
  <si>
    <t>Bilaspur</t>
  </si>
  <si>
    <t>BPC Plan</t>
  </si>
  <si>
    <t>17.10.11</t>
  </si>
  <si>
    <t xml:space="preserve">No </t>
  </si>
  <si>
    <t>applied on 22.10.2011</t>
  </si>
  <si>
    <t>Oct-2011</t>
  </si>
  <si>
    <t>applied</t>
  </si>
  <si>
    <t>applied on 14.06.2011</t>
  </si>
  <si>
    <t>Oct'12</t>
  </si>
  <si>
    <t>NHAI and DC NOC pending</t>
  </si>
  <si>
    <t>Lease negotiation done on 09.06.2011. NEC pending</t>
  </si>
  <si>
    <t>Mirzapur</t>
  </si>
  <si>
    <t>Open</t>
  </si>
  <si>
    <t>07.03.12</t>
  </si>
  <si>
    <t>applied on 07.07.2012</t>
  </si>
  <si>
    <t>Jul-2012</t>
  </si>
  <si>
    <t>Negotiations done. DM NOC applied on 07.07.2012</t>
  </si>
  <si>
    <t>2 KM Agrasen Chowk on Zota Road</t>
  </si>
  <si>
    <t>Open (W)</t>
  </si>
  <si>
    <t>23.03.12</t>
  </si>
  <si>
    <t>Applied on 11.08.2012</t>
  </si>
  <si>
    <t>Aug-2012</t>
  </si>
  <si>
    <t>Negotiations done. DM NOC yet to be applied</t>
  </si>
  <si>
    <t>Village Ghoron Pipli</t>
  </si>
  <si>
    <t>Khadkuan To Morni Rd (LHS)</t>
  </si>
  <si>
    <t>Haryana</t>
  </si>
  <si>
    <t>17.04.2010</t>
  </si>
  <si>
    <t>NOC applied on 23.04.2010</t>
  </si>
  <si>
    <t>Apr-2010</t>
  </si>
  <si>
    <t>APPLIED</t>
  </si>
  <si>
    <t>CLU, DM NOC is pending.(expected anytime)</t>
  </si>
  <si>
    <t>Lease negotiation done on 26.02.2010. DLA in hand</t>
  </si>
  <si>
    <t>Vill.Ghararsi (kurukshetra-Kaithal Rd)</t>
  </si>
  <si>
    <t>Kurukshetra</t>
  </si>
  <si>
    <t>28.12.2010</t>
  </si>
  <si>
    <t>Resign by LOI holder proposal sent to Region for LOI withdrawal</t>
  </si>
  <si>
    <t>Khijrabad to Paonta Sahib</t>
  </si>
  <si>
    <t>DM NOC applied on 07.05.2011</t>
  </si>
  <si>
    <t>CLU, DM NOC is pending.</t>
  </si>
  <si>
    <t>Lease negotiation done on 26.02.2010. NEC sent to region. DLA pending</t>
  </si>
  <si>
    <t>Rajjumajra</t>
  </si>
  <si>
    <t>DM NOC applied on 29.06.2011</t>
  </si>
  <si>
    <t>Jun-2011</t>
  </si>
  <si>
    <t>Bhud</t>
  </si>
  <si>
    <t>Sunni</t>
  </si>
  <si>
    <t>Simla</t>
  </si>
  <si>
    <t>OP (W)</t>
  </si>
  <si>
    <t>03.05.2012</t>
  </si>
  <si>
    <t>TO BE APPLIED</t>
  </si>
  <si>
    <t>Shahabad-Barwala Road (WML of Shahabad)</t>
  </si>
  <si>
    <t>07.05.2012</t>
  </si>
  <si>
    <t>Hissar</t>
  </si>
  <si>
    <t>CHANDOK KALAN (KULAN RATIA ROAD)</t>
  </si>
  <si>
    <t>FATEHABAD</t>
  </si>
  <si>
    <t>sc</t>
  </si>
  <si>
    <t>15/10/2005</t>
  </si>
  <si>
    <t>Available</t>
  </si>
  <si>
    <t>Applied on 02.08.10</t>
  </si>
  <si>
    <t>Aug-2010</t>
  </si>
  <si>
    <t>Sep '13</t>
  </si>
  <si>
    <t>NOC has been apllied on the negotiated land. Both DC/Forest NOC awaited. Comm by Sept 13</t>
  </si>
  <si>
    <t>Ganga</t>
  </si>
  <si>
    <t>Sirsa</t>
  </si>
  <si>
    <t>28/07/2011</t>
  </si>
  <si>
    <t>Applied on 28.07.11</t>
  </si>
  <si>
    <t>sent</t>
  </si>
  <si>
    <t>Nov '12</t>
  </si>
  <si>
    <t>Forest, DC NOC pending; Comm by Nov 12</t>
  </si>
  <si>
    <t>Gorakhpur</t>
  </si>
  <si>
    <t>Fatehabad</t>
  </si>
  <si>
    <t>Applied on 02.08.11</t>
  </si>
  <si>
    <t>Aug-2011</t>
  </si>
  <si>
    <t>Oct '12</t>
  </si>
  <si>
    <t>Forest, DC NOC pending; comm by oct 12</t>
  </si>
  <si>
    <t>Village Rori</t>
  </si>
  <si>
    <t>21/06/2011</t>
  </si>
  <si>
    <t>Applied on 21.06.11</t>
  </si>
  <si>
    <t>Jun '13</t>
  </si>
  <si>
    <t>Forest, DC NOC pending; There is a cut within 100 m of the offered site. The LOI holder is unable to get NOC from PWD as they are sticking to IRC 2009 guidelines. Comm by June '13</t>
  </si>
  <si>
    <t>VILLAHE KANHERI, M/S.DCM SHRIRAM CONSOLIDATED LTD</t>
  </si>
  <si>
    <t>DSCL</t>
  </si>
  <si>
    <t>D</t>
  </si>
  <si>
    <t>othr hway</t>
  </si>
  <si>
    <t>01.12.2011</t>
  </si>
  <si>
    <t>Applied on 01.12.2011</t>
  </si>
  <si>
    <t>Dec-2011</t>
  </si>
  <si>
    <t>Hariyali site, not showing any progress</t>
  </si>
  <si>
    <t>Barwala</t>
  </si>
  <si>
    <t>Hisar</t>
  </si>
  <si>
    <t>BPC</t>
  </si>
  <si>
    <t>16/03/2010</t>
  </si>
  <si>
    <t>Applied on 17.03.2010</t>
  </si>
  <si>
    <t>Mar-2010</t>
  </si>
  <si>
    <t>Received</t>
  </si>
  <si>
    <t>Dec '12</t>
  </si>
  <si>
    <t>CLU pending, DC NOC pending, NHAI and forest received, DLA pending, comm by Dec 12</t>
  </si>
  <si>
    <t>DHANAURI</t>
  </si>
  <si>
    <t>JIND</t>
  </si>
  <si>
    <t>SC (W)</t>
  </si>
  <si>
    <t>applied on 21.04.2011</t>
  </si>
  <si>
    <t>Awaiting DMs NOC, Forest received, comm by dec 12</t>
  </si>
  <si>
    <t>Aftabgarh, Hariyali Saffidon</t>
  </si>
  <si>
    <t>Jind</t>
  </si>
  <si>
    <t>19/11/2011</t>
  </si>
  <si>
    <t>applied on 17.04.2010</t>
  </si>
  <si>
    <t>Hariyali Gohana</t>
  </si>
  <si>
    <t>Sonepat</t>
  </si>
  <si>
    <t>29/11/2011</t>
  </si>
  <si>
    <t>applied on 17.06.2010</t>
  </si>
  <si>
    <t>Jun-2010</t>
  </si>
  <si>
    <t>JAPTEWALA (KULAN-RATIA ROAD)</t>
  </si>
  <si>
    <t>rural</t>
  </si>
  <si>
    <t>Applied on 05.07.2012</t>
  </si>
  <si>
    <t>Feb'13</t>
  </si>
  <si>
    <t>NOC applied; Comm by Feb 13</t>
  </si>
  <si>
    <t>Rohtak Jind road, NH-71(RHS) beyond Rohtak control area</t>
  </si>
  <si>
    <t>Rohtak</t>
  </si>
  <si>
    <t>20/04/2012</t>
  </si>
  <si>
    <t>To be applied</t>
  </si>
  <si>
    <t>Negotiation to be done, Comm by Jun 13</t>
  </si>
  <si>
    <t>Kabreil</t>
  </si>
  <si>
    <t>HISAR</t>
  </si>
  <si>
    <t>DEF</t>
  </si>
  <si>
    <t>17/10/2005</t>
  </si>
  <si>
    <t>Applied on 22.07.2010</t>
  </si>
  <si>
    <t>Jul-2010</t>
  </si>
  <si>
    <t>IOC dealer has filed complaint/court case in Hisar Court regarding PWD NOC/IRC guidelines. DC NOC and forest NOC pending.</t>
  </si>
  <si>
    <t>Nahara</t>
  </si>
  <si>
    <t>23/01/2006</t>
  </si>
  <si>
    <t>applied on 13.10.11</t>
  </si>
  <si>
    <t>NOC applied, CLU pending, Forest, DC NOC pending, comm by Sept 13. DLA cleared</t>
  </si>
  <si>
    <t>HANSI CITY</t>
  </si>
  <si>
    <t>urban</t>
  </si>
  <si>
    <t>Applied on 29.05.12</t>
  </si>
  <si>
    <t>May-2012</t>
  </si>
  <si>
    <t>Negotiation done, NOC applied; Comm by oct 12</t>
  </si>
  <si>
    <t>GHARAUNDA (CHHORA ROAD)</t>
  </si>
  <si>
    <t>KARNAL</t>
  </si>
  <si>
    <t>19/10/05</t>
  </si>
  <si>
    <t>Applied 09.12.2009</t>
  </si>
  <si>
    <t>Dec-2009</t>
  </si>
  <si>
    <t>CLU Pending, DC NOC pending, Forest pending; Comm in June 13</t>
  </si>
  <si>
    <t>Chautala Bypass (Dabwali to Hanumangarh Road, LHS)</t>
  </si>
  <si>
    <t>23.07.2012</t>
  </si>
  <si>
    <t>Applied on 23.07.2012</t>
  </si>
  <si>
    <t>Negotiation done, NOC applied; Comm by Dec 12</t>
  </si>
  <si>
    <t>Negotiation to be done, NOC applied; Comm by Dec 12</t>
  </si>
  <si>
    <t>Barsat Mangal Garhi road</t>
  </si>
  <si>
    <t>Karnal</t>
  </si>
  <si>
    <t>13.08.2012</t>
  </si>
  <si>
    <t>Applied on 11.09.2012</t>
  </si>
  <si>
    <t>Sep-2012</t>
  </si>
  <si>
    <t>Mar '13</t>
  </si>
  <si>
    <t>NOC applied; comm by Mar 13</t>
  </si>
  <si>
    <t>Sarsod on NH 65</t>
  </si>
  <si>
    <t>24.08.2012</t>
  </si>
  <si>
    <t>May '13</t>
  </si>
  <si>
    <t>NOC to be applied; negotiations to be done</t>
  </si>
  <si>
    <t>Khanak (on Khanak - Hisar road)</t>
  </si>
  <si>
    <t>11.07.2012</t>
  </si>
  <si>
    <t>Applied on 28.07.2012</t>
  </si>
  <si>
    <t>Feb '13</t>
  </si>
  <si>
    <t>Sirsa city</t>
  </si>
  <si>
    <t>25.09.2012</t>
  </si>
  <si>
    <t>Negotiation to be done; NOC to be applied; comm by Feb 13</t>
  </si>
  <si>
    <t>Kuari</t>
  </si>
  <si>
    <t>op(w)</t>
  </si>
  <si>
    <t>17.09.2012</t>
  </si>
  <si>
    <t>NOC to be applied; comm by Mar 13</t>
  </si>
  <si>
    <t>Dabra (Khanak-Hisar road)</t>
  </si>
  <si>
    <t>20.09.2012</t>
  </si>
  <si>
    <t>Kanpur</t>
  </si>
  <si>
    <t>Atta</t>
  </si>
  <si>
    <t>Jalaun</t>
  </si>
  <si>
    <t>A</t>
  </si>
  <si>
    <t>Urban</t>
  </si>
  <si>
    <t>22.05.2010</t>
  </si>
  <si>
    <t>Land Available</t>
  </si>
  <si>
    <t>applied on 30.5.10</t>
  </si>
  <si>
    <t>May-2010</t>
  </si>
  <si>
    <t>Approved</t>
  </si>
  <si>
    <t>Follow up for Final NOC &amp; DLA.     Slated for Commissioning Dec12.</t>
  </si>
  <si>
    <t>Khaga On Nh02( Between Km Stone 594 To 597)</t>
  </si>
  <si>
    <t>Fatehpur</t>
  </si>
  <si>
    <t>Highway</t>
  </si>
  <si>
    <t>20.04.2011</t>
  </si>
  <si>
    <t>applied on 30.5.11</t>
  </si>
  <si>
    <t>Mar'13</t>
  </si>
  <si>
    <t>Ghatampur On Nh86 Within 4 Km From Ghatampur Chauraha  On Rhs While Moving From Ghatampur To Hamirpur</t>
  </si>
  <si>
    <t>16.05.2011</t>
  </si>
  <si>
    <t>Ramaipur On Nh86 Rhs While Moving From Kanpur To Ghatampur</t>
  </si>
  <si>
    <t>Banthra</t>
  </si>
  <si>
    <t>Lucknow</t>
  </si>
  <si>
    <t>10.10.2011</t>
  </si>
  <si>
    <t>applied on 23.10.11</t>
  </si>
  <si>
    <t>Bilgram</t>
  </si>
  <si>
    <t>Hardoi</t>
  </si>
  <si>
    <t>22.10.2011</t>
  </si>
  <si>
    <t>applied on 24.10.11</t>
  </si>
  <si>
    <t>Jaiti Khera</t>
  </si>
  <si>
    <t>Other</t>
  </si>
  <si>
    <t>22.12.2011</t>
  </si>
  <si>
    <t>applied on 4.1.12</t>
  </si>
  <si>
    <t>Jan-2012</t>
  </si>
  <si>
    <t>Jun'12</t>
  </si>
  <si>
    <t>Chirgaon Bye Pass</t>
  </si>
  <si>
    <t>Jhansi</t>
  </si>
  <si>
    <t>BPC plan</t>
  </si>
  <si>
    <t>17.03.2012</t>
  </si>
  <si>
    <t>Tikra</t>
  </si>
  <si>
    <t>Sitapur</t>
  </si>
  <si>
    <t>Land available</t>
  </si>
  <si>
    <t>Applied on 14.05.2012</t>
  </si>
  <si>
    <t>Mawai-Bujurg</t>
  </si>
  <si>
    <t>Banda</t>
  </si>
  <si>
    <t>22.05.2012</t>
  </si>
  <si>
    <t>Applied on 05.06.2012</t>
  </si>
  <si>
    <t>Jun-2012</t>
  </si>
  <si>
    <t xml:space="preserve">Jalandhar </t>
  </si>
  <si>
    <t>Phillaur Ludhiana</t>
  </si>
  <si>
    <t>Jalandhar</t>
  </si>
  <si>
    <t>open</t>
  </si>
  <si>
    <t>HSRO</t>
  </si>
  <si>
    <t>3.1.11</t>
  </si>
  <si>
    <t>Applied on 21.1.11</t>
  </si>
  <si>
    <t>Jan-2011</t>
  </si>
  <si>
    <t>NOC awaited. File with NHAI</t>
  </si>
  <si>
    <t>Avdal</t>
  </si>
  <si>
    <t>Amritsar</t>
  </si>
  <si>
    <t>bpc</t>
  </si>
  <si>
    <t>open (w)</t>
  </si>
  <si>
    <t>4.4.11</t>
  </si>
  <si>
    <t>2.06.2012</t>
  </si>
  <si>
    <t>Jan'13</t>
  </si>
  <si>
    <t>NOC appllied.</t>
  </si>
  <si>
    <t>Airport Road Amritsar</t>
  </si>
  <si>
    <t>OPEN</t>
  </si>
  <si>
    <t>11.5.10</t>
  </si>
  <si>
    <t>Applied on 7.4.2010</t>
  </si>
  <si>
    <t>na</t>
  </si>
  <si>
    <t>DM Noc expected anytime</t>
  </si>
  <si>
    <t>Ludhiana City</t>
  </si>
  <si>
    <t>Ludhiana</t>
  </si>
  <si>
    <t>B</t>
  </si>
  <si>
    <t>Applied on 10.6.11</t>
  </si>
  <si>
    <t>Revised again drawing put up to DM for NOC</t>
  </si>
  <si>
    <t>Jalandhar City Wml</t>
  </si>
  <si>
    <t>27.1.11</t>
  </si>
  <si>
    <t>Applied on 18.3.11</t>
  </si>
  <si>
    <t>DM Noc awaited</t>
  </si>
  <si>
    <t>Amritsar Wml, Batala Road</t>
  </si>
  <si>
    <t>17.12.10</t>
  </si>
  <si>
    <t>21.01.2011(to be re-applied)</t>
  </si>
  <si>
    <t>DM NOC to be reapplied after taking legal opinion.</t>
  </si>
  <si>
    <t>Kurali Morinda Road</t>
  </si>
  <si>
    <t>Rupnagar</t>
  </si>
  <si>
    <t>19.3.11</t>
  </si>
  <si>
    <t>Applied on 26.3.11</t>
  </si>
  <si>
    <t>DM NOC IN FINAL STAGE(FOREST NOC PENDING)</t>
  </si>
  <si>
    <t>Khanpur Khui</t>
  </si>
  <si>
    <t>ROOPNAGAR</t>
  </si>
  <si>
    <t>Regular</t>
  </si>
  <si>
    <t>applied on 26.3.11</t>
  </si>
  <si>
    <t>DM NOC in final stages</t>
  </si>
  <si>
    <t>Village Panjeta near Bharatgarh</t>
  </si>
  <si>
    <t>applied on 18.5.10</t>
  </si>
  <si>
    <t>NOC awaited</t>
  </si>
  <si>
    <t>Lalru-Derabassi</t>
  </si>
  <si>
    <t>SAS NAGAR</t>
  </si>
  <si>
    <t>Balongi</t>
  </si>
  <si>
    <t>FLEET</t>
  </si>
  <si>
    <t>applied on 18.9.2009</t>
  </si>
  <si>
    <t>Sep-2009</t>
  </si>
  <si>
    <t>Project approval awaited from CM's office</t>
  </si>
  <si>
    <t>Village Padiala</t>
  </si>
  <si>
    <t>applied on 16.1.07</t>
  </si>
  <si>
    <t>Jan-2007</t>
  </si>
  <si>
    <t>DM's NOC awaited</t>
  </si>
  <si>
    <t>Pakhowal</t>
  </si>
  <si>
    <t>LUDHIANA</t>
  </si>
  <si>
    <t xml:space="preserve">C </t>
  </si>
  <si>
    <t>applied on 18.6.05</t>
  </si>
  <si>
    <t>Jun-2005</t>
  </si>
  <si>
    <t>Detailed representation sent to DC afresh.</t>
  </si>
  <si>
    <t>Issru</t>
  </si>
  <si>
    <t>applied on 24.6.2005</t>
  </si>
  <si>
    <t>Bela Behrampur</t>
  </si>
  <si>
    <t>Roopnagar</t>
  </si>
  <si>
    <t>17.2.2012</t>
  </si>
  <si>
    <t>applied in 2008</t>
  </si>
  <si>
    <t>Jun-1905</t>
  </si>
  <si>
    <t>jun'13</t>
  </si>
  <si>
    <t>TM Jalandhar to seek clarification from region on land lease khasra issue.</t>
  </si>
  <si>
    <t>Bharatgarh on Bharatgarh Nava Gaon Road</t>
  </si>
  <si>
    <t>22.6.12</t>
  </si>
  <si>
    <t>n.a.</t>
  </si>
  <si>
    <t>applied on  25.6.12</t>
  </si>
  <si>
    <t>received</t>
  </si>
  <si>
    <t>16.10.12</t>
  </si>
  <si>
    <t>Khadoor Sahib</t>
  </si>
  <si>
    <t>Tarn Taran</t>
  </si>
  <si>
    <t>21.6.12</t>
  </si>
  <si>
    <t>applied on 12.7.12</t>
  </si>
  <si>
    <t>mar'13</t>
  </si>
  <si>
    <t>Phillaur &amp; Nagar Road</t>
  </si>
  <si>
    <t>applied on 18.8.12</t>
  </si>
  <si>
    <t>in process</t>
  </si>
  <si>
    <t xml:space="preserve">Sangrur </t>
  </si>
  <si>
    <t>Mahalkalan</t>
  </si>
  <si>
    <t>BARNALA</t>
  </si>
  <si>
    <t>SH</t>
  </si>
  <si>
    <t>Other Highway</t>
  </si>
  <si>
    <t>NOC applied on 01/07/2010</t>
  </si>
  <si>
    <t xml:space="preserve">NOC pending with Forest deptt. </t>
  </si>
  <si>
    <t>Bargari</t>
  </si>
  <si>
    <t>FARIDKOT</t>
  </si>
  <si>
    <t>NH</t>
  </si>
  <si>
    <t>NOC applied on 02/11/2010</t>
  </si>
  <si>
    <t>Nov-2010</t>
  </si>
  <si>
    <t>Pending with NH-Delhi</t>
  </si>
  <si>
    <t>Khubban</t>
  </si>
  <si>
    <t>FAZILKA</t>
  </si>
  <si>
    <t>NOC applied on 18/11/2011</t>
  </si>
  <si>
    <t>NOC OBTAINED</t>
  </si>
  <si>
    <t>Arniwal</t>
  </si>
  <si>
    <t>NOC applied on 25/9/2010</t>
  </si>
  <si>
    <t>Sep-2010</t>
  </si>
  <si>
    <t>Court case / NOC obtained / Lease registered / Explosive License awaited.</t>
  </si>
  <si>
    <t>Bholar Sirkapda Road</t>
  </si>
  <si>
    <t>PATIALA</t>
  </si>
  <si>
    <t>PH</t>
  </si>
  <si>
    <t>24/5/2011</t>
  </si>
  <si>
    <t>NOC applied on 02/07/2011</t>
  </si>
  <si>
    <t>NOC objected by District Town Planner (Patiala) deptt., due to less width of the rural road.</t>
  </si>
  <si>
    <t>Near Bhatinda Cantt Area on Rampura Road, NH-64</t>
  </si>
  <si>
    <t>BHATINDA</t>
  </si>
  <si>
    <t>26/5/2010</t>
  </si>
  <si>
    <t>NOC applied on 01/10/2010</t>
  </si>
  <si>
    <t>Oct-2010</t>
  </si>
  <si>
    <t>NOC pending with NH - Delhi</t>
  </si>
  <si>
    <t>Fkd To Zira OML NH-15</t>
  </si>
  <si>
    <t>Other highway</t>
  </si>
  <si>
    <t>NOC applied on 07/06/2010</t>
  </si>
  <si>
    <t>Vill Pandher on Dhanaula-Bikhi Road</t>
  </si>
  <si>
    <t>SANGRUR</t>
  </si>
  <si>
    <t>OPEN(W)</t>
  </si>
  <si>
    <t>15/07/2005</t>
  </si>
  <si>
    <t>NOC applied on 24/12/2005</t>
  </si>
  <si>
    <t>Dec-2005</t>
  </si>
  <si>
    <t>Village Nathana on Nathana to Har Rai Pur Road</t>
  </si>
  <si>
    <t>NOC applied on 30/06/2012</t>
  </si>
  <si>
    <t>NOC applied.</t>
  </si>
  <si>
    <t>Village Rajgarh on Banur-Tepla Road (LHS), Tehsil Rajpura</t>
  </si>
  <si>
    <t>29/5/2012</t>
  </si>
  <si>
    <t>NOC applied on 04/07/2012</t>
  </si>
  <si>
    <t>Bareilly</t>
  </si>
  <si>
    <t>Sh29 (ShahjahanpurKant Road On Rhs Between Km. Stone 476477)</t>
  </si>
  <si>
    <t>Shahjahanpur</t>
  </si>
  <si>
    <t>07.04.2011</t>
  </si>
  <si>
    <t>Land finalized</t>
  </si>
  <si>
    <t>Yes  15.4.2011(Forest Pending)</t>
  </si>
  <si>
    <t>Forest NOC pending.</t>
  </si>
  <si>
    <t>THE FILE HAS BEEN PUT UP TO THE LUCKNOW MAIN FOREST OFFICE.</t>
  </si>
  <si>
    <t>Dscl Bilaspur</t>
  </si>
  <si>
    <t>Rampur</t>
  </si>
  <si>
    <t>29.11.2007</t>
  </si>
  <si>
    <t>Applied on 19.02.2007</t>
  </si>
  <si>
    <t>Feb-2007</t>
  </si>
  <si>
    <t>NO FOLLOW UP FROM DSCL CURRENTLY</t>
  </si>
  <si>
    <t>Itc Budaun</t>
  </si>
  <si>
    <t>Budaun</t>
  </si>
  <si>
    <t>ITC</t>
  </si>
  <si>
    <t>14.11.2007</t>
  </si>
  <si>
    <t>NOC obtained on 04.08.2008</t>
  </si>
  <si>
    <t>Nov-2007</t>
  </si>
  <si>
    <t>ITC BUDAUN FOLLOW UP REQ CURRENTLY VERY SLOW</t>
  </si>
  <si>
    <t>Itcpilibhit</t>
  </si>
  <si>
    <t>Pilibhit</t>
  </si>
  <si>
    <t>01.10.2007(Forest pending)</t>
  </si>
  <si>
    <t>Oct-2007</t>
  </si>
  <si>
    <t>Shahbad</t>
  </si>
  <si>
    <t>18.07.2005</t>
  </si>
  <si>
    <t>Applied on 12.12.2009</t>
  </si>
  <si>
    <t>DEC'12</t>
  </si>
  <si>
    <t>Kemri (Bet. Kemri &amp; Bilaspur) On MilakBilaspur Road</t>
  </si>
  <si>
    <t>02.06.2011</t>
  </si>
  <si>
    <t>Applied on 3.6.2011</t>
  </si>
  <si>
    <t>Forest NOC Obtained</t>
  </si>
  <si>
    <t>AUG'12</t>
  </si>
  <si>
    <t>FINAL DM NOC PENDING</t>
  </si>
  <si>
    <t>Wazirganj (Within 2 Kms On Sh43, BudaunChandausi Road)</t>
  </si>
  <si>
    <t>05.09.2011</t>
  </si>
  <si>
    <t>Applied on 30.12.2010</t>
  </si>
  <si>
    <t>Forest NOC awaited</t>
  </si>
  <si>
    <t>BudaunFarrukhabad  Road (Within 1 Km Of BudaunUsawanKakrala Tiraha Towards  Farrukhabad) Sh43</t>
  </si>
  <si>
    <t>07.09.2011</t>
  </si>
  <si>
    <t>Applied on 13.12.2010</t>
  </si>
  <si>
    <t>LOI holder very slow and not following up properly</t>
  </si>
  <si>
    <t>Uttamnagar (Within 2 Kms) On Rhs</t>
  </si>
  <si>
    <t>U.S. Nagar</t>
  </si>
  <si>
    <t>22.09.2011</t>
  </si>
  <si>
    <t>Applied on19.08.2011</t>
  </si>
  <si>
    <t>NHAI APPROVAL OBTAINED</t>
  </si>
  <si>
    <t>Sh29 (ShahjahanpurKant Road On Rhs Between Km. Stone 470471)</t>
  </si>
  <si>
    <t>02.11.2011</t>
  </si>
  <si>
    <t>Applied on 29.11.2010</t>
  </si>
  <si>
    <t>THE FOREST NOC IS PENDING</t>
  </si>
  <si>
    <t>Khatima (Oml) Within 3 Kms On Sitarganj Road, Nh125</t>
  </si>
  <si>
    <t>19.11.2011</t>
  </si>
  <si>
    <t>Applied on 21.11.2011</t>
  </si>
  <si>
    <t>NH NOC PENDING AT LUCKNOW</t>
  </si>
  <si>
    <t>Sh43 (ZarianpurFarrukhabad Road On Lhs Bet. Km Stone 174175)</t>
  </si>
  <si>
    <t>Forest NOC  pending</t>
  </si>
  <si>
    <t>Within 3 Kms From Dhakerwan On NighasanDhakerwan Road</t>
  </si>
  <si>
    <t>Lakhimpur Kheri</t>
  </si>
  <si>
    <t>07.12.2011</t>
  </si>
  <si>
    <t>Land has been purchased by the LOI holder and has been found technicall OK.</t>
  </si>
  <si>
    <t>not applied</t>
  </si>
  <si>
    <t>Land lord to give clear site</t>
  </si>
  <si>
    <t>LAND WAS OFFERED BY THE DEALER, BUT THE W.P HAS BEEN FILED BY THE COMPLAINANT AND THE MATTER IS SUBJUDICE</t>
  </si>
  <si>
    <t>Rampura, KashipurRamnagar Road, Within 4 Kms From Kashipur</t>
  </si>
  <si>
    <t>08.12.2011</t>
  </si>
  <si>
    <t>Applied on 9.12.2011</t>
  </si>
  <si>
    <t>Within 5 Kms From Islamnagar Chauraha Towards Behjoi On IslamnagarBehjoi Road (Sh51)</t>
  </si>
  <si>
    <t>13.12.2011</t>
  </si>
  <si>
    <t>Applied on 2.1.2012</t>
  </si>
  <si>
    <t>Jagatpur Patti, Tehsil Jaspur, Bet. Km Stone 147 &amp; 148, Nh74</t>
  </si>
  <si>
    <t>19.12.2011</t>
  </si>
  <si>
    <t>Applied 24.12.2011</t>
  </si>
  <si>
    <t>Fatehganj (W), Lhs On Nh24 From Bareilly To Rampur (Bet. Km Seone 231 &amp; 233)</t>
  </si>
  <si>
    <t>20.12.2011</t>
  </si>
  <si>
    <t>Applied: 14.3.2011</t>
  </si>
  <si>
    <t>NHAI NOC PENDING WITH MORTH</t>
  </si>
  <si>
    <t>Jaffarpur (Within 2 Kms On RudrapurGardapur Road, Nh74)</t>
  </si>
  <si>
    <t>23.12.2011</t>
  </si>
  <si>
    <t>Applied on 22.12.2011</t>
  </si>
  <si>
    <t>NOC NOT BEING FOLLOWED UP BY LOI HOLDER .DEMANDING VERY HIGH RENTALS</t>
  </si>
  <si>
    <t>Lease Negotiations failed</t>
  </si>
  <si>
    <t>Bet. Km Stone 181 To 183 On Lhs On Nh74</t>
  </si>
  <si>
    <t>24.12.2011</t>
  </si>
  <si>
    <t>Applied: 27.12.2011</t>
  </si>
  <si>
    <t>THIRD PARTY LAND. NOW PURCHASED BY DEALER .</t>
  </si>
  <si>
    <t>Kichha (Bet. Pulbhatta &amp; Rudrapur Mor On Rhs Ex Pulbhatta, Nh74</t>
  </si>
  <si>
    <t>U.S. NAGAR</t>
  </si>
  <si>
    <t>Applied on 26.12.2011</t>
  </si>
  <si>
    <t>NH NOC PENDING AT DEHRADUN</t>
  </si>
  <si>
    <t>Within 3 Kms Of Dhamora Towards Milak On Nh24, Lhs</t>
  </si>
  <si>
    <t>RAMPUR</t>
  </si>
  <si>
    <t>10.03.2011</t>
  </si>
  <si>
    <t>Applied: 19.01.2012</t>
  </si>
  <si>
    <t>NOC PENDING WITH DM</t>
  </si>
  <si>
    <t>Within 1 km from Vill. Kheda Jalalpur towards Katra on Katra-Usaith Road</t>
  </si>
  <si>
    <t>BUDAUN</t>
  </si>
  <si>
    <t>01.08.2012</t>
  </si>
  <si>
    <t>Applied: 28.08.2012</t>
  </si>
  <si>
    <t>Within 2 kms from Kata on Katra-Khudaganj Road</t>
  </si>
  <si>
    <t>SHAHJAHANPUR</t>
  </si>
  <si>
    <t>14.08.2012</t>
  </si>
  <si>
    <t>Applied : 14.08.2012</t>
  </si>
  <si>
    <t>Within 2 kms from Ughaiti on SH-51</t>
  </si>
  <si>
    <t xml:space="preserve">BPC </t>
  </si>
  <si>
    <t>Bareilly-Nainital Mini Bypass</t>
  </si>
  <si>
    <t>BAREILLY</t>
  </si>
  <si>
    <t>Urban Regular</t>
  </si>
  <si>
    <t>31.08.2012</t>
  </si>
  <si>
    <t>Faizabad Sultanpur Road</t>
  </si>
  <si>
    <t>Faizabad</t>
  </si>
  <si>
    <t>OtherHighway</t>
  </si>
  <si>
    <t>26.4.2011</t>
  </si>
  <si>
    <t>RECEIVED</t>
  </si>
  <si>
    <t>Oct.12</t>
  </si>
  <si>
    <t>Sultanpur City(Wml)</t>
  </si>
  <si>
    <t>Sultanpur</t>
  </si>
  <si>
    <t>15.3.2012</t>
  </si>
  <si>
    <t>Applied on 5.12.2011</t>
  </si>
  <si>
    <t>Subhagpur</t>
  </si>
  <si>
    <t>Gonda</t>
  </si>
  <si>
    <t>17.3.2012</t>
  </si>
  <si>
    <t>Between Km Stone Nos 150 To 153 On Nh28 On Lhs.</t>
  </si>
  <si>
    <t>Basti</t>
  </si>
  <si>
    <t>Feb'12</t>
  </si>
  <si>
    <t>Between Km Stone Nos 26 To 31 On SH30A</t>
  </si>
  <si>
    <t>Ambedkar Ngr</t>
  </si>
  <si>
    <t>20.3.2012</t>
  </si>
  <si>
    <t>On Nh56 Between Km Stone Nos 37 To 39 On Rhs On LucknowVaranasi Road</t>
  </si>
  <si>
    <t>Barabanki</t>
  </si>
  <si>
    <t>Highway Star</t>
  </si>
  <si>
    <t>Applied on 25.2.2012</t>
  </si>
  <si>
    <t>Feb-2012</t>
  </si>
  <si>
    <t>On Nh96 Between Km Stone Nos 74 To 76 On Lhs On SultanpurAllahabad Road</t>
  </si>
  <si>
    <t>CSM Ngr</t>
  </si>
  <si>
    <t>26.3.2012</t>
  </si>
  <si>
    <t>Applied on 24.12.2011</t>
  </si>
  <si>
    <t>Between Km Stone Nos 193 To 195 On Sh5</t>
  </si>
  <si>
    <t>Azamgarh</t>
  </si>
  <si>
    <t>30.3.2012</t>
  </si>
  <si>
    <t>Between Km Stoneon 89 To 96 On Lucknow -Varanasi Road(Nh-56)</t>
  </si>
  <si>
    <t>Sultanpur(Chhatrapati Shahuji Maharaj Nagar)</t>
  </si>
  <si>
    <t>30.9.2011</t>
  </si>
  <si>
    <t>To be applied/Land Partition issue</t>
  </si>
  <si>
    <t>Gonda city</t>
  </si>
  <si>
    <t>sh</t>
  </si>
  <si>
    <t>3.5.2012</t>
  </si>
  <si>
    <t>Sept'12</t>
  </si>
  <si>
    <t>Sikandarpur</t>
  </si>
  <si>
    <t>BASTI</t>
  </si>
  <si>
    <t>Rural Mktg. Plan</t>
  </si>
  <si>
    <t>18.08.2012</t>
  </si>
  <si>
    <t>Applied(August'12)</t>
  </si>
  <si>
    <t>Between Km stone 295 to 360 on Lucknow Barauni Road 9on NH 28</t>
  </si>
  <si>
    <t>Khusi Nagar</t>
  </si>
  <si>
    <t>28.08.2012</t>
  </si>
  <si>
    <t>NO LAND</t>
  </si>
  <si>
    <t>Between Km Stone Nos 75 to 80 on SH-64 ,Campierganj-Partawal Road</t>
  </si>
  <si>
    <t>MAHARAJGANJ</t>
  </si>
  <si>
    <t>OTHER HIGHWAY</t>
  </si>
  <si>
    <t>14.9.2012</t>
  </si>
  <si>
    <t>Applied(Sept'12)</t>
  </si>
  <si>
    <t>Within 2 kms of Tehsil Office Bhatpar rani</t>
  </si>
  <si>
    <t>Deoria</t>
  </si>
  <si>
    <t>Tranport Nagar(Within Faizabad Development Authority)</t>
  </si>
  <si>
    <t>17.9.2012</t>
  </si>
  <si>
    <t>Karaudi</t>
  </si>
  <si>
    <t>BPC RURAL PLAN</t>
  </si>
  <si>
    <t>25.9.2012</t>
  </si>
  <si>
    <t xml:space="preserve">Between Km Stone Nos 31 to 36 , SH-81 , </t>
  </si>
  <si>
    <t>Jaipur</t>
  </si>
  <si>
    <t>Bhagwan Nagar,Nider</t>
  </si>
  <si>
    <t>JAIPUR</t>
  </si>
  <si>
    <t>OTHRHWAY</t>
  </si>
  <si>
    <t>24.02.2005</t>
  </si>
  <si>
    <t>APPLIED ON 16.04.2005</t>
  </si>
  <si>
    <t>Apr-2005</t>
  </si>
  <si>
    <t>CONVERSION Applied  awaiting notification on 90B/A by Rajasthan Government.CURRENTLY BAN BY HIGH COURT FOR ALL TYPES OF CONVERSIONS IN RAJASTHAN UNDER 90B.MOREOVER THE ROAD ALIGNMENT IN FRONT OF THE PLOT IS ALSO NOT FINAL THEREFORE NHAI IS PENDING.SUBSEQUENT TO FINALISATION OF ROAD ALIGNMENT CONVERSION WILL BE DONE BY JDA SUBJECT TO LIFTING OF BAN.SITE IS IN JAIPUR CITY WITH HIGH POTENTIAL</t>
  </si>
  <si>
    <t>BPS HIGHWAY</t>
  </si>
  <si>
    <t>Jagatpura</t>
  </si>
  <si>
    <t>URBAN REGULAR</t>
  </si>
  <si>
    <t>07.07.2011</t>
  </si>
  <si>
    <t>APPLIED ON 01.12.11</t>
  </si>
  <si>
    <t>90 B BAN CONVERSIONDM NOC applied</t>
  </si>
  <si>
    <t>SHAYAL CHOUDHARY,KAVITA SINGH</t>
  </si>
  <si>
    <t>Alwar City On Old Delhi Road (Staton To Baggad Ka Thiraha ) Desula Village</t>
  </si>
  <si>
    <t>ALWAR</t>
  </si>
  <si>
    <t>OTHER HWAY</t>
  </si>
  <si>
    <t>24.06.2010</t>
  </si>
  <si>
    <t>Not Applied</t>
  </si>
  <si>
    <t>CONVERSION PENDING UNDER 32 B(LAND ACQUISITION UNDER FUTURE EXPANSION).DECISION TO BE TAKEN BY RAJASTHAN GOVERNMENT.LETTER WRITTEN TO CANDIDATE ON 01.07.2011 FOR WITHDRAWAL.IN HIS RESPONSE DATED 08.07.2011 HE HAS SOUGHT TIME CITING GOVERNMENT DELAYS.</t>
  </si>
  <si>
    <t>ARUN KUKREJA</t>
  </si>
  <si>
    <t>Alwar Bharatpur Road From Hanuman Choraha To Baggad Tiraha Lhs</t>
  </si>
  <si>
    <t>URBAN</t>
  </si>
  <si>
    <t>01.07.2010</t>
  </si>
  <si>
    <t xml:space="preserve"> NO</t>
  </si>
  <si>
    <t>LETTER WRITTEN TO CANDIDATE ON 01.07.11 FOR WITHDRAWAL.IN RESPONSE CANDIDATE HAS REPLIED ON 21.07.2011 THAT SINCE CONVERSION IS PENDING WITH UIT ALWAR IT MAY TAKE SOME MORE TIME.OBJECTIONS HAVE BEEN INVITED IN NEWSPAPER BY UIT ON 21.4.2011</t>
  </si>
  <si>
    <t>MEENA DEVI</t>
  </si>
  <si>
    <t>Within The  Municipal Limit Of Jhunjunu City</t>
  </si>
  <si>
    <t>JHUNJHUNU</t>
  </si>
  <si>
    <t>04.03.2011</t>
  </si>
  <si>
    <t>APPLIED ON 14.12.2011</t>
  </si>
  <si>
    <t>DUE TO BAN ON 90B ACTIVITY BY RAJASTHAN HIGH COURT MATTER FOR CONVERSION PENDING.NOW SINCE 90A RULING HAVE BEEN CIRCULATED HENCE CONVERSION IS EXPECTED IN AUG., 12</t>
  </si>
  <si>
    <t xml:space="preserve">KHALID HUSSAIN </t>
  </si>
  <si>
    <t xml:space="preserve">Loha Mandi, Jaipur City </t>
  </si>
  <si>
    <t>01.07.2011</t>
  </si>
  <si>
    <t>DOC SENT TO LEGAL NR BUT DUE TO LAND CONVERSION PENDING DLA NOT RECEIVED</t>
  </si>
  <si>
    <t>APPLIED ON 17.1.2011</t>
  </si>
  <si>
    <t>PADAM K JAIN</t>
  </si>
  <si>
    <t xml:space="preserve">Ramnagaria Between Sikt Campus &amp; 160 Ft.Road Of Mahima Group Housing Project Parorama , Jagatpura, Jaipur City </t>
  </si>
  <si>
    <t>90 B BAN CONVERSION DM NOC  applied</t>
  </si>
  <si>
    <t>SHAYAL CHOUDHARY &amp; KAVITA SINGH</t>
  </si>
  <si>
    <t>Upto 4 Km From Jhujhunu Rly Stn On Sikar Road(Sh8)</t>
  </si>
  <si>
    <t>URban</t>
  </si>
  <si>
    <t>13.07.11</t>
  </si>
  <si>
    <t>Not applied</t>
  </si>
  <si>
    <t xml:space="preserve">90 B BAN CONVERSION AWAITED BUT IN TOWN MASTER PLAN THIS PARTICLAR STRETCH WAS NOT NOTIFIED. OBJECTION HAS BEEN FILED BY THE CANDIDATE WITH CHIEF TOWN PLANNER  , JAIPUR </t>
  </si>
  <si>
    <t>MAHENDRA SINGH</t>
  </si>
  <si>
    <t xml:space="preserve">Between Milestone No.160 To 180 ,Nh8, Rhs, Jaipur To Delhi </t>
  </si>
  <si>
    <t>01.08.2011</t>
  </si>
  <si>
    <t>APPLIED ON 09.06.2012</t>
  </si>
  <si>
    <t>CONVERSION &amp; DM NOC  APPLIED</t>
  </si>
  <si>
    <t>USHA KHOJA</t>
  </si>
  <si>
    <t>Between Km Stone 330 To 345 On Nh8</t>
  </si>
  <si>
    <t>06.09.2011</t>
  </si>
  <si>
    <t>APPLIED ON 17.11.2011</t>
  </si>
  <si>
    <t>CONVERSION &amp; NHAI APPLIED</t>
  </si>
  <si>
    <t>MUKIUR REHAMAN</t>
  </si>
  <si>
    <t xml:space="preserve">Harmada Ninder Road Rhs, Jaipur To Sikar </t>
  </si>
  <si>
    <t>NOC OBTAINED ON 14.06.2012</t>
  </si>
  <si>
    <t xml:space="preserve">DM NOC OBTAINED. </t>
  </si>
  <si>
    <t>SHYAM SUNDER AGARWAL &amp; ANAND KUMAR</t>
  </si>
  <si>
    <t>Vill:Kothun On Nh12 Lhs From Jaipur To Kota</t>
  </si>
  <si>
    <t>23.11.2011</t>
  </si>
  <si>
    <t>APPLIED ON 18.06.2012</t>
  </si>
  <si>
    <t>CONVERSION APPLIED.DM/NHAI APPLIED</t>
  </si>
  <si>
    <t>MUKESH KUMAR SHARMA</t>
  </si>
  <si>
    <t>Vatika Road(From Nh12 To Vatika)</t>
  </si>
  <si>
    <t>05.11.2011</t>
  </si>
  <si>
    <t>NOT APPLIED</t>
  </si>
  <si>
    <t>CONVERSION APPLIED</t>
  </si>
  <si>
    <t xml:space="preserve">PALLAVI GAUTAM </t>
  </si>
  <si>
    <t xml:space="preserve">Nh11 Within 2 Km From Villa Palsana </t>
  </si>
  <si>
    <t>SIKAR</t>
  </si>
  <si>
    <t>04.11.2011</t>
  </si>
  <si>
    <t>15.12.2011</t>
  </si>
  <si>
    <t>NOC applied on 15.12.2011</t>
  </si>
  <si>
    <t>CONVERSION DONE .NHAI/DM NOC AWAITED</t>
  </si>
  <si>
    <t>MANJU</t>
  </si>
  <si>
    <t>Niwana</t>
  </si>
  <si>
    <t>16.02.2012</t>
  </si>
  <si>
    <t>CONVERSION &amp; DM NOC APPLIED</t>
  </si>
  <si>
    <t>MRIDULA KUMAWAT</t>
  </si>
  <si>
    <t>Sakat</t>
  </si>
  <si>
    <t>06.03.2012</t>
  </si>
  <si>
    <t>APPLIED ON 06.03.2012</t>
  </si>
  <si>
    <t>Mar-2012</t>
  </si>
  <si>
    <t>DINKER JAIMAN</t>
  </si>
  <si>
    <t>Bhupsera</t>
  </si>
  <si>
    <t>CONVERSION AWAITED</t>
  </si>
  <si>
    <t>KRISHAN KUMAR YADAV</t>
  </si>
  <si>
    <t xml:space="preserve">Babai </t>
  </si>
  <si>
    <t>OFFERED LAND BEING PURCHASED BY THE LOI HOLDER</t>
  </si>
  <si>
    <t>MAHENDRA SINGH SIRDHANA</t>
  </si>
  <si>
    <t>Sikar</t>
  </si>
  <si>
    <t>14.03.2012</t>
  </si>
  <si>
    <t>APPLIED ON 17.03.2012</t>
  </si>
  <si>
    <t>DHARMAVEER SINGH</t>
  </si>
  <si>
    <t>16.06.2010</t>
  </si>
  <si>
    <t>applied on 11.01.2011</t>
  </si>
  <si>
    <t>HIGH COURT STAY ON CONVERSION FOR PARTICULAR KHASRA'S DUE TO INTERNAL DISPUTE OF PARTIES TO THE SOCEITY. DEPENDS ON UPLIFTMENT OF BAN BY HIGH COURT</t>
  </si>
  <si>
    <t>DHARAMVEER KAJLA</t>
  </si>
  <si>
    <t>Mundwa, Nh 89</t>
  </si>
  <si>
    <t>NAGAUR</t>
  </si>
  <si>
    <t>01.12.2010</t>
  </si>
  <si>
    <t>05.06.2012</t>
  </si>
  <si>
    <t>NOC applied on 05.06.2012</t>
  </si>
  <si>
    <t xml:space="preserve">  Location Slated for commissioning.NH approval &amp; DM NOC awaited.</t>
  </si>
  <si>
    <t>Makrana City , Mangalana Road  Within I Km On  Either Side , Site Required  Is Opposite  To Sargam Cinema</t>
  </si>
  <si>
    <t>22.10.2010</t>
  </si>
  <si>
    <t>08.10.2010</t>
  </si>
  <si>
    <t>NOC applied on 08.10.2010</t>
  </si>
  <si>
    <t xml:space="preserve"> Location Slated for commissioning. NOC awaited from PWD. </t>
  </si>
  <si>
    <t>Ladnun(Loi Of 2005)</t>
  </si>
  <si>
    <t>22.10.2005</t>
  </si>
  <si>
    <t>15.04.2006</t>
  </si>
  <si>
    <t>NOC applied on 15.04.2006</t>
  </si>
  <si>
    <t>Apr-2006</t>
  </si>
  <si>
    <t xml:space="preserve">  Location Slated for commissioning.NH approval  OBTAINED &amp; DM NOC awaited.</t>
  </si>
  <si>
    <t>Nagaur To Fathpur Road On Nh 65 , Upto 20 Km From Nagarur City</t>
  </si>
  <si>
    <t>29.02.2012</t>
  </si>
  <si>
    <t>09.03.2012</t>
  </si>
  <si>
    <t>applied 09.03.2012</t>
  </si>
  <si>
    <t>DM NOC   &amp; NH APPLIED</t>
  </si>
  <si>
    <t xml:space="preserve">Kishangarhbas  Bypass On Lhs While Going From Alwar To Tijara </t>
  </si>
  <si>
    <t>BPC MKT PLAN</t>
  </si>
  <si>
    <t>27.10.2005</t>
  </si>
  <si>
    <t xml:space="preserve">LAND NOT AVAILABLE </t>
  </si>
  <si>
    <t>SEE OUR COMMENTS AT SL. NO. X</t>
  </si>
  <si>
    <t>SITE COULD NOT BE PROCURED BY THE COMPANY/CANDIDATE. TO BE ADVERTISED AGAIN.LETTER ISSUED TO THE CANDIDATE (CORPUS) FOR PROCURING THE LAND ANY WHERE IN INDIA WITH ONE YEAR TIME LIMIT</t>
  </si>
  <si>
    <t>SATWANTI YADAV</t>
  </si>
  <si>
    <t xml:space="preserve">Alwar City </t>
  </si>
  <si>
    <t>25.07.2005</t>
  </si>
  <si>
    <t>APPLIED ON 28.07.2005</t>
  </si>
  <si>
    <t>Jul-2005</t>
  </si>
  <si>
    <t>PARTY IS NOT INTERESTED . SEVERAL LETTER SENT TO CANDIDATE . CANDIDATE IS NOT READY TO SUBMIT RESIGNATION LETTER. SPECIAL CAMP ORGANISED IN AUG 2011 BUT CANDIDATE HAS NOT GIVEN RESPONSE TILL DATE</t>
  </si>
  <si>
    <t>MANISH BHATIA</t>
  </si>
  <si>
    <t>L/L</t>
  </si>
  <si>
    <t>20.12.2004</t>
  </si>
  <si>
    <t xml:space="preserve">LETTER SENT TO LOI HOLDER FOR ONE FINAL OPPORTUNITY.RESIGNATION LETTER RECVD.PROPOSAL BEING SENT TO REGION FOR WITHDRAWAL </t>
  </si>
  <si>
    <t>NARENDRA YADAV</t>
  </si>
  <si>
    <t>Nimuchana</t>
  </si>
  <si>
    <t>SC(W)</t>
  </si>
  <si>
    <t>17.10.2005</t>
  </si>
  <si>
    <t>SITE COULD NOT BE PROCURED BY THE COMPANY/CANDIDATE.SITE ADVERTISED ON 06.08.2006, 05.06.2007, 20.05.2010. LETTER ISSUED TO THE CANDIDATE (CORPUS) FOR PROCURING THE LAND ANY WHERE IN INDIA WITH ONE YEAR TIME LIMIT</t>
  </si>
  <si>
    <t>MAMTA</t>
  </si>
  <si>
    <t xml:space="preserve">ALWAR CITY ON OLD DELHI ROAD (STATON TO BAGGAD KA THIRAHA ) </t>
  </si>
  <si>
    <t>NOC NOT APPLIED</t>
  </si>
  <si>
    <t>LAND USE CONVERSION FILE PENDING WITH UIT - ALWAR, REFERED TO REVENUE DEPARTMENT  - JAIPUR UNDER CLAUSE 32B OF FUTURE CITY PLAN (LAND ACQUISITION) 90 B BAN</t>
  </si>
  <si>
    <t>ALWAR BHARATPUR ROAD FROM HANUMAN CHORAHA TO BAGGAD TIRAHA LHS</t>
  </si>
  <si>
    <t>90 B BAN LAND USE CONVERSION FILE PENDING WITH UIT - PROPOSAL TO BE PUT UP IN NEXT UIT MEETING TO BE HELD IN JULY 2ND WEEK.</t>
  </si>
  <si>
    <t>OMP(POST APM)</t>
  </si>
  <si>
    <t>22.06.2004</t>
  </si>
  <si>
    <t>applied on 24.01.2008</t>
  </si>
  <si>
    <t>Jan-2008</t>
  </si>
  <si>
    <t>Applied - Stay on particular area of land by JDA due to Master plan 2025  in which this land also falls. JDA still not entertaining any conversion cases in this area due to 90 B ban by high court.</t>
  </si>
  <si>
    <t>DR VINITA BHARDWAJ</t>
  </si>
  <si>
    <t>PALUKALAN</t>
  </si>
  <si>
    <t>06.09.2004</t>
  </si>
  <si>
    <t>applied on 21.03.2005</t>
  </si>
  <si>
    <t>Mar-2005</t>
  </si>
  <si>
    <t xml:space="preserve">LOI TO BE WITHDRAWN. LOI HOLDER IS NOT INTERESTED/LETTER SENT TO LOI HOLDER FOR one final opportunity. </t>
  </si>
  <si>
    <t>KALPANA TRAVELS</t>
  </si>
  <si>
    <t xml:space="preserve">VIDYADHAR NAGAR </t>
  </si>
  <si>
    <t>E</t>
  </si>
  <si>
    <t>18.10.2005</t>
  </si>
  <si>
    <t>applied on 23.11.2005</t>
  </si>
  <si>
    <t>Nov-2005</t>
  </si>
  <si>
    <t>PAYAL GOYAL</t>
  </si>
  <si>
    <t>NEW SANGANER ROAD</t>
  </si>
  <si>
    <t>LOKESH SOON</t>
  </si>
  <si>
    <t xml:space="preserve">BHABROO STAND NEAR SHAPURA on LHS EX Jaipur to Delhi (NH—8) </t>
  </si>
  <si>
    <t>NIRMALA</t>
  </si>
  <si>
    <t>PARASOLI &amp; DANTRI</t>
  </si>
  <si>
    <t>23.12.2004</t>
  </si>
  <si>
    <t>applied on 31.01.2006</t>
  </si>
  <si>
    <t>Jan-2006</t>
  </si>
  <si>
    <t>MANOJ K GODHA</t>
  </si>
  <si>
    <t>BENAD ROAD, JHOTWARA</t>
  </si>
  <si>
    <t>APPLIED ON 16.05.2005</t>
  </si>
  <si>
    <t>May-2005</t>
  </si>
  <si>
    <t>SHRI SALASAR BALAJI COPORATION/kedia</t>
  </si>
  <si>
    <t>BHANKROTA</t>
  </si>
  <si>
    <t>03.03.2004</t>
  </si>
  <si>
    <t>DM NOC OBTAINED ON 11.06.2004</t>
  </si>
  <si>
    <t>LETTER FORWARDED TO GM (R ) RETAIL FOR CANCELLATION ON 03.11.2011</t>
  </si>
  <si>
    <t>RAJESHWARI DEVI CHOUDHARY</t>
  </si>
  <si>
    <t>BAGRANA-BANSKO(KANOTA)</t>
  </si>
  <si>
    <t>18.08.2004</t>
  </si>
  <si>
    <t>applied on 25.06.2004</t>
  </si>
  <si>
    <t>ATUL</t>
  </si>
  <si>
    <t xml:space="preserve">Khejroli </t>
  </si>
  <si>
    <t>10.10.2005</t>
  </si>
  <si>
    <t>land offered by the candidate falls in SH</t>
  </si>
  <si>
    <t>LOCATED ON SH. CASE FORWARDED TO AMM-JPR</t>
  </si>
  <si>
    <t>SATYA CHOUDHARY</t>
  </si>
  <si>
    <t>Madhorajpura(Phagi-Chaksu Road),</t>
  </si>
  <si>
    <t>14.10.2005</t>
  </si>
  <si>
    <t xml:space="preserve">LAND TO BE IDENTIFIED BY THE CORPORATION. LETTER ISSUED TO THE CANDIDATE (CORPUS) FOR PROCURING THE LAND ANY WHERE IN INDIA WITH ONE YEAR TIME </t>
  </si>
  <si>
    <t>DINESH KUMAR</t>
  </si>
  <si>
    <t>Barajpura (Deogaon Mor-Tunga Road 1 Kms RHS)</t>
  </si>
  <si>
    <t xml:space="preserve">LOCATED ON SH. CASE FORWARDED TO AMM-JPR/LETTER SENT TO LOI HOLDER FOR CANCELLATION. </t>
  </si>
  <si>
    <t>GURU CHARAN/VIND SHARMA</t>
  </si>
  <si>
    <t>Goner</t>
  </si>
  <si>
    <t>OWNED LAND</t>
  </si>
  <si>
    <t>Noc received on 2009</t>
  </si>
  <si>
    <t>budget OBTAINED &amp; surrendered</t>
  </si>
  <si>
    <t xml:space="preserve">SUBJUDICE HIGH COURT STAY land procured &amp; DM NOC obtained. WBSE given however, work is held up due to problem by local residents.  FIR filed with Police Deptt. Matter being followed up WITH JDA &amp; Legal NR. We are now contemplating to file an writ petition in Hon'ble Raj. High Court .(LETTER ISSUED TO THE CANDIDATE (CORPUS) FOR PROCURING THE LAND ANY WHERE IN INDIA WITH ONE YEAR TIME </t>
  </si>
  <si>
    <t>RADHIKA CHAUHAN</t>
  </si>
  <si>
    <t>Jaipur -Diggi Road-Between Sanganer and Rohini Nagar</t>
  </si>
  <si>
    <t>26.05.2010</t>
  </si>
  <si>
    <t>applied on 26.07.2010</t>
  </si>
  <si>
    <t>CONVERSION &amp; NOC applied</t>
  </si>
  <si>
    <t>MUKESH FAGNA</t>
  </si>
  <si>
    <t>BINDAYKA</t>
  </si>
  <si>
    <t xml:space="preserve">committee B Negotation failed.  LOI TO BE CANCELLED. </t>
  </si>
  <si>
    <t>SMT ANITA BISHNOI</t>
  </si>
  <si>
    <t>GOVERDHANPURA</t>
  </si>
  <si>
    <t>17.08.2011</t>
  </si>
  <si>
    <t>CANDIDATE UNABLE TO PROCURE THE LAND</t>
  </si>
  <si>
    <t>SMT SWADESH YADAV</t>
  </si>
  <si>
    <t>Khetri</t>
  </si>
  <si>
    <t>25.10.2005</t>
  </si>
  <si>
    <t>SITE OFFERED BY THE  CANDIDATE IS NOT AT VILLAGE KHETRI BUT 3KM OUTSIDE THE LIMIT OF KHETRI.PROPOSAL SENT TO REGION FOR VICINITY CHANGE</t>
  </si>
  <si>
    <t>SURENDRA SINGH</t>
  </si>
  <si>
    <t xml:space="preserve">Palota </t>
  </si>
  <si>
    <t>11.10.05</t>
  </si>
  <si>
    <t>RAVINDRA</t>
  </si>
  <si>
    <t xml:space="preserve">Mandawa On Fathpur Road </t>
  </si>
  <si>
    <t>03.10.2005</t>
  </si>
  <si>
    <t>IST EMPANELLED CANDIDATE LOI WITHDRAWN. 2ND EMPANELLED CANDIDATE FVC CONDUCTED ON 01.01.2010. LAND OFFERED FOUND ON STATE HIGHWAY, HENCE REJECTED VIDE LETTER DATED 16.06.2010. CANDIDATE HAS FILED A CASE IN COURT. REPLY HAS HAS BEEN FILED.</t>
  </si>
  <si>
    <t>KAMLESH CHOUDHARY</t>
  </si>
  <si>
    <t>UDAIPURWATI</t>
  </si>
  <si>
    <t>12.08.2010</t>
  </si>
  <si>
    <t>CORPUS LOI HOLDER HAD OPTED FOR UDAIPURWATI RO WHICH WAS TERMINATED UNDER SUPREME COURT 2 JUDGE COMMITTEE REVIEW. NOW LESSORS OF LAND HAVE CONSTUCTED A BOUNDRY WALL AND ARE RESISTING THE POSSESSION OF RO. TI AGAINST THIS MOVE IS BEING FILED.LETTER ISSUED TO THE CANDIDATE (CORPUS) FOR PROCURING THE LAND ANY WHERE IN INDIA WITH ONE YEAR TIME LIMIT</t>
  </si>
  <si>
    <t xml:space="preserve"> swadesh kumar </t>
  </si>
  <si>
    <t>Near Ranasar on SH-7 (Between KM Stone 147 &amp; 150 on LHS  Ex-Kuchaman</t>
  </si>
  <si>
    <t>11.05.2012</t>
  </si>
  <si>
    <t xml:space="preserve">CANDIDATE HAS SHOWN US TWO LANDS .ONE OF THEM WAS REJECTED AS IS WAS TECHNICALLY UNFIT.OTHER LAND WAS TECHNICALLY CORRECT AND CANDIDATE ADVISED TO PURCHASE </t>
  </si>
  <si>
    <t>NOT DONE</t>
  </si>
  <si>
    <t>LAND SURVERY DONE . LAND TO BE FINALISED</t>
  </si>
  <si>
    <t>MS. PUSHPANJALI</t>
  </si>
  <si>
    <t>SOLAYA</t>
  </si>
  <si>
    <t>C-RURAL</t>
  </si>
  <si>
    <t xml:space="preserve">RURAL </t>
  </si>
  <si>
    <t>AVAILABLE</t>
  </si>
  <si>
    <t>DONE</t>
  </si>
  <si>
    <t>LOI LETTER ISSUED.DM NOC APPLIED</t>
  </si>
  <si>
    <t>ASHOK DHAKA</t>
  </si>
  <si>
    <t>KUKANWALI</t>
  </si>
  <si>
    <t>RAVI KALER</t>
  </si>
  <si>
    <t>Jasawantgarh (Between KM 72-74 LHS Sujangarh to Ladnu)</t>
  </si>
  <si>
    <t>07.04.2006</t>
  </si>
  <si>
    <t xml:space="preserve">LOI HOLDER COULD NOT BE CONTACTED </t>
  </si>
  <si>
    <t>Meeting was done with the LOI holder and during the meeting it was found out that he has sold out the land which was proposed for NRO.LOI withdrawal process to be initiated</t>
  </si>
  <si>
    <t>VIMAL KUMAR PATNI</t>
  </si>
  <si>
    <t>DUGASTAU</t>
  </si>
  <si>
    <t>31.07.2012</t>
  </si>
  <si>
    <t>LAND SURVEY DONE.DM-NOC TO BE APPLIED</t>
  </si>
  <si>
    <t>MAINA KUMARI</t>
  </si>
  <si>
    <t>MED</t>
  </si>
  <si>
    <t>15.09.2012</t>
  </si>
  <si>
    <t>JITENDRA KUMAR ASWAL</t>
  </si>
  <si>
    <t>PANCHAWA</t>
  </si>
  <si>
    <t>18.09.2012</t>
  </si>
  <si>
    <t>RENUE SHAKTAWAT</t>
  </si>
  <si>
    <t>Varanasi</t>
  </si>
  <si>
    <t>Varanasi City, Distt. Varanasi(Old GT Road)</t>
  </si>
  <si>
    <t>Applied on 03.12.2010</t>
  </si>
  <si>
    <t>Forest awaited..commissioning in this year</t>
  </si>
  <si>
    <t>Kodopur within Varanasi Municipal Limits, Distt. Varanasi</t>
  </si>
  <si>
    <t>Other H'way</t>
  </si>
  <si>
    <t>Applied on 28.01.2011</t>
  </si>
  <si>
    <t>last stages of forest NOC..Commissioning by Jan'13</t>
  </si>
  <si>
    <t>Sonbarsa, Distt. Mirzapur</t>
  </si>
  <si>
    <t>Obtained on 08.08.2012</t>
  </si>
  <si>
    <t>Comm. In Aug'12</t>
  </si>
  <si>
    <t>Forest approval awaited</t>
  </si>
  <si>
    <t>Mirzapur City within Municipal Limits, Distt. Mirzapur</t>
  </si>
  <si>
    <t>Applied 11.12.2010</t>
  </si>
  <si>
    <t>March'13</t>
  </si>
  <si>
    <t>Development dept</t>
  </si>
  <si>
    <t>Obra Town (Between Sharda Mandir to Gajraj Nagar Tiraha), Distt. Sonebhadra</t>
  </si>
  <si>
    <t>Obtained on 28.12.2010</t>
  </si>
  <si>
    <t>Comm. In Dec'11</t>
  </si>
  <si>
    <t xml:space="preserve">Lowther Road (Between Medical Chauraha to Balsons Chauraha ), Distt. Allahabad </t>
  </si>
  <si>
    <t>$</t>
  </si>
  <si>
    <t>Applied on 12.01.2011</t>
  </si>
  <si>
    <t>Allahabad Development authority NOC pending</t>
  </si>
  <si>
    <t>Madiyahu, within Km Stone 251 &amp; 256 on SH-5, Distt. Varanasi</t>
  </si>
  <si>
    <t>Applied on 08.12.2010</t>
  </si>
  <si>
    <t>Final NOC in hand</t>
  </si>
  <si>
    <t>DLW to Samnay Ghat via Lanka, Varanasi City, Distt. Varanasi</t>
  </si>
  <si>
    <t>Applied on 18.09.2012</t>
  </si>
  <si>
    <t>Road width in front of RO is less than current VDA norms for RO development.Matter being taken up for revised road width norms</t>
  </si>
  <si>
    <t>Meja Khas, Distt. Allahabad</t>
  </si>
  <si>
    <t>Applied on 23.05.2011</t>
  </si>
  <si>
    <t>As per market information the LOI holder is related to adjoining IOC RO dealer and is not following up the NOC</t>
  </si>
  <si>
    <t>Antu-Sangipur Marg, Distt. Pratapgarh</t>
  </si>
  <si>
    <t>Comm. In Mar'12</t>
  </si>
  <si>
    <t>Dubarkalan, Distt. Mirzapur</t>
  </si>
  <si>
    <t>Applied on 10.06.2011</t>
  </si>
  <si>
    <t>Objection raised by Police to NOC .LOI holder advised to resolve the issue</t>
  </si>
  <si>
    <t>Bhadohi City, Distt. Sant Ravidas Nagar</t>
  </si>
  <si>
    <t>Obtained on 05.04.2011</t>
  </si>
  <si>
    <t>Comm. In Jul'11</t>
  </si>
  <si>
    <t>Deep Nagar, Distt. Mirzapur</t>
  </si>
  <si>
    <t xml:space="preserve">Land issue as conversion not being done due to land records seized. </t>
  </si>
  <si>
    <t xml:space="preserve">Rampur Khas, Distt. Jaunpur </t>
  </si>
  <si>
    <t>Obtained on 27.05.2011</t>
  </si>
  <si>
    <t>Comm.in Jun'11</t>
  </si>
  <si>
    <t>Chilbilla Tiraha, Distt. Pratapgarh</t>
  </si>
  <si>
    <t>Obtained on 23.07.2011</t>
  </si>
  <si>
    <t>Comm in Jan'12</t>
  </si>
  <si>
    <t>Partapur on Phoolpur wari road, Distt. Allahabad</t>
  </si>
  <si>
    <t>Applied on 04.011.2011</t>
  </si>
  <si>
    <t>04.011.2011</t>
  </si>
  <si>
    <t>Dighiya Chauki Marg, Distt. Allahabad</t>
  </si>
  <si>
    <t>Applied on 02.09.2011</t>
  </si>
  <si>
    <t>Complaint to be closed post High court order</t>
  </si>
  <si>
    <t>Raja Bazar, Distt. Jaunpur</t>
  </si>
  <si>
    <t>Obtained on 25.02.2012</t>
  </si>
  <si>
    <t>Comm in Mar'12</t>
  </si>
  <si>
    <t>Thana Gaddi, Distt. Jaunpur</t>
  </si>
  <si>
    <t>Bhadohi Suryavan Marg,  Distt. Sant Ravidas Nagar</t>
  </si>
  <si>
    <t>Obtained on 23.08.2012</t>
  </si>
  <si>
    <t>Comm. In Sept'12</t>
  </si>
  <si>
    <t>Suryavan,  Distt. Sant Ravidas Nagar</t>
  </si>
  <si>
    <t>Applied on 12.12.2011</t>
  </si>
  <si>
    <t>from Chetganj Market (up to 2 KMS) towards Mirzapur on Chill – Gopiganj Marg</t>
  </si>
  <si>
    <t>Applied on 22.09.2012</t>
  </si>
  <si>
    <t>Sept'13</t>
  </si>
  <si>
    <t>within 3 KM from KM stone No. 15 towards Babaganj on Heeraganj-Babaganj Road</t>
  </si>
  <si>
    <t>Applied on 08.08.2012</t>
  </si>
  <si>
    <t>Station Road (Bhadohi City)</t>
  </si>
  <si>
    <t>Applied on 17.08.2012</t>
  </si>
  <si>
    <t>Between KM Stone No. 61 &amp; 63 on Chilbilla-Amethi Road</t>
  </si>
  <si>
    <t>Applied on 13.09.2012</t>
  </si>
  <si>
    <t>between KM Stone No. 9 &amp; 10 on SH-102, on left hand side when going from Kheeri to Manda Road</t>
  </si>
  <si>
    <t>Applied on 22.08.2012</t>
  </si>
  <si>
    <t>Godhna-Niamtabad on Mughalsarai-Chakia Marg, Distt. Chandauli</t>
  </si>
  <si>
    <t>29.09.2012</t>
  </si>
  <si>
    <t>Applied on 26.09.2012</t>
  </si>
  <si>
    <t>Between KM Stone No. 211 &amp; 215  on NH-75E Revenue. Distt. Sonebhadra</t>
  </si>
  <si>
    <t>10.09.2012</t>
  </si>
  <si>
    <t>Between KM Stone No. 328 &amp; 329 on SH-5, Revenue District Mirzapur</t>
  </si>
  <si>
    <t>26.09.2012</t>
  </si>
  <si>
    <t>Yet to Apply</t>
  </si>
  <si>
    <t>July'13</t>
  </si>
  <si>
    <t>Between KM Stone No. 27 &amp; 28 on Lalgopalganj-Jethwara Road (MDR-125), Rev. District Pratapgarh</t>
  </si>
  <si>
    <t>Chunar within Municipal Limits, Revenue Distt. Mirzapur</t>
  </si>
  <si>
    <t>Between KM stone Nos. 260 &amp; 264 on SH-5, near Jamalapur</t>
  </si>
  <si>
    <t>24.09.2012</t>
  </si>
  <si>
    <t>Within 5 KM from Railway Crossing on NH-232 Near Lalganj-Raebareli Road, Revenue District Rae Bareli</t>
  </si>
  <si>
    <t>Applied on 01.10.2012</t>
  </si>
  <si>
    <t>Oct-2012</t>
  </si>
  <si>
    <t>Between KM stone Nos. 199 &amp; 202 on Shahganj-Faizabad Road (SH-5), Revenue Distt. Jaunpur</t>
  </si>
  <si>
    <t>21.09.2012</t>
  </si>
  <si>
    <t>Jammu</t>
  </si>
  <si>
    <t>Rly.Station To Channi Himmat</t>
  </si>
  <si>
    <t>ST</t>
  </si>
  <si>
    <t>15.07.10</t>
  </si>
  <si>
    <t>Applied on 15.07.2010</t>
  </si>
  <si>
    <t>Q3</t>
  </si>
  <si>
    <t xml:space="preserve">Lease Registration </t>
  </si>
  <si>
    <t>Zoori Bagh</t>
  </si>
  <si>
    <t>Budgam</t>
  </si>
  <si>
    <t>27.05.11</t>
  </si>
  <si>
    <t>Applied on 20.12.2011</t>
  </si>
  <si>
    <t>Khan Sahib</t>
  </si>
  <si>
    <t>03.09.11</t>
  </si>
  <si>
    <t>Applied on 29.08.2011</t>
  </si>
  <si>
    <t>Vill. Thanewal  Haryali</t>
  </si>
  <si>
    <t>Gurdaspur</t>
  </si>
  <si>
    <t>Haryali</t>
  </si>
  <si>
    <t>15.11.11</t>
  </si>
  <si>
    <t>Applied on 11.07.2008</t>
  </si>
  <si>
    <t>Jul-2008</t>
  </si>
  <si>
    <t>YES/not alloted</t>
  </si>
  <si>
    <t>Q4</t>
  </si>
  <si>
    <t>Not progressing due to policy issues</t>
  </si>
  <si>
    <t>Pampore</t>
  </si>
  <si>
    <t>Pulwama</t>
  </si>
  <si>
    <t>Open-W</t>
  </si>
  <si>
    <t>20.12.11</t>
  </si>
  <si>
    <t>NOC received on 10.04.12</t>
  </si>
  <si>
    <t>166 Combined</t>
  </si>
  <si>
    <t>Clarification awaited for NHAI</t>
  </si>
  <si>
    <t>Wailoo</t>
  </si>
  <si>
    <t>Anantnag</t>
  </si>
  <si>
    <t>18.02.12</t>
  </si>
  <si>
    <t>Applied on 18.02.12</t>
  </si>
  <si>
    <t>YES/NO</t>
  </si>
  <si>
    <t>Vill. Daulowal</t>
  </si>
  <si>
    <t>Hoshiarpur</t>
  </si>
  <si>
    <t>25.03.2008</t>
  </si>
  <si>
    <t>Applied on 19.02.2008</t>
  </si>
  <si>
    <t>Feb-2008</t>
  </si>
  <si>
    <t>Gurdaspur to Mukerian road</t>
  </si>
  <si>
    <t>22.05.12</t>
  </si>
  <si>
    <t>Applied on 22.05.2012</t>
  </si>
  <si>
    <t>124 Combined</t>
  </si>
  <si>
    <t>Bandipora</t>
  </si>
  <si>
    <t>18.05.12</t>
  </si>
  <si>
    <t>Applied on 18.05.2012</t>
  </si>
  <si>
    <t>Bedian Pattan to Kala Afgana</t>
  </si>
  <si>
    <t>01.06.12</t>
  </si>
  <si>
    <t>Applied on 01.06.2012</t>
  </si>
  <si>
    <t>72 Combined</t>
  </si>
  <si>
    <t>Kiri Khurd</t>
  </si>
  <si>
    <t>Pathankot</t>
  </si>
  <si>
    <t>04.06.12</t>
  </si>
  <si>
    <t>Applied on 04.06.2012</t>
  </si>
  <si>
    <t>112 Combined</t>
  </si>
  <si>
    <t>Bafliaz to Chandimarh Road</t>
  </si>
  <si>
    <t>Poonch</t>
  </si>
  <si>
    <t>06.06.12</t>
  </si>
  <si>
    <t>Applied on 06.06.2012</t>
  </si>
  <si>
    <t>80Combined</t>
  </si>
  <si>
    <t>Chatergam</t>
  </si>
  <si>
    <t>07.06.12</t>
  </si>
  <si>
    <t>NOC received on 24.08.12</t>
  </si>
  <si>
    <t>70 Combined</t>
  </si>
  <si>
    <t>Expl. Approval awaited</t>
  </si>
  <si>
    <t>Rajouri To Thanamandi</t>
  </si>
  <si>
    <t>Rajouri</t>
  </si>
  <si>
    <t>08.06.12</t>
  </si>
  <si>
    <t>NOC received</t>
  </si>
  <si>
    <t>65 Combined</t>
  </si>
  <si>
    <t>WIP  E-Filling.Tanks awaited</t>
  </si>
  <si>
    <t>Pampore to Kakapora</t>
  </si>
  <si>
    <t>90Combined</t>
  </si>
  <si>
    <t>NIP approval awaited</t>
  </si>
  <si>
    <t>Bandipora to Sumble</t>
  </si>
  <si>
    <t>26.06.12</t>
  </si>
  <si>
    <t>Applied on26.06.2012</t>
  </si>
  <si>
    <t>Chowadi (OML)</t>
  </si>
  <si>
    <t>Marh</t>
  </si>
  <si>
    <t>28.06.12</t>
  </si>
  <si>
    <t>No Land Offered</t>
  </si>
  <si>
    <t>48 Combined</t>
  </si>
  <si>
    <t>Newa</t>
  </si>
  <si>
    <t>Applied on 26.06.2012</t>
  </si>
  <si>
    <t>90 Combined</t>
  </si>
  <si>
    <t>Hoshiarpur to Phagwara Road</t>
  </si>
  <si>
    <t>Applied on28.06.2012</t>
  </si>
  <si>
    <t>140 Combined</t>
  </si>
  <si>
    <t>Jakria</t>
  </si>
  <si>
    <t>Applied on 28.06.2012</t>
  </si>
  <si>
    <t>92 Combined</t>
  </si>
  <si>
    <t>Rewari</t>
  </si>
  <si>
    <t>KHENTAWAS</t>
  </si>
  <si>
    <t>GURGAON</t>
  </si>
  <si>
    <t>SC ( W)</t>
  </si>
  <si>
    <t>24.02.2001</t>
  </si>
  <si>
    <t>01.10.2012</t>
  </si>
  <si>
    <t>DC NOC UNDER CORRECTION</t>
  </si>
  <si>
    <t>SMT.SUNITA BATTY</t>
  </si>
  <si>
    <t>REWARI WML NARNAUL ROAD</t>
  </si>
  <si>
    <t>REWARI</t>
  </si>
  <si>
    <t>regular</t>
  </si>
  <si>
    <t>03.08.2004</t>
  </si>
  <si>
    <t>LAND NOT AVAILABLE</t>
  </si>
  <si>
    <t>LAND NOT AVAILABLE. LOI TO BE WITHDRAWN</t>
  </si>
  <si>
    <t>SH SUDHIR BHARGAWA</t>
  </si>
  <si>
    <t>GURGAON BADSHAHPUR ROAD</t>
  </si>
  <si>
    <t xml:space="preserve">LAND NOT AVAILABLE. </t>
  </si>
  <si>
    <t>CORPUS CANDIDATE. OFFER GIVEN FOR SCOUTING LAND ANYWHERE IN INDIA</t>
  </si>
  <si>
    <t>ASHWANI CHAUHAN</t>
  </si>
  <si>
    <t>MANESAR NH-8</t>
  </si>
  <si>
    <t>14.09.2004</t>
  </si>
  <si>
    <t>RAJESH KUMAR YADAV</t>
  </si>
  <si>
    <t>FIZILPUR GURGAON BADSHAHPUR ROAD</t>
  </si>
  <si>
    <t>02.12.2004</t>
  </si>
  <si>
    <t>MUKESH KUMAR</t>
  </si>
  <si>
    <t>REWARI JHAJJAR ROAD</t>
  </si>
  <si>
    <t>11.12.2004</t>
  </si>
  <si>
    <t>31.03.2013</t>
  </si>
  <si>
    <t>MRS.JYOTSANA GIROH</t>
  </si>
  <si>
    <t>KHARKHARA</t>
  </si>
  <si>
    <t>15.12.2004</t>
  </si>
  <si>
    <t>LAND NOT AVAILABLE. LOI TO BE WITHDRAWN, process of revival is already inititaed by LL.</t>
  </si>
  <si>
    <t>KARAMVIR SINGH SIDHU</t>
  </si>
  <si>
    <t xml:space="preserve">DHAUJ (SOHNA-BALLABGARH ROAD) </t>
  </si>
  <si>
    <t>FARIDABAD</t>
  </si>
  <si>
    <t>OP W</t>
  </si>
  <si>
    <t>22.08.2005</t>
  </si>
  <si>
    <t>NOC applied on 15.05.2012</t>
  </si>
  <si>
    <t>LOI to be withdrawn</t>
  </si>
  <si>
    <t>NOC NOT BEING PROGRESSED. LOI TO BE WITHDRAWN</t>
  </si>
  <si>
    <t>MISS SUNITA</t>
  </si>
  <si>
    <t>DONGRA CHOWK</t>
  </si>
  <si>
    <t>MAHENDRAGARH</t>
  </si>
  <si>
    <t>08.09.2005</t>
  </si>
  <si>
    <t>ANIL KUMAR</t>
  </si>
  <si>
    <t>NILOTHI</t>
  </si>
  <si>
    <t>JHAJJAR</t>
  </si>
  <si>
    <t>MRS. ANURAJ SINGH</t>
  </si>
  <si>
    <t>KAMEDA BINWA RD</t>
  </si>
  <si>
    <t>19.09.2005</t>
  </si>
  <si>
    <t>RAJENDRA SINGH</t>
  </si>
  <si>
    <t>KHANDAS ROAD</t>
  </si>
  <si>
    <t>31.07.2006</t>
  </si>
  <si>
    <t>MAHESH GOYAL</t>
  </si>
  <si>
    <t>GURGAON CITY WITHIN 5 KM OF MUNICIPAL LIMIT</t>
  </si>
  <si>
    <t>11.02.2008</t>
  </si>
  <si>
    <t>VIKAS RANA</t>
  </si>
  <si>
    <t xml:space="preserve">Gurgaon City </t>
  </si>
  <si>
    <t>05.06.2010</t>
  </si>
  <si>
    <t>NOC applied on 12.01.2012</t>
  </si>
  <si>
    <t>30.11.2012</t>
  </si>
  <si>
    <t>NOC IS IN PROGRESS</t>
  </si>
  <si>
    <t>HARI MOHAN YADAV</t>
  </si>
  <si>
    <t>JHAJJAR REWARI ROAD</t>
  </si>
  <si>
    <t>06.06.2010</t>
  </si>
  <si>
    <t>NOC applied on 01.04.2012</t>
  </si>
  <si>
    <t>Apr-2012</t>
  </si>
  <si>
    <t>ASHOK KUMAR SHARMA</t>
  </si>
  <si>
    <t>Faridabad-Surajkund</t>
  </si>
  <si>
    <t>NOC applied on 13.12.2010</t>
  </si>
  <si>
    <t>MISS.RUBINDER  KAUR JUNEJA</t>
  </si>
  <si>
    <t>BADHKHAL CHOWK ON LHS</t>
  </si>
  <si>
    <t>23.06.2010</t>
  </si>
  <si>
    <t>MRS. PURNIMA KHANNA</t>
  </si>
  <si>
    <t>REWARI NH-8</t>
  </si>
  <si>
    <t>19.07.2010</t>
  </si>
  <si>
    <t>NOC applied on 13.10.2011</t>
  </si>
  <si>
    <t>MRS. RAJKUMARI</t>
  </si>
  <si>
    <t>Beri</t>
  </si>
  <si>
    <t>05.06.2011</t>
  </si>
  <si>
    <t>NOC applied on 08.06.2011</t>
  </si>
  <si>
    <t>30.09.2012</t>
  </si>
  <si>
    <t>BRIJESH KADYAN</t>
  </si>
  <si>
    <t>Sondhi</t>
  </si>
  <si>
    <t>NOC applied on 14.06.2011</t>
  </si>
  <si>
    <t>31.10.2012</t>
  </si>
  <si>
    <t>BIJENDER SINGH</t>
  </si>
  <si>
    <t>GURGAON CITY SEC-1-10</t>
  </si>
  <si>
    <t>OP ( W)</t>
  </si>
  <si>
    <t>24.06.2011</t>
  </si>
  <si>
    <t>MRS. NEELAM GOEL</t>
  </si>
  <si>
    <t>GURGAON CITY SEC-11-18</t>
  </si>
  <si>
    <t>28.06.2011</t>
  </si>
  <si>
    <t>For Land, Liasoning with HUDA is being done</t>
  </si>
  <si>
    <t>MRS. KAMLESH</t>
  </si>
  <si>
    <t>GURGAON FARIDABAD RD ON LHS WITHIN 2 KM FROM VELLY VIEW APRT.</t>
  </si>
  <si>
    <t>20.07.2011</t>
  </si>
  <si>
    <t>Land for subject RO has come under Master Plan acquistion, LOI to be withdrawn</t>
  </si>
  <si>
    <t>RAMESH CHAND</t>
  </si>
  <si>
    <t>DARYAPUR</t>
  </si>
  <si>
    <t>28.07.2011</t>
  </si>
  <si>
    <t>Complaint case</t>
  </si>
  <si>
    <t>31.3.2013</t>
  </si>
  <si>
    <t>COMPLAINT BY 2 ND EMAPNALLED CANDIDATE</t>
  </si>
  <si>
    <t xml:space="preserve">MRS.SANGEETA </t>
  </si>
  <si>
    <t>GURGAON CITY SEC  91-105</t>
  </si>
  <si>
    <t>06.08.2011</t>
  </si>
  <si>
    <t>LAND ARRANGED. NOC TO BE APPLIED</t>
  </si>
  <si>
    <t>MRS. NITENDER DEVI</t>
  </si>
  <si>
    <t>GURGAON CITY SEC-76-91</t>
  </si>
  <si>
    <t>25.08.2011</t>
  </si>
  <si>
    <t>INPROCESS</t>
  </si>
  <si>
    <t>NOC applied on 29.08.2011</t>
  </si>
  <si>
    <t>In process</t>
  </si>
  <si>
    <t>31.01.2013</t>
  </si>
  <si>
    <t>MRS. ANURADHA</t>
  </si>
  <si>
    <t xml:space="preserve">ON PATAUDI ROAD OPPOSITE ADANI LOGISTICS. </t>
  </si>
  <si>
    <t>02.09.2011</t>
  </si>
  <si>
    <t>NOC applied on 19.11.2011</t>
  </si>
  <si>
    <t>30.01.2013</t>
  </si>
  <si>
    <t>NOC IS IN PROGRESS. CFD APPROVAL FOR SUBLEASE REQUIRED</t>
  </si>
  <si>
    <t>M/S.ASHA NAND ROSHAN LAL PVT.LTD.</t>
  </si>
  <si>
    <t>Village Silani on Palwal Sohna Rd.</t>
  </si>
  <si>
    <t>Gurgaon</t>
  </si>
  <si>
    <t>13.09.2011</t>
  </si>
  <si>
    <t>NOC applied on 14.09.2011</t>
  </si>
  <si>
    <t xml:space="preserve"> Mrs.Kaushalya Yadav </t>
  </si>
  <si>
    <t>GURGAON CITY SEC  31-40</t>
  </si>
  <si>
    <t>27.09.2011</t>
  </si>
  <si>
    <t>MRS. SUMAN YADAV</t>
  </si>
  <si>
    <t>Sohna ballabhgarh road on RHS.</t>
  </si>
  <si>
    <t>12.11.2011</t>
  </si>
  <si>
    <t>NOC applied on 12.11.2011</t>
  </si>
  <si>
    <t>MRS. PRITY GUPTA</t>
  </si>
  <si>
    <t>NH-8 (LHS)DELHI -JAIPUR BETWEEN BAWAL BROSSING TO RAJASTHAN BORDER -JAISINGHPUR KHERA</t>
  </si>
  <si>
    <t>28.11.2011</t>
  </si>
  <si>
    <t>NOC applied on 21.05.2012</t>
  </si>
  <si>
    <t>DEEPAK KUMAR YADAV</t>
  </si>
  <si>
    <t>GURGAON CITY SEC  58-60</t>
  </si>
  <si>
    <t>26.03.2012</t>
  </si>
  <si>
    <t>MRS.GEETA BAJAJ</t>
  </si>
  <si>
    <t>VILLAGE SHAHJAHANPUR NEAR ATTA BORDER</t>
  </si>
  <si>
    <t>31.03.2012</t>
  </si>
  <si>
    <t xml:space="preserve">Not Required </t>
  </si>
  <si>
    <t>Not Required</t>
  </si>
  <si>
    <t>NOC applied on 11.04.2012</t>
  </si>
  <si>
    <t>MR.JITENDER PAL</t>
  </si>
  <si>
    <t xml:space="preserve"> VILLAGE  Nunera</t>
  </si>
  <si>
    <t>16.04.2012</t>
  </si>
  <si>
    <t>NOC applied on 18.04.2012</t>
  </si>
  <si>
    <t>31.01.2012</t>
  </si>
  <si>
    <t>MR.DEEPAK</t>
  </si>
  <si>
    <t>VILLAGE DEEGAL ROHTAK JHAJJAR ROAD</t>
  </si>
  <si>
    <t>20.04.2012</t>
  </si>
  <si>
    <t>NOC applied on 05.05.2012</t>
  </si>
  <si>
    <t>HAMRAJ</t>
  </si>
  <si>
    <t>VILLAGE GUDHA</t>
  </si>
  <si>
    <t>VILLAGE BUDHERA ON SH 15-A</t>
  </si>
  <si>
    <t>01.05.2012</t>
  </si>
  <si>
    <t>31.12.2012</t>
  </si>
  <si>
    <t>AJAY KUMAR</t>
  </si>
  <si>
    <t>VILLAGE BUDHERA ON CHANDU BADLI RD</t>
  </si>
  <si>
    <t>08.05.2012</t>
  </si>
  <si>
    <t>NOC applied on 16.05.2012</t>
  </si>
  <si>
    <t>ANKUR GUPTA</t>
  </si>
  <si>
    <t>Village Manger ON GURGAON FARIDABD ROAD</t>
  </si>
  <si>
    <t>Faridabad</t>
  </si>
  <si>
    <t>NOC applied on 03.07.2012</t>
  </si>
  <si>
    <t>MRS.POONAM KUMAR</t>
  </si>
  <si>
    <t>FARRUKHNAGAR WITHIN 2 KM  FROM FARRUKHNAGAR</t>
  </si>
  <si>
    <t>21.05.2012</t>
  </si>
  <si>
    <t>NOC applied on 04.06.2012</t>
  </si>
  <si>
    <t>MRS. DARITA YADAV</t>
  </si>
  <si>
    <t>BETWEEN BHONDSI SOHNA RD ON SH-13</t>
  </si>
  <si>
    <t>NOC applied on 20.07.2012</t>
  </si>
  <si>
    <t>NEGOTIATION TO BE DONE</t>
  </si>
  <si>
    <t>MR. SONAL GROVER</t>
  </si>
  <si>
    <t>BADKALI CHOWK TO PUNHANA ROAD</t>
  </si>
  <si>
    <t>30.05.2012</t>
  </si>
  <si>
    <t>NOC applied on 30.06.2012</t>
  </si>
  <si>
    <t>MOHD IQBAL</t>
  </si>
  <si>
    <t>VILLAGE SONDH ON MDR 132</t>
  </si>
  <si>
    <t>PALWAL</t>
  </si>
  <si>
    <t>12.07.2012</t>
  </si>
  <si>
    <t>NEW LOI</t>
  </si>
  <si>
    <t>MRS.ANJU GARG W/O.MANISH GARG</t>
  </si>
  <si>
    <t>GURGAON SEC-21-30</t>
  </si>
  <si>
    <t>MS.ADITI SARAF D/O.MR.SANJIV SARAF</t>
  </si>
  <si>
    <t>ALAWALPUR AHIR</t>
  </si>
  <si>
    <t>16.07.2012</t>
  </si>
  <si>
    <t>under process</t>
  </si>
  <si>
    <t>NOC applied on 09.08.2012</t>
  </si>
  <si>
    <t>MRS.CHANDRAMUKHI YADAV W/O.MR.MAHENDER SINGH</t>
  </si>
  <si>
    <t>VILLAGE KHOD,ATELI KANINA ROAD</t>
  </si>
  <si>
    <t xml:space="preserve">Mahendergarh </t>
  </si>
  <si>
    <t>NOC applied on 16.07.2012</t>
  </si>
  <si>
    <t>MRS.HEMLATA YADAV W/O.MRANIL KUMAR YADAV</t>
  </si>
  <si>
    <t>VILLAGE SILANA ,JHAJJAR-REWARI ROAD ( RHS)</t>
  </si>
  <si>
    <t>not recived</t>
  </si>
  <si>
    <t>MR.UPENDER S/O.MR.RANDHIR SINGH</t>
  </si>
  <si>
    <t>VILLAGE DHANA SATNALI BAWANA ROAD</t>
  </si>
  <si>
    <t>MR.RAVI KUMAR S/O.MR.BALBIR SINGH</t>
  </si>
  <si>
    <t>VILLAGE JHAL, KOSLI-KANINA ROAD</t>
  </si>
  <si>
    <t>MRS. POONAM YADAV W/O.MR.SHIVENDER</t>
  </si>
  <si>
    <t>ZAINABAD</t>
  </si>
  <si>
    <t>NOC applied on 20.08.2012</t>
  </si>
  <si>
    <t>VINAY KUMAR S/O.MR.VED PRAKASH</t>
  </si>
  <si>
    <t>REWARI TO BAWAL ROAD WITHIN 4 KM (RHS)</t>
  </si>
  <si>
    <t>MS.KUNTI D/O.MR.JAIPAL SINGH</t>
  </si>
  <si>
    <t xml:space="preserve">KOT HODAL-NUH ROAD </t>
  </si>
  <si>
    <t>08.08.2012</t>
  </si>
  <si>
    <t>NOC to be applied</t>
  </si>
  <si>
    <t>MRS. RAKHI W/O SH. MOHIT BANSAL</t>
  </si>
  <si>
    <t>HODAL ON BORAKA ROAD</t>
  </si>
  <si>
    <t>OP(HP)</t>
  </si>
  <si>
    <t>NOC applied on 14.09.2012</t>
  </si>
  <si>
    <t>SH. PANKAJ SOROUT</t>
  </si>
  <si>
    <t>KM STONE 80-85 ON DELHI-JAIPUR</t>
  </si>
  <si>
    <t>SH. RAJU MITTAL</t>
  </si>
  <si>
    <t>ASAUDUHA DISTT. JHAJJAR</t>
  </si>
  <si>
    <t>Jhajjar</t>
  </si>
  <si>
    <t>MRS. SUNITA</t>
  </si>
  <si>
    <t>ON NH-2KM STONE 77-93(RHS)</t>
  </si>
  <si>
    <t>25.08.2012</t>
  </si>
  <si>
    <t>1)SH. SURJEET DAGAR &amp; 2)SH. DINESH KUMAR</t>
  </si>
  <si>
    <t>ON NH-8(LHS) DELHI JAIPUR BETWEEN KASAULA CHOWK TO BANIPUR CHOWK</t>
  </si>
  <si>
    <t>01.09.2012</t>
  </si>
  <si>
    <t>31.09.2013</t>
  </si>
  <si>
    <t>MRS.SUNITA RAJ W/O.MR. ASHWIN YADAV</t>
  </si>
  <si>
    <t>KULANA, JHAJJAR TO REWARI ROAD ( LHS)</t>
  </si>
  <si>
    <t>MR.MUKESH KUMAR  NAGPAL S/O.MR.WAZIR CHAND</t>
  </si>
  <si>
    <t xml:space="preserve">JAHAJGARH ON JHAJJAR DADRI ROAD </t>
  </si>
  <si>
    <t>DEF( W)</t>
  </si>
  <si>
    <t>12.09.2012</t>
  </si>
  <si>
    <t>MRS.INDU BALA W/O.LATE MR.RAJKUMAR</t>
  </si>
  <si>
    <t>HASANPUR</t>
  </si>
  <si>
    <t>19.09.2012</t>
  </si>
  <si>
    <t>MR.SACHIN KUMAR S/O.MR.MANOHAR LAL</t>
  </si>
  <si>
    <t>BAHADURGARH CITY</t>
  </si>
  <si>
    <t>MRS.SUDESH KUMARI W/O.MR.SANJEEV KUMAR</t>
  </si>
  <si>
    <t>MATHURA</t>
  </si>
  <si>
    <t>BADHUA</t>
  </si>
  <si>
    <t>AURAIYA</t>
  </si>
  <si>
    <t>OTHER</t>
  </si>
  <si>
    <t>09.09.2011</t>
  </si>
  <si>
    <t>Land being partitioned in civil court</t>
  </si>
  <si>
    <t>BHAGOTIPUR</t>
  </si>
  <si>
    <t>HIGHWAY</t>
  </si>
  <si>
    <t>01.09.2011</t>
  </si>
  <si>
    <t>ETAWAH CITY</t>
  </si>
  <si>
    <t>ETAWAH</t>
  </si>
  <si>
    <t>23.04.2012</t>
  </si>
  <si>
    <t>applied on 23.04.12</t>
  </si>
  <si>
    <t>DM NOC pending / Land conversion underway</t>
  </si>
  <si>
    <t>MAINPURI SH84</t>
  </si>
  <si>
    <t>MAINPURI</t>
  </si>
  <si>
    <t>20.03.2012</t>
  </si>
  <si>
    <t>YES-rectification</t>
  </si>
  <si>
    <t>BALDEV MDR 102</t>
  </si>
  <si>
    <t>Reserve forest. FVC done</t>
  </si>
  <si>
    <t>CHATTA NH2</t>
  </si>
  <si>
    <t xml:space="preserve">applied on 06.08.12 </t>
  </si>
  <si>
    <t>DM NOC Applied</t>
  </si>
  <si>
    <t>MAHAVAN</t>
  </si>
  <si>
    <t>17.05.2012</t>
  </si>
  <si>
    <t>Reserve forest / Land to be offered</t>
  </si>
  <si>
    <t>SONKH</t>
  </si>
  <si>
    <t>03.08.2012</t>
  </si>
  <si>
    <t>applioed on 29.09.12</t>
  </si>
  <si>
    <t>Land to be offered</t>
  </si>
  <si>
    <t>MATHURA WML</t>
  </si>
  <si>
    <t>06.09.2012</t>
  </si>
  <si>
    <t>applied on 10.09.12</t>
  </si>
  <si>
    <t>Reserve forest</t>
  </si>
  <si>
    <t>BISAWAR</t>
  </si>
  <si>
    <t>HATHRAS</t>
  </si>
  <si>
    <t>27.07.2012</t>
  </si>
  <si>
    <t>applied on 06.08.12</t>
  </si>
  <si>
    <t>BULANDSHAHR TO SHIKARPUR RD</t>
  </si>
  <si>
    <t>BULANDSHAHR</t>
  </si>
  <si>
    <t>25.05.2012</t>
  </si>
  <si>
    <t>ROW under clarification. Earlier it 55ft now it is informed that it is 75 ft</t>
  </si>
  <si>
    <t>BULANDSHAHR TO ANOOPSHAHR RD</t>
  </si>
  <si>
    <t xml:space="preserve">applied on 03.07.12 </t>
  </si>
  <si>
    <t>KOTLA FIROZABAD RD</t>
  </si>
  <si>
    <t>FIROZABAD</t>
  </si>
  <si>
    <t>FVC pending due to complaint</t>
  </si>
  <si>
    <t>BHANNAUGHAT</t>
  </si>
  <si>
    <t>PH W</t>
  </si>
  <si>
    <t>21.07.2012</t>
  </si>
  <si>
    <t xml:space="preserve">applied on 27.07.12 </t>
  </si>
  <si>
    <t>DM NOC pending</t>
  </si>
  <si>
    <t>ELAU</t>
  </si>
  <si>
    <t>applied on 03.10.12</t>
  </si>
  <si>
    <t>KHAIRNAGAR</t>
  </si>
  <si>
    <t>KANNAUJ</t>
  </si>
  <si>
    <t>HUSEPUR</t>
  </si>
  <si>
    <t>FVC underway</t>
  </si>
  <si>
    <t>JAHANGANJ</t>
  </si>
  <si>
    <t>FARRUKABAD</t>
  </si>
  <si>
    <t>FVC done</t>
  </si>
  <si>
    <t>LATUPUR</t>
  </si>
  <si>
    <t>03.10.12/ NO</t>
  </si>
  <si>
    <t>ACHARA</t>
  </si>
  <si>
    <t>TIRWA</t>
  </si>
  <si>
    <t>Jodhpur</t>
  </si>
  <si>
    <t>On Nh11 , Up To 7 Km From Sangam Chauraha At Ratangarh Towards Fatehpur</t>
  </si>
  <si>
    <t>CHURU</t>
  </si>
  <si>
    <t>09.10.2010</t>
  </si>
  <si>
    <t>Applied on 20.11.2010</t>
  </si>
  <si>
    <t xml:space="preserve">LAND USE CONVERSION IN HAND DATED 13.05.2011, DM NOC AND NHAI NOC WORK IN PROGRESS. </t>
  </si>
  <si>
    <t>NHAI WORK IN PROGRESS</t>
  </si>
  <si>
    <t>Merasar</t>
  </si>
  <si>
    <t>15.03.2012</t>
  </si>
  <si>
    <t>Applied on 21.03.2012</t>
  </si>
  <si>
    <t>DM NOC WORK IN PROGRESS.</t>
  </si>
  <si>
    <t>Work in progress</t>
  </si>
  <si>
    <t>Pal Link Road, Jodhpur City ( Loi Of 2004)</t>
  </si>
  <si>
    <t>10.07.2004</t>
  </si>
  <si>
    <t>Case againt DM in high court.</t>
  </si>
  <si>
    <t>Jodhpur Bye Pass Between Crossing Made By Pal Road Ad ( Nh 112) &amp; Jaisalmer Road ( Nh 114),  Chokha ,Jodhpur City</t>
  </si>
  <si>
    <t>07.09.2010</t>
  </si>
  <si>
    <t>Applied on 16.09.2010</t>
  </si>
  <si>
    <t xml:space="preserve">Pending with JDA for green land, waiting for MOM conducted in the last week of JUL'12 </t>
  </si>
  <si>
    <t>Mandalnath Bypass Road ( Between Kali Beri Mode To Mandalnath Railway Crossing), Jodhpur</t>
  </si>
  <si>
    <t>20.11.2010</t>
  </si>
  <si>
    <t>NOC OBTAINED ON 04.09.2012</t>
  </si>
  <si>
    <t>DM NOC obtained on 04.09.2012</t>
  </si>
  <si>
    <t>DLA AWAITED FROM LEGAL -NORTH</t>
  </si>
  <si>
    <t xml:space="preserve">Barli Sarhad ( Keru Road ), Jodhpur </t>
  </si>
  <si>
    <t>30.06.2011</t>
  </si>
  <si>
    <t>Applied on 07.09.2010</t>
  </si>
  <si>
    <t>Pending with JDA for green land, waiting for MOM conducted in the last week of JUL'12 .PENDING WITH CJ FOR DECISION.</t>
  </si>
  <si>
    <t xml:space="preserve">Jodhpur </t>
  </si>
  <si>
    <t>Bembore, Nh114</t>
  </si>
  <si>
    <t>Applied on 29.03.2012</t>
  </si>
  <si>
    <t>Conversion  new rates is to be received from Jaipur office by .</t>
  </si>
  <si>
    <t xml:space="preserve">Gandhi Payu After Bikaner Bypass On Nh 15 , Between 20 Km Stone To 25 Km Stone </t>
  </si>
  <si>
    <t>Bikaner</t>
  </si>
  <si>
    <t>29.12.2011</t>
  </si>
  <si>
    <t>Applied on 21.01.2012</t>
  </si>
  <si>
    <t>SDM not converting the land; issue of land donation</t>
  </si>
  <si>
    <t>Mandore Bypass Link Road, Soorsagar To Mandore”</t>
  </si>
  <si>
    <t>Applied on 15.03.2012</t>
  </si>
  <si>
    <t>conversion not obtained yet</t>
  </si>
  <si>
    <t xml:space="preserve">Sumerpur City Between Bypass To 3 Km On Takhatgarh Road </t>
  </si>
  <si>
    <t>Pali</t>
  </si>
  <si>
    <t>Applied on 11.04.2012</t>
  </si>
  <si>
    <t>Conversion is pending at EO of Nagar Parishad</t>
  </si>
  <si>
    <t xml:space="preserve">From Kalra To Ramdeora, Upto  5Km From KalraNh 15, </t>
  </si>
  <si>
    <t>21.02.2012</t>
  </si>
  <si>
    <t xml:space="preserve">Rojari </t>
  </si>
  <si>
    <t>Sri Ganganagar</t>
  </si>
  <si>
    <t>25.02.2012</t>
  </si>
  <si>
    <t>Applied on 07.04.2012</t>
  </si>
  <si>
    <t>NOC WORK IN PROGRESS</t>
  </si>
  <si>
    <t xml:space="preserve">Atabara Within 3 Kms From Devli More Towards Bilara </t>
  </si>
  <si>
    <t>OSP</t>
  </si>
  <si>
    <t>29.12.2012</t>
  </si>
  <si>
    <t>APPLIED ON 05.07.2012</t>
  </si>
  <si>
    <t>Conversion done</t>
  </si>
  <si>
    <t>DM NOC work in final stage</t>
  </si>
  <si>
    <t>Ransigaon</t>
  </si>
  <si>
    <t>Applied on 14.06.2012</t>
  </si>
  <si>
    <t>Conversion applied</t>
  </si>
  <si>
    <t>Punasar</t>
  </si>
  <si>
    <t>Guda Kalla</t>
  </si>
  <si>
    <t>NOC OBTAINED ON 27.09.2012</t>
  </si>
  <si>
    <t>DM NOC OBTAINED ON 27.09.2012</t>
  </si>
  <si>
    <t>EXPECTED COMMISSIOING IN OCT.12</t>
  </si>
  <si>
    <t>Chavandiya Kalla</t>
  </si>
  <si>
    <t>OPEN (W)</t>
  </si>
  <si>
    <t>CONVERSION OBTAINED</t>
  </si>
  <si>
    <t>Conversion has been obtained.Site falls at NH (ODR converted into NH gazzette notification)while LOI issued under Rural Category.</t>
  </si>
  <si>
    <t xml:space="preserve"> Bithnok- Sankhla Phanta</t>
  </si>
  <si>
    <t xml:space="preserve">Bikaner </t>
  </si>
  <si>
    <t>Applied on 23.05.2012</t>
  </si>
  <si>
    <t>Pending with commissioner</t>
  </si>
  <si>
    <t>JAITPUR</t>
  </si>
  <si>
    <t>applied on 01.06.2012</t>
  </si>
  <si>
    <t>Work in progress for land conversion</t>
  </si>
  <si>
    <t>BANA</t>
  </si>
  <si>
    <t>May-12</t>
  </si>
  <si>
    <t>Gulabewala</t>
  </si>
  <si>
    <t>Work in progress for pwd noc</t>
  </si>
  <si>
    <t>Jaitaran ( Up to 3 K.M. on Karolia Road)</t>
  </si>
  <si>
    <t>Applied on 25.09.2012</t>
  </si>
  <si>
    <t>CONVERSION PENDING</t>
  </si>
  <si>
    <t>CONVERSION &amp; DM NOC EXPECTED IN OCT.12</t>
  </si>
  <si>
    <t>Dhanari</t>
  </si>
  <si>
    <t>Open(W)</t>
  </si>
  <si>
    <t>06.08.2012</t>
  </si>
  <si>
    <t>Feb.'13</t>
  </si>
  <si>
    <t>DM NOC work in progress</t>
  </si>
  <si>
    <t>Asop ( Asop to Gotan)</t>
  </si>
  <si>
    <t>CLU IS TO BE APPLIED</t>
  </si>
  <si>
    <t>Conversion is pending.</t>
  </si>
  <si>
    <t>Rajasar Bhatiyan</t>
  </si>
  <si>
    <t>Applied on 27.08.2012</t>
  </si>
  <si>
    <t>Kuchod</t>
  </si>
  <si>
    <t>Applied on 15.09.2012</t>
  </si>
  <si>
    <t>work in progress for clu</t>
  </si>
  <si>
    <t>Meerut</t>
  </si>
  <si>
    <t>Mundapandey On Nh24</t>
  </si>
  <si>
    <t>Moradabad</t>
  </si>
  <si>
    <t>25.04.2005</t>
  </si>
  <si>
    <t>Applied on 17.07.2006)</t>
  </si>
  <si>
    <t>Jul-2006</t>
  </si>
  <si>
    <t>MOSRTH AWAITED</t>
  </si>
  <si>
    <t>NH FILE IN MORTH, NEGOTIATION PENDING</t>
  </si>
  <si>
    <t>Premnagar Chakrata Road</t>
  </si>
  <si>
    <t>Dehradun</t>
  </si>
  <si>
    <t>14.07.2005</t>
  </si>
  <si>
    <t>YES 23.08.2005 (Conditional)</t>
  </si>
  <si>
    <t>CANTT BOARD AND FINAL DM NOC AWAITED</t>
  </si>
  <si>
    <t>Dundehera</t>
  </si>
  <si>
    <t>Ghaziabad</t>
  </si>
  <si>
    <t>19.11.2010</t>
  </si>
  <si>
    <t>PARTITION REQD</t>
  </si>
  <si>
    <t>Applied on 26.04.2011)</t>
  </si>
  <si>
    <t>MORTH AWAITED, PARTITION AND CLU PENDING</t>
  </si>
  <si>
    <t>Hapur Rd., Meerut City(Wml)</t>
  </si>
  <si>
    <t>YES 16.05.2011 (Conditional)</t>
  </si>
  <si>
    <t xml:space="preserve">MOSRTH    </t>
  </si>
  <si>
    <t>CONDITIONAL</t>
  </si>
  <si>
    <t>CLU PENDING</t>
  </si>
  <si>
    <t>Bet. Km St. 7 &amp; 10 From Budhana On BudhanaMuzaffarnagar Rd</t>
  </si>
  <si>
    <t>Muzaffarnagar</t>
  </si>
  <si>
    <t>16.06.2011</t>
  </si>
  <si>
    <t>Applied on16.06.2011)</t>
  </si>
  <si>
    <t>FINAL DM NOC AWAITED, CONDITIONAL FOREST NOC OBTAINED</t>
  </si>
  <si>
    <t>Bhopa, Lhs On Muzaffar NagarBhopa Road, Sh12, Between Km Stone 7 &amp; 8, District Muzaffar Nagar (U.P.)</t>
  </si>
  <si>
    <t>06.07.2011</t>
  </si>
  <si>
    <t>Applied on 24.12.2011)</t>
  </si>
  <si>
    <t>DEC '12</t>
  </si>
  <si>
    <t>Jalalabad On Kiratpur – Najibabad Road, Lhs On Nh 119 (Between Km Stone 111 &amp; 114), District Bijnor</t>
  </si>
  <si>
    <t>Bijnor</t>
  </si>
  <si>
    <t>Applied on 17.08.2011)</t>
  </si>
  <si>
    <t>FOREST NOC AWAITED, DLA, NH NOC IN HAND</t>
  </si>
  <si>
    <t>Between Sarigad &amp; Barnigad, Rhs On Nh123, Between Km. Stone 81 To 85, Tehsil Barkote, District Uttarkashi</t>
  </si>
  <si>
    <t>Uttarkashi</t>
  </si>
  <si>
    <t>Applied on 06.07.2011)</t>
  </si>
  <si>
    <t>NH NOC AWAITED, OTHER NOCs OBTAINED</t>
  </si>
  <si>
    <t>Behjoi, Agra – Moradabad Road, Rhs On Nh93, (Between Km Stone 178 &amp; 180), District Moradabad</t>
  </si>
  <si>
    <t>12.09.2011</t>
  </si>
  <si>
    <t>Applied on 17.10.2011)</t>
  </si>
  <si>
    <t>NH NOC AWAITED, FOREST NOC REJECTED AT DFO LEVEL AND ADVISED TO TAKE APPROVAL OF GOVT. OF INDIA</t>
  </si>
  <si>
    <t>Between Gagalheri To Chhutmalpur, On Nh73, District Saharanpur</t>
  </si>
  <si>
    <t>Saharanpur</t>
  </si>
  <si>
    <t>30.07.2011</t>
  </si>
  <si>
    <t>Applied on 02.11.2011)</t>
  </si>
  <si>
    <t>NH, FOREST NOC AWAITED</t>
  </si>
  <si>
    <t>Manota On Sambhal Road, Revenue Distt. Moradabad</t>
  </si>
  <si>
    <t>Applied on 29.10.2011)</t>
  </si>
  <si>
    <t>SDM HAS REJECTED GRANT OF NOC DUE TO PRESENCE OF PUBLIC UTILITY LAND BETWEEN ROAD AND OFFERED LAND</t>
  </si>
  <si>
    <t xml:space="preserve">Amroha (Bahar Chungi) On Amroha Kanth Road </t>
  </si>
  <si>
    <t>J.P.Nagar</t>
  </si>
  <si>
    <t>29.10.2011</t>
  </si>
  <si>
    <t>FOREST NOC AWAITED</t>
  </si>
  <si>
    <t xml:space="preserve">From Simbhaoli To Garhmukteshwar, Nh24, Lhs </t>
  </si>
  <si>
    <t>HIGHWAY STAR</t>
  </si>
  <si>
    <t>FOREST NOC AWAITED, NH IN HAND</t>
  </si>
  <si>
    <t xml:space="preserve">Rhs On MeerutMuzaffarnagar Road, Between Daurala Flyover And Sakoti Flyover, Nh 58, While Going From Meerut To Muzaffarnagar </t>
  </si>
  <si>
    <t>Applied on 16.01.2012)</t>
  </si>
  <si>
    <t xml:space="preserve">Within 2 Km, From Ganeshpur On, Mawana Ganeshpur Road </t>
  </si>
  <si>
    <t>Applied on 14.01.2012)</t>
  </si>
  <si>
    <t>FEB'13</t>
  </si>
  <si>
    <t>PARTITION AWAITED, PWD NOC AWAITED</t>
  </si>
  <si>
    <t xml:space="preserve">Chuna Bhatta To Tehri Bust Stand. Raipur Road </t>
  </si>
  <si>
    <t>Yes. 20.03.2012 (Conditional)</t>
  </si>
  <si>
    <t>CLU AWAITED</t>
  </si>
  <si>
    <t>From Niranjanpur To Clament Town,Saharanpur Road, Distt. Dehradun</t>
  </si>
  <si>
    <t>Applied on 28.12.2011)</t>
  </si>
  <si>
    <t>NH NOC AWAITED</t>
  </si>
  <si>
    <t>Within 8 Km. Of Daurala Sugar Mill Towards Sardhana On Daurala  Sardhana Road</t>
  </si>
  <si>
    <t>Applied on 15.10.2011)</t>
  </si>
  <si>
    <t>MeerutMuzaffarnagar Road, Between Daurala And Dasrathpur, Lhs While Going From Meerut To Muzaffarnagar</t>
  </si>
  <si>
    <t>MEERUT</t>
  </si>
  <si>
    <t>Muzaffarnagar City (Wml)</t>
  </si>
  <si>
    <t>MUZAFFAR NAGAR</t>
  </si>
  <si>
    <t>PENDING ISSUANCE</t>
  </si>
  <si>
    <t>Applied on 08.05.2012)</t>
  </si>
  <si>
    <t>N.A.</t>
  </si>
  <si>
    <t>OCT'12</t>
  </si>
  <si>
    <t>NOC OBTAINED, DLA AWAITED FROM LEGAL</t>
  </si>
  <si>
    <t>Link Road Ghazipur Ghaziabad Border (UP Gate) to Mohan Meaken Square (Mohan Nagar)</t>
  </si>
  <si>
    <t>23.05.2012</t>
  </si>
  <si>
    <t>Applied on 26.06.2012)</t>
  </si>
  <si>
    <t>ALL DEPTT. NOCs OBTAINED, DM NOC AWAITED.</t>
  </si>
  <si>
    <t>GHANSYALI ON NEW BYE PASS ROAD</t>
  </si>
  <si>
    <t>TEHRI</t>
  </si>
  <si>
    <t xml:space="preserve">23.05.2012 </t>
  </si>
  <si>
    <t>30.June.2012</t>
  </si>
  <si>
    <t>DLA AWAITED</t>
  </si>
  <si>
    <t>Modinagar-Hapur Road, Between KM Stone 15 &amp; 20</t>
  </si>
  <si>
    <t>GHAZIABAD</t>
  </si>
  <si>
    <t>09.07.2012</t>
  </si>
  <si>
    <t>DM NOC IN HAND, EXPECTED COMMISSIONING 21 OCT. 12</t>
  </si>
  <si>
    <t>Village Kaukarpur/Sherua on Agwanpur Chauraha to Hakimpur Road</t>
  </si>
  <si>
    <t>MORADABAD</t>
  </si>
  <si>
    <t>NOC applied on 09.07.2012</t>
  </si>
  <si>
    <t>NOV'12</t>
  </si>
  <si>
    <t xml:space="preserve">FINAL DM NOC AWAITED     </t>
  </si>
  <si>
    <t>Hapur Bypass Road</t>
  </si>
  <si>
    <t>Applied on 17.06.2012)</t>
  </si>
  <si>
    <t>FINAL DM NOC, DLA AWAITED</t>
  </si>
  <si>
    <t>Thana Bhawan, on Shamli – Saharanpur Road</t>
  </si>
  <si>
    <t>Muzaffar Nagar</t>
  </si>
  <si>
    <t>Applied on 25.07.2012)</t>
  </si>
  <si>
    <t>APRIL '13</t>
  </si>
  <si>
    <t>NOC APPLIED</t>
  </si>
  <si>
    <t>5 KM. from Shamli-Karnal Road Crossing on Shamli-Panipat Road</t>
  </si>
  <si>
    <t>NOT AVAILABLE</t>
  </si>
  <si>
    <t>NOC TO BE APPLIED</t>
  </si>
  <si>
    <t>PWD sought min. 35m frontage. Current frontage 32m. Access of  5m along the plot belongs to LOI holder. Revised lay out being prepared.</t>
  </si>
  <si>
    <t>Jhabrera</t>
  </si>
  <si>
    <t>HARIDWAR</t>
  </si>
  <si>
    <t>LAND ON 1.10.2012. DRAWING FINALISED AND DM NOC TO BE APPLIED BY 10.10.12</t>
  </si>
  <si>
    <t>Paryawali on Sambhal Joya Road</t>
  </si>
  <si>
    <t>Applied on 09.07.2012)</t>
  </si>
  <si>
    <t>NOC IN HAND, COMM. EXPECTION 15.10.12</t>
  </si>
  <si>
    <t>Between Sisauli and Budinakalan on Sisauli Budina – Dholra Road</t>
  </si>
  <si>
    <t>Applied on 16.08.2012)</t>
  </si>
  <si>
    <t>Between Kaidi &amp; Babri on Babri Road (Road connecting SH-57 and SH-12)</t>
  </si>
  <si>
    <t>Between Noorpur Chauraha to Paijania Chauraha on Noorpur Bijnor Road, Revenue District Bijnor</t>
  </si>
  <si>
    <t xml:space="preserve">14.09.2012 </t>
  </si>
  <si>
    <t>NOC APPLIED 03.10.12</t>
  </si>
  <si>
    <t>Between Mallira and Rohana on Muzaffar Nagar - Deoband Road</t>
  </si>
  <si>
    <t>14.09.2012</t>
  </si>
  <si>
    <t xml:space="preserve">NOC APPLIED </t>
  </si>
  <si>
    <t>Udaipur</t>
  </si>
  <si>
    <t>Banera, Dist.Bilwara</t>
  </si>
  <si>
    <t>Bhilwara</t>
  </si>
  <si>
    <t>Rural Plan</t>
  </si>
  <si>
    <t xml:space="preserve">SC </t>
  </si>
  <si>
    <t>26.10.05</t>
  </si>
  <si>
    <t>Land not available</t>
  </si>
  <si>
    <t>Although Land Is Not Available.  However This Loi Pertains To Corpus Fund Cat. Hence Can Not Be Withdrawn</t>
  </si>
  <si>
    <t>Letter as per new policy issued to the LOI holder on 06.07.12 for arranging suitable land.</t>
  </si>
  <si>
    <t>Kankroli City</t>
  </si>
  <si>
    <t>Rajsamand</t>
  </si>
  <si>
    <t>Urban regular</t>
  </si>
  <si>
    <t>1.10.04</t>
  </si>
  <si>
    <t>Pratapgarh City</t>
  </si>
  <si>
    <t>Chittorgarh</t>
  </si>
  <si>
    <t>ST (W)</t>
  </si>
  <si>
    <t>11.10.04</t>
  </si>
  <si>
    <t>Rashmi Distt. Chittorgarh</t>
  </si>
  <si>
    <t>31.10.2005</t>
  </si>
  <si>
    <t>Dhariawad</t>
  </si>
  <si>
    <t>Ajmer City (Jaipur Road Before Mdu Tiraha)</t>
  </si>
  <si>
    <t>Ajmer</t>
  </si>
  <si>
    <t>Land Link</t>
  </si>
  <si>
    <t>06.05.2010</t>
  </si>
  <si>
    <t>To be applied after land conversion</t>
  </si>
  <si>
    <t>Ajmer City (Foy Sagar Road, Within Muncipal Limit)</t>
  </si>
  <si>
    <t>18.06.2010</t>
  </si>
  <si>
    <t>Durai (Nh8, Ajmer By Pass, Beawar  Kishangarh Road, Lhs)</t>
  </si>
  <si>
    <t>07.10.2010</t>
  </si>
  <si>
    <t>YES, SERVICE LANE ISSUE</t>
  </si>
  <si>
    <t>Dec'13</t>
  </si>
  <si>
    <t>Ajmer City (Between Bihari Ganj To Parabatpura Choraha, Nasirabad Road)</t>
  </si>
  <si>
    <t>Kaldawas</t>
  </si>
  <si>
    <t>25.01.2011</t>
  </si>
  <si>
    <t>CON. STAY DUE TO H.COURT</t>
  </si>
  <si>
    <t>Railmagra</t>
  </si>
  <si>
    <t>11.03.2011</t>
  </si>
  <si>
    <t>APPLIED : 06.04.2012</t>
  </si>
  <si>
    <t>BhilwaraChittorgarh Rd., Nh79 (Rhs Ex Bhilwara)</t>
  </si>
  <si>
    <t>Bpc Plan</t>
  </si>
  <si>
    <t>28.10.2004</t>
  </si>
  <si>
    <t>15.05.2012 (APPLIED : 06.02.2012)</t>
  </si>
  <si>
    <t>Village Between Nathdwara To Delwada (Nh 8)</t>
  </si>
  <si>
    <t>27.06.2011</t>
  </si>
  <si>
    <t>Bhim (Nh  8, Bhim  Udaipur Road, Lhs)</t>
  </si>
  <si>
    <t>03.09.2011</t>
  </si>
  <si>
    <t>25.05.12 (APPLIED : 14.09.2011)</t>
  </si>
  <si>
    <t>Semalia (Javeda To Ratangarh Road), Block Bhainsroadgarh, Tehsil Rawatbhata</t>
  </si>
  <si>
    <t>21.10.11</t>
  </si>
  <si>
    <t>(APPLIED : 07.04.2012)</t>
  </si>
  <si>
    <t>Arjunpura Jagir Mangliawas (Mansgliawas  Nasirabad Road, Between Km Ston 21 To 23)</t>
  </si>
  <si>
    <t>13.03.12</t>
  </si>
  <si>
    <t>(APPLIED : 15.03.2012)</t>
  </si>
  <si>
    <t>Jethana (Upto 1.5 Km From Pisangan  Nagelao Tiraha, Rass Road)</t>
  </si>
  <si>
    <t>06.03.12</t>
  </si>
  <si>
    <t>APPLIED : 25.08.2012</t>
  </si>
  <si>
    <t>Bhopalsagar</t>
  </si>
  <si>
    <t>13.04.12</t>
  </si>
  <si>
    <t>Applied : 4.6.12</t>
  </si>
  <si>
    <t>CHITAMBA (CHITAMBA - GYANGARH ROAD)</t>
  </si>
  <si>
    <t>08.05.12</t>
  </si>
  <si>
    <t>N.A</t>
  </si>
  <si>
    <t>BOOGAON  (RAMSEEN TO JASWANTPURA ROAD)</t>
  </si>
  <si>
    <t>Jalore</t>
  </si>
  <si>
    <t>21.06.12</t>
  </si>
  <si>
    <t>DHANDHOLA CHORAHA (BETWEEN DHANDHOLA CHORAHA AND KURADIA ON DEOLI – JAHAZPUR ROAD)</t>
  </si>
  <si>
    <t>30.06.12</t>
  </si>
  <si>
    <t>JASWANTPURA</t>
  </si>
  <si>
    <t>JALORE</t>
  </si>
  <si>
    <t>BHATANA</t>
  </si>
  <si>
    <t>SIROHI</t>
  </si>
  <si>
    <t>CHOTI VIROL</t>
  </si>
  <si>
    <t>Narwali (Within 2 KM of Narvali on Narvali Khamera Road)</t>
  </si>
  <si>
    <t>Banswara</t>
  </si>
  <si>
    <t>Sadas (Bassi-Bhilwara Road)</t>
  </si>
  <si>
    <t>Sarada</t>
  </si>
  <si>
    <t>1 application for Land Recd in advt</t>
  </si>
  <si>
    <t>Bambora</t>
  </si>
  <si>
    <t>16.08.2012</t>
  </si>
  <si>
    <t>Datanjati (Mangrop - Bhilwara Road)</t>
  </si>
  <si>
    <t>23.08.2012</t>
  </si>
  <si>
    <t>PUNAVADA</t>
  </si>
  <si>
    <t>Dungarpur</t>
  </si>
  <si>
    <t>Applied: 20.9.12</t>
  </si>
  <si>
    <t>KURAJ (KHANDEL-RELMAGRA ROAD)</t>
  </si>
  <si>
    <t>Kota</t>
  </si>
  <si>
    <t>Bhartpur City Between Roadways Bus Depot To Mathura Byepass Crossing</t>
  </si>
  <si>
    <t>BHARATPUR</t>
  </si>
  <si>
    <t>NIP TO BE SENT</t>
  </si>
  <si>
    <t>N/A</t>
  </si>
  <si>
    <t>90 B BAN CONVERSION APPLIED</t>
  </si>
  <si>
    <t>ARUN BHARDWAJ</t>
  </si>
  <si>
    <t>Helak</t>
  </si>
  <si>
    <t>APPLIED ON MARCH 2012</t>
  </si>
  <si>
    <t>Jan-12</t>
  </si>
  <si>
    <t>SANDHYA KUMARI - Conversion is still awaited.</t>
  </si>
  <si>
    <t>Nadbai</t>
  </si>
  <si>
    <t>Sep' 12</t>
  </si>
  <si>
    <t>AJAY SINGH - Conversion awaited, expected by 15th</t>
  </si>
  <si>
    <t>Bacchamadi</t>
  </si>
  <si>
    <t>28.02.2012</t>
  </si>
  <si>
    <t>GURU SHARAN SINGH - Conversion awaited expected by 15-09-12</t>
  </si>
  <si>
    <t>Bundi City Distt. Bundi</t>
  </si>
  <si>
    <t>Bundi</t>
  </si>
  <si>
    <t>16.01.2006</t>
  </si>
  <si>
    <t>REVISED NOC APPLICATION DT:25.07.12</t>
  </si>
  <si>
    <t>Jul-12</t>
  </si>
  <si>
    <t>Conversion pending under 90 B case</t>
  </si>
  <si>
    <t>Smt Preeti Mathur</t>
  </si>
  <si>
    <t>Panditpura</t>
  </si>
  <si>
    <t>DAUSA</t>
  </si>
  <si>
    <t>Dec 12</t>
  </si>
  <si>
    <t>SMT MAMTA - Conversion awaited.</t>
  </si>
  <si>
    <t>Hingota</t>
  </si>
  <si>
    <t>12.03.2012</t>
  </si>
  <si>
    <t>ANUPAM TOMAR</t>
  </si>
  <si>
    <t>Mania(On Nh3,Lhs While Travelling From Up To Dholpur)</t>
  </si>
  <si>
    <t>DHOLPUR</t>
  </si>
  <si>
    <t>15.12.2005</t>
  </si>
  <si>
    <t>CONVERSION APPLIED.NH WIDENING WORK GOING ON</t>
  </si>
  <si>
    <t>SUBHASH CHAND JAIN</t>
  </si>
  <si>
    <t>Mangrol</t>
  </si>
  <si>
    <t>APPLIED ON APRIL 2012</t>
  </si>
  <si>
    <t>RAVI KUMAR</t>
  </si>
  <si>
    <t>Pal</t>
  </si>
  <si>
    <t>KARAULI</t>
  </si>
  <si>
    <t>NIP SENT</t>
  </si>
  <si>
    <t>AWAITED</t>
  </si>
  <si>
    <t>MOHD HANEEF</t>
  </si>
  <si>
    <t>Gangapur City Bypass Within 3 Km From Nadhoti Chouraha</t>
  </si>
  <si>
    <t>SAWAIMADHOPUR</t>
  </si>
  <si>
    <t>APPLIED OM JAN 2011</t>
  </si>
  <si>
    <t>Jan-11</t>
  </si>
  <si>
    <t>NIP APPROVED</t>
  </si>
  <si>
    <t>B/F TO BE SENT</t>
  </si>
  <si>
    <t>MARCH 2012 Land Use Conversion done by Nagar Palika Ganagapur on 21.06.2011  but final conversion order for Petrol Pump awaited as Ban on 90 B activity by Rajasthan Government</t>
  </si>
  <si>
    <t>DEEPTI SHARMA</t>
  </si>
  <si>
    <t>Within 15 Km Gangapur On Lalsot Road</t>
  </si>
  <si>
    <t>13.07.2011</t>
  </si>
  <si>
    <t>APPLIED ON JULY 2011</t>
  </si>
  <si>
    <t>CONVERSION APPLIED .90 B BAN</t>
  </si>
  <si>
    <t>AJAY KUMAR NAGAICH</t>
  </si>
  <si>
    <t>Village Jarkhoda Nh12 (Kota Bundi Road ,Lhs)</t>
  </si>
  <si>
    <t>NOC APPLIED ON NOV'10. AWAITED</t>
  </si>
  <si>
    <t>Jan-10</t>
  </si>
  <si>
    <t>Mar'12</t>
  </si>
  <si>
    <t>LOI HOLDERS FACING OLD OUTSTANDING DISPUTE FOR THEIR FACTORY WITH RSEB. NOC TO BE OBTAINED FROM RSEB WHO ARE ASKING TO SETTLE OLD OUTSTANDING FIRST.</t>
  </si>
  <si>
    <t xml:space="preserve">Nikhil </t>
  </si>
  <si>
    <t xml:space="preserve">Rajmahal </t>
  </si>
  <si>
    <t>TONK</t>
  </si>
  <si>
    <t>21.07.2011</t>
  </si>
  <si>
    <t>DM NOC NOC APPLIED IN NOV'11</t>
  </si>
  <si>
    <t>MAR 13</t>
  </si>
  <si>
    <t>COURT CASE. ISSUE IN DM NOC. ROAD AT 50MTS. WE HAVE REQUESTED DC AGAIN CONSIDERING THE CASE FOR GRANT OF NOC ON THE FACT THAT ROAD NOT MENTIONED IN REVENUE RECORDS</t>
  </si>
  <si>
    <t>KALPANA VIJAY &amp; VINITA JAIN</t>
  </si>
  <si>
    <t>Between Mile Stone 140 To 160 On Nh12 On Lhs While Moving From Tonk To  Kota</t>
  </si>
  <si>
    <t>NOC APPLIED IN DEC'11</t>
  </si>
  <si>
    <t>NHAI NOC PENDING .SOME OBJECTIONS WERE RAISED BY NHAI. WERE COMPLIED. BUT AGAIN SOME ISSUES RAISED. BEING SORTED OUT.</t>
  </si>
  <si>
    <t>ANIL KUMAR MADHWANI</t>
  </si>
  <si>
    <t>Chitava</t>
  </si>
  <si>
    <t>12.06.2012</t>
  </si>
  <si>
    <t>NOC OBTAINED ON 01.10.2012</t>
  </si>
  <si>
    <t>NOT YET</t>
  </si>
  <si>
    <t>'FEB 2013</t>
  </si>
  <si>
    <t>Arun Kumar Saini</t>
  </si>
  <si>
    <t>Churelia</t>
  </si>
  <si>
    <t>Jhalawar</t>
  </si>
  <si>
    <t>14.06.2012</t>
  </si>
  <si>
    <t>FIRM OFFER WHEN APPLIED. NOW THOSE LAND OWNERS REFUSING TO SELL OR LEASE TO LOI HOLDER</t>
  </si>
  <si>
    <t>NOT APPLIED AS LAND NOT YET FIRMED UP BY LOI HOLDER</t>
  </si>
  <si>
    <t>MAR 2013</t>
  </si>
  <si>
    <t>LAND OWNERS REFUSING TO SELL OR LEASE OFFERED LAND TO LOI HOLDER</t>
  </si>
  <si>
    <t>Dinesh Kumar Sahu</t>
  </si>
  <si>
    <t>Jalwada</t>
  </si>
  <si>
    <t>Baran</t>
  </si>
  <si>
    <t>NOC APPLIED ON 20.07.2012</t>
  </si>
  <si>
    <t>REGISTERED SALE DEED OBTAINED BY LOI HOLDER</t>
  </si>
  <si>
    <t>Bhanu Prakash Goyal</t>
  </si>
  <si>
    <t>Jhikadiya</t>
  </si>
  <si>
    <t>15.06.2012</t>
  </si>
  <si>
    <t>APPLIED ON 15.07.2012</t>
  </si>
  <si>
    <t>DEC 2012</t>
  </si>
  <si>
    <t>Ms Sumita Kumari</t>
  </si>
  <si>
    <t>Kotri</t>
  </si>
  <si>
    <t>APPLIED ON 19.06.12</t>
  </si>
  <si>
    <t>Jun-12</t>
  </si>
  <si>
    <t>FEB 2013</t>
  </si>
  <si>
    <t>Smt Rekha Jain</t>
  </si>
  <si>
    <t>Dug (Krishi Upaj Mandi)</t>
  </si>
  <si>
    <t>19.06.2012</t>
  </si>
  <si>
    <t>APPLIED ON 28.06.12</t>
  </si>
  <si>
    <t>CONVERSION  APPLIED</t>
  </si>
  <si>
    <t>Smt Santosh Verma</t>
  </si>
  <si>
    <t>Daulatpura</t>
  </si>
  <si>
    <t>31.05.2012</t>
  </si>
  <si>
    <t>NOC OBTAINED ON 29.09.2012</t>
  </si>
  <si>
    <t>DM NOC APPLIED</t>
  </si>
  <si>
    <t>Mr Shambhu Singh</t>
  </si>
  <si>
    <t>Kelwara</t>
  </si>
  <si>
    <t>APPLIED ON 31.05.12</t>
  </si>
  <si>
    <t>Smt Preeti Bhargava</t>
  </si>
  <si>
    <t>Siswali</t>
  </si>
  <si>
    <t>APPLIED ON 28.5.12</t>
  </si>
  <si>
    <t>Smt Aruna Yadav</t>
  </si>
  <si>
    <t>Phunsara</t>
  </si>
  <si>
    <t>APPLIED ON 06.09.2012</t>
  </si>
  <si>
    <t>MAY' 13</t>
  </si>
  <si>
    <t>Sh. Koshal Kumar Nagar, Sh. Lokesh Kumar Nagar</t>
  </si>
  <si>
    <t>Kundanpur</t>
  </si>
  <si>
    <t>Sep-12</t>
  </si>
  <si>
    <t>APR' 13</t>
  </si>
  <si>
    <t>Sh. Rajendra Kumar, Smt. Bhuvnesh Nagar</t>
  </si>
  <si>
    <t>Month</t>
  </si>
  <si>
    <t>Upto Mar'10</t>
  </si>
  <si>
    <t>Apr'10 To Mar'11</t>
  </si>
  <si>
    <t>TOTAL</t>
  </si>
  <si>
    <t>Mathura</t>
  </si>
  <si>
    <t>Calls received date</t>
  </si>
  <si>
    <t>Ans-1</t>
  </si>
  <si>
    <t>Day</t>
  </si>
  <si>
    <t>Calls received-1</t>
  </si>
  <si>
    <t>Sunday</t>
  </si>
  <si>
    <t>Q.</t>
  </si>
  <si>
    <t>Find the calls received on each day.</t>
  </si>
  <si>
    <t>Monday</t>
  </si>
  <si>
    <t>Tuesday</t>
  </si>
  <si>
    <t>Wednesday</t>
  </si>
  <si>
    <t>Thursday</t>
  </si>
  <si>
    <t>Friday</t>
  </si>
  <si>
    <t>Saturday</t>
  </si>
  <si>
    <t>SUMPRODUCT Take 2</t>
  </si>
  <si>
    <t>Name</t>
  </si>
  <si>
    <t>Start Date</t>
  </si>
  <si>
    <t>End Date</t>
  </si>
  <si>
    <t>Work Hours</t>
  </si>
  <si>
    <t>Stout</t>
  </si>
  <si>
    <t>Simms</t>
  </si>
  <si>
    <t>Valdez</t>
  </si>
  <si>
    <t>The table in the range A1 to D6 contains the Name, Start Date, End Date and number of Work Hours</t>
  </si>
  <si>
    <t>per day for 3 employees. The table in F1 to J1 is using Sumproduct to total each persons work hours</t>
  </si>
  <si>
    <t>for specific dates.</t>
  </si>
  <si>
    <t>SUMIF allows you to sum only the values in a range that match your criteria, but it allows only a single</t>
  </si>
  <si>
    <t>condition. Often you would like to sum based on multiple criteria.  In this example, we only want to</t>
  </si>
  <si>
    <t>add work hours if the name is the same and if the date falls between the Start and End dates.  Too</t>
  </si>
  <si>
    <t>much for SUMIF to handle and that's when we turn to SUMPRODUCT*.</t>
  </si>
  <si>
    <t>Sumproduct allows you to base totals on multiple criteria because we take advantage of the way</t>
  </si>
  <si>
    <t xml:space="preserve">Excel sees the logical results of TRUE and FALSE. </t>
  </si>
  <si>
    <t>Since FALSE evaluates as 0 when used in a mathmatical formula, any nonmatching, or FALSE result in a</t>
  </si>
  <si>
    <t>logical test, will result in a product of zero.</t>
  </si>
  <si>
    <t>Because TRUE evaluates as 1, any Matching results will be multiplied by one, leaving the original</t>
  </si>
  <si>
    <t>values when the products are summed.</t>
  </si>
  <si>
    <t>*In Excel 2007 we also have the SUMIFS function, which will allow you to set multiple criteria ranges</t>
  </si>
  <si>
    <t>and values.  Sumproduct is still used by anyone who needs to share with earlier versions.</t>
  </si>
  <si>
    <t>See the following worksheets for more examples.</t>
  </si>
  <si>
    <t>Required Output</t>
  </si>
  <si>
    <t>Date</t>
  </si>
  <si>
    <t>Total All:</t>
  </si>
  <si>
    <t>Through Sumproduct</t>
  </si>
  <si>
    <t>Total Last 10 days:</t>
  </si>
  <si>
    <t>Range total:</t>
  </si>
  <si>
    <t>Start Date:</t>
  </si>
  <si>
    <t>End Date:</t>
  </si>
  <si>
    <t>Total:</t>
  </si>
  <si>
    <t>Data1</t>
  </si>
  <si>
    <t>Data2</t>
  </si>
  <si>
    <t>Value</t>
  </si>
  <si>
    <t>Alaska</t>
  </si>
  <si>
    <t>Anchorage</t>
  </si>
  <si>
    <t>California</t>
  </si>
  <si>
    <t>San Diego</t>
  </si>
  <si>
    <t>Los Angeles</t>
  </si>
  <si>
    <t>Arizona</t>
  </si>
  <si>
    <t>Phoenix</t>
  </si>
  <si>
    <t>Colorado</t>
  </si>
  <si>
    <t>Denver</t>
  </si>
  <si>
    <t>Nevada</t>
  </si>
  <si>
    <t>Las Vegas</t>
  </si>
  <si>
    <t>Brand</t>
  </si>
  <si>
    <t>Amit</t>
  </si>
  <si>
    <t>Samsung</t>
  </si>
  <si>
    <t>Sumit</t>
  </si>
  <si>
    <t>Raj</t>
  </si>
  <si>
    <t>LG</t>
  </si>
  <si>
    <t>Nokia</t>
  </si>
  <si>
    <t>Sales</t>
  </si>
  <si>
    <t>Enter Name</t>
  </si>
  <si>
    <t>Brands</t>
  </si>
  <si>
    <t>IN above example, If I enter name from the above data in cell G13, then it should provide the sales data for 3 month according to the name provided.</t>
  </si>
  <si>
    <t>Can only use cellls highlighted in yellow.</t>
  </si>
  <si>
    <t>Question 4</t>
  </si>
  <si>
    <t>Do Not Sort the data in the table. Do not add new columns to the table.</t>
  </si>
  <si>
    <t>Country</t>
  </si>
  <si>
    <t>Salesperson</t>
  </si>
  <si>
    <t>Order Date</t>
  </si>
  <si>
    <t>OrderID</t>
  </si>
  <si>
    <t>Order Amount</t>
  </si>
  <si>
    <t>Buchanan</t>
  </si>
  <si>
    <t>Suyama</t>
  </si>
  <si>
    <t>IDs for Top Two Orders for All SalesPeople (Only Using Formulae)</t>
  </si>
  <si>
    <t>Fuller</t>
  </si>
  <si>
    <t>Davolio</t>
  </si>
  <si>
    <t>King</t>
  </si>
  <si>
    <t>Dodsworth</t>
  </si>
  <si>
    <t>Peacock</t>
  </si>
  <si>
    <t>Leverling</t>
  </si>
  <si>
    <t>Callahan</t>
  </si>
  <si>
    <t>USA</t>
  </si>
  <si>
    <t>Lee</t>
  </si>
  <si>
    <t>Rank 1 Order ID</t>
  </si>
  <si>
    <t>Rank 2 Order ID</t>
  </si>
  <si>
    <t>Without Adding New Columns Total number of orders in years indicated. (Only using Formulae)</t>
  </si>
  <si>
    <t># of Orders</t>
  </si>
  <si>
    <t>Name Begins With</t>
  </si>
  <si>
    <t>Total Sales</t>
  </si>
  <si>
    <t>Without Adding New Columns Total Sales by SalesPeople whose names starts with the letter indicated in the indicated years (Only using Formulae)</t>
  </si>
  <si>
    <t>L</t>
  </si>
  <si>
    <t>Chang</t>
  </si>
  <si>
    <t>steria.com</t>
  </si>
  <si>
    <t>ctrl+shift+#</t>
  </si>
  <si>
    <t>Chandan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</si>
</sst>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7" formatCode="&quot;$&quot;#,##0.00_);\(&quot;$&quot;#,##0.00\)"/>
    <numFmt numFmtId="43" formatCode="_(* #,##0.00_);_(* \(#,##0.00\);_(* &quot;-&quot;??_);_(@_)"/>
    <numFmt numFmtId="164" formatCode="mm/dd/yyyy\ hh:mm:ss\ AM/PM"/>
    <numFmt numFmtId="165" formatCode="mmm\-yyyy"/>
  </numFmts>
  <fonts count="41" x14ac:knownFonts="1">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sz val="12"/>
      <color theme="0"/>
      <name val="Calibri"/>
      <family val="2"/>
      <scheme val="minor"/>
    </font>
    <font>
      <sz val="11"/>
      <color theme="0"/>
      <name val="Calibri"/>
      <family val="2"/>
      <scheme val="minor"/>
    </font>
    <font>
      <b/>
      <sz val="9"/>
      <name val="Calibri"/>
      <family val="2"/>
      <scheme val="minor"/>
    </font>
    <font>
      <sz val="8"/>
      <name val="Arial"/>
      <family val="2"/>
    </font>
    <font>
      <sz val="10"/>
      <name val="Arial"/>
      <family val="2"/>
    </font>
    <font>
      <sz val="8.5"/>
      <name val="Arial"/>
      <family val="2"/>
    </font>
    <font>
      <sz val="7"/>
      <name val="Calibri"/>
      <family val="2"/>
      <scheme val="minor"/>
    </font>
    <font>
      <sz val="7"/>
      <name val="Book Antiqua"/>
      <family val="1"/>
    </font>
    <font>
      <sz val="8"/>
      <name val="Calibri"/>
      <family val="2"/>
      <scheme val="minor"/>
    </font>
    <font>
      <sz val="10"/>
      <name val="Calibri"/>
      <family val="2"/>
      <scheme val="minor"/>
    </font>
    <font>
      <sz val="8"/>
      <name val="Book Antiqua"/>
      <family val="1"/>
    </font>
    <font>
      <sz val="8"/>
      <color theme="1"/>
      <name val="Arial"/>
      <family val="2"/>
    </font>
    <font>
      <sz val="8"/>
      <color theme="1"/>
      <name val="Calibri"/>
      <family val="2"/>
      <scheme val="minor"/>
    </font>
    <font>
      <sz val="10"/>
      <color theme="1"/>
      <name val="Arial"/>
      <family val="2"/>
    </font>
    <font>
      <sz val="9"/>
      <name val="Arial"/>
      <family val="2"/>
    </font>
    <font>
      <sz val="8"/>
      <name val="Courier New"/>
      <family val="3"/>
    </font>
    <font>
      <sz val="11"/>
      <color indexed="8"/>
      <name val="Calibri"/>
      <family val="2"/>
    </font>
    <font>
      <sz val="10"/>
      <color theme="1"/>
      <name val="Calibri"/>
      <family val="2"/>
      <scheme val="minor"/>
    </font>
    <font>
      <sz val="9"/>
      <name val="Calibri"/>
      <family val="2"/>
      <scheme val="minor"/>
    </font>
    <font>
      <sz val="9"/>
      <color theme="1"/>
      <name val="Calibri"/>
      <family val="2"/>
      <scheme val="minor"/>
    </font>
    <font>
      <sz val="8.5"/>
      <color theme="1"/>
      <name val="Calibri"/>
      <family val="2"/>
      <scheme val="minor"/>
    </font>
    <font>
      <sz val="8.5"/>
      <color theme="1"/>
      <name val="Times New Roman"/>
      <family val="1"/>
    </font>
    <font>
      <sz val="8.5"/>
      <color theme="1"/>
      <name val="Arial"/>
      <family val="2"/>
    </font>
    <font>
      <sz val="8"/>
      <color rgb="FF00B0F0"/>
      <name val="Calibri"/>
      <family val="2"/>
      <scheme val="minor"/>
    </font>
    <font>
      <sz val="8"/>
      <color theme="1"/>
      <name val="Bookman Old Style"/>
      <family val="1"/>
    </font>
    <font>
      <sz val="10"/>
      <color theme="1"/>
      <name val="Bookman Old Style"/>
      <family val="1"/>
    </font>
    <font>
      <b/>
      <sz val="9"/>
      <color theme="1"/>
      <name val="Calibri"/>
      <family val="2"/>
      <scheme val="minor"/>
    </font>
    <font>
      <b/>
      <sz val="10"/>
      <name val="Calibri"/>
      <family val="2"/>
      <scheme val="minor"/>
    </font>
    <font>
      <b/>
      <sz val="11"/>
      <color theme="1"/>
      <name val="Calibri"/>
      <family val="2"/>
      <scheme val="minor"/>
    </font>
    <font>
      <b/>
      <sz val="11"/>
      <color indexed="8"/>
      <name val="Calibri"/>
      <family val="2"/>
    </font>
    <font>
      <b/>
      <sz val="18"/>
      <color rgb="FFFF0000"/>
      <name val="Cambria"/>
      <family val="2"/>
      <scheme val="major"/>
    </font>
    <font>
      <b/>
      <sz val="11"/>
      <color rgb="FFFF0000"/>
      <name val="Calibri"/>
      <family val="2"/>
      <scheme val="minor"/>
    </font>
    <font>
      <b/>
      <sz val="8"/>
      <color indexed="81"/>
      <name val="Tahoma"/>
      <family val="2"/>
    </font>
    <font>
      <sz val="10"/>
      <name val="Verdana"/>
      <family val="2"/>
    </font>
    <font>
      <b/>
      <u/>
      <sz val="10"/>
      <name val="Verdana"/>
      <family val="2"/>
    </font>
    <font>
      <b/>
      <sz val="8"/>
      <name val="Tahoma"/>
      <family val="2"/>
    </font>
    <font>
      <sz val="8"/>
      <name val="Tahoma"/>
      <family val="2"/>
    </font>
  </fonts>
  <fills count="18">
    <fill>
      <patternFill patternType="none"/>
    </fill>
    <fill>
      <patternFill patternType="gray125"/>
    </fill>
    <fill>
      <patternFill patternType="solid">
        <fgColor theme="4" tint="0.79998168889431442"/>
        <bgColor indexed="65"/>
      </patternFill>
    </fill>
    <fill>
      <patternFill patternType="solid">
        <fgColor theme="7"/>
      </patternFill>
    </fill>
    <fill>
      <patternFill patternType="solid">
        <fgColor theme="9"/>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indexed="9"/>
        <bgColor indexed="64"/>
      </patternFill>
    </fill>
    <fill>
      <patternFill patternType="solid">
        <fgColor theme="9"/>
        <bgColor indexed="64"/>
      </patternFill>
    </fill>
    <fill>
      <patternFill patternType="solid">
        <fgColor rgb="FF92D050"/>
        <bgColor indexed="64"/>
      </patternFill>
    </fill>
    <fill>
      <patternFill patternType="solid">
        <fgColor theme="5" tint="0.59999389629810485"/>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0" tint="-0.14999847407452621"/>
        <bgColor indexed="64"/>
      </patternFill>
    </fill>
    <fill>
      <patternFill patternType="solid">
        <fgColor indexed="22"/>
        <bgColor indexed="64"/>
      </patternFill>
    </fill>
    <fill>
      <patternFill patternType="solid">
        <fgColor indexed="1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s>
  <cellStyleXfs count="14">
    <xf numFmtId="0" fontId="0" fillId="0" borderId="0"/>
    <xf numFmtId="43" fontId="2" fillId="0" borderId="0" applyFont="0" applyFill="0" applyBorder="0" applyAlignment="0" applyProtection="0"/>
    <xf numFmtId="0" fontId="3" fillId="0" borderId="0" applyNumberFormat="0" applyFill="0" applyBorder="0" applyAlignment="0" applyProtection="0"/>
    <xf numFmtId="0" fontId="1"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8" fillId="0" borderId="0"/>
    <xf numFmtId="0" fontId="2" fillId="0" borderId="0"/>
    <xf numFmtId="0" fontId="8" fillId="0" borderId="0"/>
    <xf numFmtId="0" fontId="8" fillId="0" borderId="0"/>
    <xf numFmtId="0" fontId="20" fillId="0" borderId="0"/>
    <xf numFmtId="0" fontId="37" fillId="0" borderId="0"/>
    <xf numFmtId="0" fontId="8" fillId="0" borderId="0"/>
    <xf numFmtId="0" fontId="40" fillId="0" borderId="0"/>
  </cellStyleXfs>
  <cellXfs count="272">
    <xf numFmtId="0" fontId="0" fillId="0" borderId="0" xfId="0"/>
    <xf numFmtId="0" fontId="0" fillId="0" borderId="1" xfId="0" applyBorder="1" applyAlignment="1">
      <alignment wrapText="1"/>
    </xf>
    <xf numFmtId="0" fontId="0" fillId="0" borderId="1" xfId="0" applyBorder="1" applyAlignment="1">
      <alignment horizontal="right" wrapText="1"/>
    </xf>
    <xf numFmtId="0" fontId="5" fillId="3" borderId="0" xfId="4" applyFont="1"/>
    <xf numFmtId="0" fontId="5" fillId="4" borderId="0" xfId="5" applyFont="1"/>
    <xf numFmtId="0" fontId="0" fillId="0" borderId="1" xfId="0" applyBorder="1"/>
    <xf numFmtId="0" fontId="0" fillId="0" borderId="0" xfId="0" applyFill="1"/>
    <xf numFmtId="14" fontId="0" fillId="0" borderId="0" xfId="0" applyNumberFormat="1"/>
    <xf numFmtId="0" fontId="0" fillId="5" borderId="0" xfId="0" applyFill="1"/>
    <xf numFmtId="14" fontId="0" fillId="5" borderId="0" xfId="0" applyNumberFormat="1" applyFill="1"/>
    <xf numFmtId="14" fontId="0" fillId="0" borderId="0" xfId="0" applyNumberFormat="1" applyFill="1"/>
    <xf numFmtId="0" fontId="6" fillId="6" borderId="1" xfId="0" applyNumberFormat="1" applyFont="1" applyFill="1" applyBorder="1" applyAlignment="1">
      <alignment horizontal="left" vertical="center"/>
    </xf>
    <xf numFmtId="0" fontId="6" fillId="5" borderId="1" xfId="0" applyNumberFormat="1" applyFont="1" applyFill="1" applyBorder="1" applyAlignment="1">
      <alignment horizontal="left" vertical="center"/>
    </xf>
    <xf numFmtId="15" fontId="6" fillId="6" borderId="1" xfId="0" applyNumberFormat="1" applyFont="1" applyFill="1" applyBorder="1" applyAlignment="1">
      <alignment horizontal="left" vertical="center"/>
    </xf>
    <xf numFmtId="15" fontId="6" fillId="5" borderId="1" xfId="0" applyNumberFormat="1" applyFont="1" applyFill="1" applyBorder="1" applyAlignment="1">
      <alignment horizontal="left" vertical="center"/>
    </xf>
    <xf numFmtId="0" fontId="7" fillId="7" borderId="1" xfId="0" applyFont="1" applyFill="1" applyBorder="1" applyAlignment="1">
      <alignment horizontal="left" vertical="center"/>
    </xf>
    <xf numFmtId="0" fontId="7" fillId="7" borderId="1" xfId="6" applyFont="1" applyFill="1" applyBorder="1" applyAlignment="1">
      <alignment horizontal="left" vertical="top"/>
    </xf>
    <xf numFmtId="0" fontId="7" fillId="7" borderId="1" xfId="6" applyFont="1" applyFill="1" applyBorder="1" applyAlignment="1">
      <alignment horizontal="left" vertical="center"/>
    </xf>
    <xf numFmtId="14" fontId="7" fillId="7" borderId="1" xfId="6" applyNumberFormat="1" applyFont="1" applyFill="1" applyBorder="1" applyAlignment="1">
      <alignment horizontal="left" vertical="center"/>
    </xf>
    <xf numFmtId="0" fontId="7" fillId="7" borderId="1" xfId="0" applyFont="1" applyFill="1" applyBorder="1" applyAlignment="1">
      <alignment horizontal="left"/>
    </xf>
    <xf numFmtId="15" fontId="7" fillId="7" borderId="1" xfId="0" applyNumberFormat="1" applyFont="1" applyFill="1" applyBorder="1" applyAlignment="1">
      <alignment horizontal="left"/>
    </xf>
    <xf numFmtId="0" fontId="7" fillId="7" borderId="1" xfId="0" applyFont="1" applyFill="1" applyBorder="1" applyAlignment="1">
      <alignment horizontal="left" vertical="top"/>
    </xf>
    <xf numFmtId="15" fontId="7" fillId="7" borderId="1" xfId="0" applyNumberFormat="1" applyFont="1" applyFill="1" applyBorder="1" applyAlignment="1">
      <alignment horizontal="left" vertical="center"/>
    </xf>
    <xf numFmtId="16" fontId="7" fillId="7" borderId="1" xfId="0" applyNumberFormat="1" applyFont="1" applyFill="1" applyBorder="1" applyAlignment="1">
      <alignment horizontal="left" vertical="center"/>
    </xf>
    <xf numFmtId="17" fontId="7" fillId="7" borderId="1" xfId="0" applyNumberFormat="1" applyFont="1" applyFill="1" applyBorder="1" applyAlignment="1">
      <alignment horizontal="left" vertical="center"/>
    </xf>
    <xf numFmtId="15" fontId="7" fillId="7" borderId="1" xfId="0" applyNumberFormat="1" applyFont="1" applyFill="1" applyBorder="1" applyAlignment="1">
      <alignment horizontal="left" vertical="top"/>
    </xf>
    <xf numFmtId="0" fontId="9" fillId="7" borderId="1" xfId="6" applyFont="1" applyFill="1" applyBorder="1" applyAlignment="1">
      <alignment horizontal="left" vertical="center"/>
    </xf>
    <xf numFmtId="0" fontId="9" fillId="7" borderId="1" xfId="0" applyFont="1" applyFill="1" applyBorder="1" applyAlignment="1">
      <alignment horizontal="left" vertical="center"/>
    </xf>
    <xf numFmtId="15" fontId="9" fillId="7" borderId="1" xfId="0" applyNumberFormat="1" applyFont="1" applyFill="1" applyBorder="1" applyAlignment="1">
      <alignment horizontal="left" vertical="center"/>
    </xf>
    <xf numFmtId="0" fontId="9" fillId="7" borderId="1" xfId="0" applyFont="1" applyFill="1" applyBorder="1" applyAlignment="1">
      <alignment horizontal="left" vertical="top"/>
    </xf>
    <xf numFmtId="0" fontId="9" fillId="7" borderId="1" xfId="0" applyFont="1" applyFill="1" applyBorder="1" applyAlignment="1">
      <alignment horizontal="left"/>
    </xf>
    <xf numFmtId="0" fontId="10" fillId="7" borderId="1" xfId="0" applyFont="1" applyFill="1" applyBorder="1" applyAlignment="1">
      <alignment horizontal="left" vertical="top"/>
    </xf>
    <xf numFmtId="49" fontId="9" fillId="7" borderId="1" xfId="0" applyNumberFormat="1" applyFont="1" applyFill="1" applyBorder="1" applyAlignment="1">
      <alignment horizontal="left" vertical="center"/>
    </xf>
    <xf numFmtId="17" fontId="9" fillId="7" borderId="1" xfId="0" applyNumberFormat="1" applyFont="1" applyFill="1" applyBorder="1" applyAlignment="1">
      <alignment horizontal="left" vertical="center"/>
    </xf>
    <xf numFmtId="14" fontId="9" fillId="7" borderId="1" xfId="6" applyNumberFormat="1" applyFont="1" applyFill="1" applyBorder="1" applyAlignment="1">
      <alignment horizontal="left" vertical="center"/>
    </xf>
    <xf numFmtId="0" fontId="11" fillId="7" borderId="1" xfId="0" applyFont="1" applyFill="1" applyBorder="1" applyAlignment="1">
      <alignment horizontal="left" vertical="top"/>
    </xf>
    <xf numFmtId="15" fontId="9" fillId="7" borderId="1" xfId="0" applyNumberFormat="1" applyFont="1" applyFill="1" applyBorder="1" applyAlignment="1">
      <alignment horizontal="left"/>
    </xf>
    <xf numFmtId="14" fontId="9" fillId="7" borderId="1" xfId="0" applyNumberFormat="1" applyFont="1" applyFill="1" applyBorder="1" applyAlignment="1">
      <alignment horizontal="left"/>
    </xf>
    <xf numFmtId="0" fontId="12" fillId="7" borderId="1" xfId="0" applyFont="1" applyFill="1" applyBorder="1" applyAlignment="1">
      <alignment horizontal="left" vertical="top"/>
    </xf>
    <xf numFmtId="0" fontId="10" fillId="7" borderId="1" xfId="6" applyFont="1" applyFill="1" applyBorder="1" applyAlignment="1">
      <alignment horizontal="left" vertical="top"/>
    </xf>
    <xf numFmtId="0" fontId="9" fillId="7" borderId="1" xfId="6" applyFont="1" applyFill="1" applyBorder="1" applyAlignment="1">
      <alignment horizontal="left" vertical="top"/>
    </xf>
    <xf numFmtId="0" fontId="13" fillId="7" borderId="1" xfId="0" applyNumberFormat="1" applyFont="1" applyFill="1" applyBorder="1" applyAlignment="1">
      <alignment horizontal="left"/>
    </xf>
    <xf numFmtId="0" fontId="14" fillId="7" borderId="1" xfId="0" applyFont="1" applyFill="1" applyBorder="1" applyAlignment="1">
      <alignment horizontal="left"/>
    </xf>
    <xf numFmtId="0" fontId="14" fillId="7" borderId="1" xfId="0" applyFont="1" applyFill="1" applyBorder="1" applyAlignment="1">
      <alignment horizontal="left" vertical="center"/>
    </xf>
    <xf numFmtId="15" fontId="13" fillId="7" borderId="1" xfId="0" applyNumberFormat="1" applyFont="1" applyFill="1" applyBorder="1" applyAlignment="1">
      <alignment horizontal="left"/>
    </xf>
    <xf numFmtId="0" fontId="13" fillId="7" borderId="1" xfId="0" applyNumberFormat="1" applyFont="1" applyFill="1" applyBorder="1" applyAlignment="1">
      <alignment horizontal="left" vertical="center"/>
    </xf>
    <xf numFmtId="0" fontId="7" fillId="7" borderId="1" xfId="0" applyNumberFormat="1" applyFont="1" applyFill="1" applyBorder="1" applyAlignment="1">
      <alignment horizontal="left" vertical="center"/>
    </xf>
    <xf numFmtId="0" fontId="7" fillId="7" borderId="1" xfId="0" applyNumberFormat="1" applyFont="1" applyFill="1" applyBorder="1" applyAlignment="1">
      <alignment horizontal="left" vertical="top"/>
    </xf>
    <xf numFmtId="0" fontId="7" fillId="7" borderId="1" xfId="6" applyNumberFormat="1" applyFont="1" applyFill="1" applyBorder="1" applyAlignment="1">
      <alignment horizontal="left" vertical="center"/>
    </xf>
    <xf numFmtId="0" fontId="7" fillId="7" borderId="1" xfId="0" applyNumberFormat="1" applyFont="1" applyFill="1" applyBorder="1" applyAlignment="1">
      <alignment horizontal="left"/>
    </xf>
    <xf numFmtId="0" fontId="7" fillId="7" borderId="1" xfId="0" quotePrefix="1" applyNumberFormat="1" applyFont="1" applyFill="1" applyBorder="1" applyAlignment="1">
      <alignment horizontal="left" vertical="center"/>
    </xf>
    <xf numFmtId="0" fontId="15" fillId="7" borderId="1" xfId="0" applyNumberFormat="1" applyFont="1" applyFill="1" applyBorder="1" applyAlignment="1">
      <alignment horizontal="left" vertical="top"/>
    </xf>
    <xf numFmtId="16" fontId="7" fillId="7" borderId="1" xfId="0" quotePrefix="1" applyNumberFormat="1" applyFont="1" applyFill="1" applyBorder="1" applyAlignment="1">
      <alignment horizontal="left" vertical="center"/>
    </xf>
    <xf numFmtId="0" fontId="16" fillId="8" borderId="1" xfId="7" applyFont="1" applyFill="1" applyBorder="1" applyAlignment="1">
      <alignment horizontal="left" vertical="top"/>
    </xf>
    <xf numFmtId="0" fontId="7" fillId="7" borderId="1" xfId="7" applyFont="1" applyFill="1" applyBorder="1" applyAlignment="1">
      <alignment horizontal="left" vertical="center"/>
    </xf>
    <xf numFmtId="14" fontId="7" fillId="7" borderId="1" xfId="7" applyNumberFormat="1" applyFont="1" applyFill="1" applyBorder="1" applyAlignment="1">
      <alignment horizontal="left" vertical="center"/>
    </xf>
    <xf numFmtId="0" fontId="17" fillId="8" borderId="1" xfId="7" applyFont="1" applyFill="1" applyBorder="1" applyAlignment="1">
      <alignment horizontal="left"/>
    </xf>
    <xf numFmtId="0" fontId="7" fillId="7" borderId="1" xfId="8" applyFont="1" applyFill="1" applyBorder="1" applyAlignment="1">
      <alignment horizontal="left" vertical="center"/>
    </xf>
    <xf numFmtId="0" fontId="12" fillId="0" borderId="1" xfId="7" applyFont="1" applyFill="1" applyBorder="1" applyAlignment="1">
      <alignment horizontal="left" vertical="top" wrapText="1"/>
    </xf>
    <xf numFmtId="14" fontId="7" fillId="7" borderId="1" xfId="8" applyNumberFormat="1" applyFont="1" applyFill="1" applyBorder="1" applyAlignment="1">
      <alignment horizontal="left" vertical="center"/>
    </xf>
    <xf numFmtId="0" fontId="12" fillId="8" borderId="1" xfId="8" applyFont="1" applyFill="1" applyBorder="1" applyAlignment="1">
      <alignment horizontal="left" vertical="top" wrapText="1"/>
    </xf>
    <xf numFmtId="0" fontId="18" fillId="7" borderId="1" xfId="0" applyFont="1" applyFill="1" applyBorder="1" applyAlignment="1">
      <alignment horizontal="left" vertical="top"/>
    </xf>
    <xf numFmtId="0" fontId="18" fillId="7" borderId="1" xfId="0" applyFont="1" applyFill="1" applyBorder="1" applyAlignment="1">
      <alignment horizontal="left"/>
    </xf>
    <xf numFmtId="0" fontId="8" fillId="7" borderId="1" xfId="8" applyFont="1" applyFill="1" applyBorder="1" applyAlignment="1">
      <alignment horizontal="left" vertical="top"/>
    </xf>
    <xf numFmtId="15" fontId="18" fillId="7" borderId="1" xfId="0" applyNumberFormat="1" applyFont="1" applyFill="1" applyBorder="1" applyAlignment="1">
      <alignment horizontal="left"/>
    </xf>
    <xf numFmtId="0" fontId="12" fillId="7" borderId="1" xfId="8" applyFont="1" applyFill="1" applyBorder="1" applyAlignment="1">
      <alignment horizontal="left" vertical="top" wrapText="1"/>
    </xf>
    <xf numFmtId="14" fontId="7" fillId="7" borderId="1" xfId="0" applyNumberFormat="1" applyFont="1" applyFill="1" applyBorder="1" applyAlignment="1">
      <alignment horizontal="left" vertical="center"/>
    </xf>
    <xf numFmtId="0" fontId="7" fillId="7" borderId="1" xfId="6" applyNumberFormat="1" applyFont="1" applyFill="1" applyBorder="1" applyAlignment="1">
      <alignment horizontal="left" vertical="top"/>
    </xf>
    <xf numFmtId="0" fontId="7" fillId="9" borderId="1" xfId="6" applyNumberFormat="1" applyFont="1" applyFill="1" applyBorder="1" applyAlignment="1">
      <alignment horizontal="left" vertical="center"/>
    </xf>
    <xf numFmtId="0" fontId="7" fillId="9" borderId="1" xfId="6" applyNumberFormat="1" applyFont="1" applyFill="1" applyBorder="1" applyAlignment="1">
      <alignment horizontal="left" vertical="top"/>
    </xf>
    <xf numFmtId="0" fontId="7" fillId="9" borderId="1" xfId="0" applyNumberFormat="1" applyFont="1" applyFill="1" applyBorder="1" applyAlignment="1">
      <alignment horizontal="left" vertical="center"/>
    </xf>
    <xf numFmtId="15" fontId="7" fillId="9" borderId="1" xfId="0" applyNumberFormat="1" applyFont="1" applyFill="1" applyBorder="1" applyAlignment="1">
      <alignment horizontal="left" vertical="center"/>
    </xf>
    <xf numFmtId="0" fontId="7" fillId="7" borderId="1" xfId="6" applyFont="1" applyFill="1" applyBorder="1" applyAlignment="1">
      <alignment horizontal="left"/>
    </xf>
    <xf numFmtId="0" fontId="7" fillId="9" borderId="1" xfId="0" applyFont="1" applyFill="1" applyBorder="1" applyAlignment="1">
      <alignment horizontal="left"/>
    </xf>
    <xf numFmtId="0" fontId="7" fillId="9" borderId="1" xfId="0" applyFont="1" applyFill="1" applyBorder="1" applyAlignment="1">
      <alignment horizontal="left" vertical="top"/>
    </xf>
    <xf numFmtId="0" fontId="7" fillId="9" borderId="1" xfId="0" applyFont="1" applyFill="1" applyBorder="1" applyAlignment="1">
      <alignment horizontal="left" vertical="center"/>
    </xf>
    <xf numFmtId="15" fontId="7" fillId="9" borderId="1" xfId="0" applyNumberFormat="1" applyFont="1" applyFill="1" applyBorder="1" applyAlignment="1">
      <alignment horizontal="left"/>
    </xf>
    <xf numFmtId="0" fontId="19" fillId="7" borderId="1" xfId="6" applyFont="1" applyFill="1" applyBorder="1" applyAlignment="1">
      <alignment horizontal="left" vertical="top"/>
    </xf>
    <xf numFmtId="0" fontId="7" fillId="0" borderId="1" xfId="0" applyNumberFormat="1" applyFont="1" applyFill="1" applyBorder="1" applyAlignment="1">
      <alignment horizontal="left" vertical="center"/>
    </xf>
    <xf numFmtId="0" fontId="7" fillId="0" borderId="1" xfId="0" applyFont="1" applyFill="1" applyBorder="1" applyAlignment="1">
      <alignment horizontal="left" vertical="top"/>
    </xf>
    <xf numFmtId="0" fontId="7" fillId="0" borderId="1" xfId="0" applyFont="1" applyFill="1" applyBorder="1" applyAlignment="1">
      <alignment horizontal="left" vertical="center"/>
    </xf>
    <xf numFmtId="15" fontId="7" fillId="0" borderId="1" xfId="0" applyNumberFormat="1" applyFont="1" applyFill="1" applyBorder="1" applyAlignment="1">
      <alignment horizontal="left" vertical="center"/>
    </xf>
    <xf numFmtId="0" fontId="7" fillId="9" borderId="1" xfId="6" applyFont="1" applyFill="1" applyBorder="1" applyAlignment="1">
      <alignment horizontal="left" vertical="center"/>
    </xf>
    <xf numFmtId="0" fontId="7" fillId="0" borderId="1" xfId="6" applyFont="1" applyFill="1" applyBorder="1" applyAlignment="1">
      <alignment horizontal="left" vertical="center"/>
    </xf>
    <xf numFmtId="0" fontId="7" fillId="7" borderId="1" xfId="8" applyFont="1" applyFill="1" applyBorder="1" applyAlignment="1">
      <alignment horizontal="left" vertical="top"/>
    </xf>
    <xf numFmtId="0" fontId="7" fillId="9" borderId="1" xfId="9" applyFont="1" applyFill="1" applyBorder="1" applyAlignment="1">
      <alignment horizontal="left" vertical="top"/>
    </xf>
    <xf numFmtId="0" fontId="7" fillId="9" borderId="1" xfId="9" applyFont="1" applyFill="1" applyBorder="1" applyAlignment="1">
      <alignment horizontal="left" vertical="center"/>
    </xf>
    <xf numFmtId="0" fontId="12" fillId="7" borderId="1" xfId="6" applyNumberFormat="1" applyFont="1" applyFill="1" applyBorder="1" applyAlignment="1">
      <alignment horizontal="left" vertical="center"/>
    </xf>
    <xf numFmtId="0" fontId="12" fillId="7" borderId="1" xfId="10" applyNumberFormat="1" applyFont="1" applyFill="1" applyBorder="1" applyAlignment="1">
      <alignment horizontal="left" vertical="center"/>
    </xf>
    <xf numFmtId="0" fontId="12" fillId="7" borderId="1" xfId="0" applyNumberFormat="1" applyFont="1" applyFill="1" applyBorder="1" applyAlignment="1">
      <alignment horizontal="left" vertical="center"/>
    </xf>
    <xf numFmtId="0" fontId="12" fillId="7" borderId="1" xfId="0" applyNumberFormat="1" applyFont="1" applyFill="1" applyBorder="1" applyAlignment="1">
      <alignment horizontal="left"/>
    </xf>
    <xf numFmtId="15" fontId="12" fillId="7" borderId="1" xfId="0" applyNumberFormat="1" applyFont="1" applyFill="1" applyBorder="1" applyAlignment="1">
      <alignment horizontal="left"/>
    </xf>
    <xf numFmtId="0" fontId="0" fillId="0" borderId="1" xfId="0" applyFont="1" applyBorder="1" applyAlignment="1">
      <alignment horizontal="left"/>
    </xf>
    <xf numFmtId="0" fontId="12" fillId="5" borderId="1" xfId="0" applyNumberFormat="1" applyFont="1" applyFill="1" applyBorder="1" applyAlignment="1">
      <alignment horizontal="left"/>
    </xf>
    <xf numFmtId="15" fontId="12" fillId="5" borderId="1" xfId="0" applyNumberFormat="1" applyFont="1" applyFill="1" applyBorder="1" applyAlignment="1">
      <alignment horizontal="left"/>
    </xf>
    <xf numFmtId="0" fontId="12" fillId="0" borderId="1" xfId="0" applyNumberFormat="1" applyFont="1" applyFill="1" applyBorder="1" applyAlignment="1">
      <alignment horizontal="left" vertical="center"/>
    </xf>
    <xf numFmtId="0" fontId="7" fillId="0" borderId="1" xfId="10" applyFont="1" applyFill="1" applyBorder="1" applyAlignment="1">
      <alignment horizontal="left" vertical="top"/>
    </xf>
    <xf numFmtId="0" fontId="21" fillId="0" borderId="1" xfId="0" applyFont="1" applyBorder="1" applyAlignment="1">
      <alignment horizontal="left"/>
    </xf>
    <xf numFmtId="15" fontId="21" fillId="0" borderId="1" xfId="0" applyNumberFormat="1" applyFont="1" applyBorder="1" applyAlignment="1">
      <alignment horizontal="left"/>
    </xf>
    <xf numFmtId="0" fontId="21" fillId="5" borderId="1" xfId="0" applyFont="1" applyFill="1" applyBorder="1" applyAlignment="1">
      <alignment horizontal="left"/>
    </xf>
    <xf numFmtId="15" fontId="21" fillId="5" borderId="1" xfId="0" applyNumberFormat="1" applyFont="1" applyFill="1" applyBorder="1" applyAlignment="1">
      <alignment horizontal="left"/>
    </xf>
    <xf numFmtId="0" fontId="7" fillId="7" borderId="1" xfId="8" applyNumberFormat="1" applyFont="1" applyFill="1" applyBorder="1" applyAlignment="1">
      <alignment horizontal="left" vertical="center" wrapText="1"/>
    </xf>
    <xf numFmtId="0" fontId="7" fillId="7" borderId="1" xfId="0" applyNumberFormat="1" applyFont="1" applyFill="1" applyBorder="1" applyAlignment="1">
      <alignment horizontal="left" vertical="top" wrapText="1"/>
    </xf>
    <xf numFmtId="0" fontId="7" fillId="7" borderId="1" xfId="0" applyNumberFormat="1" applyFont="1" applyFill="1" applyBorder="1" applyAlignment="1">
      <alignment horizontal="left" vertical="center" wrapText="1"/>
    </xf>
    <xf numFmtId="15" fontId="7" fillId="7" borderId="1" xfId="0" applyNumberFormat="1" applyFont="1" applyFill="1" applyBorder="1" applyAlignment="1">
      <alignment horizontal="left" vertical="center" wrapText="1"/>
    </xf>
    <xf numFmtId="0" fontId="15" fillId="7" borderId="1" xfId="0" applyFont="1" applyFill="1" applyBorder="1" applyAlignment="1">
      <alignment horizontal="left"/>
    </xf>
    <xf numFmtId="0" fontId="15" fillId="7" borderId="1" xfId="0" applyFont="1" applyFill="1" applyBorder="1" applyAlignment="1">
      <alignment horizontal="left" wrapText="1"/>
    </xf>
    <xf numFmtId="0" fontId="7" fillId="7" borderId="1" xfId="8" applyNumberFormat="1" applyFont="1" applyFill="1" applyBorder="1" applyAlignment="1">
      <alignment horizontal="left" vertical="top" wrapText="1"/>
    </xf>
    <xf numFmtId="0" fontId="7" fillId="7" borderId="1" xfId="0" applyFont="1" applyFill="1" applyBorder="1" applyAlignment="1">
      <alignment horizontal="left" vertical="top" wrapText="1"/>
    </xf>
    <xf numFmtId="0" fontId="7" fillId="7" borderId="1" xfId="0" applyFont="1" applyFill="1" applyBorder="1" applyAlignment="1">
      <alignment horizontal="left" vertical="center" wrapText="1"/>
    </xf>
    <xf numFmtId="0" fontId="12" fillId="7" borderId="1" xfId="0" applyFont="1" applyFill="1" applyBorder="1" applyAlignment="1">
      <alignment horizontal="left" vertical="center"/>
    </xf>
    <xf numFmtId="0" fontId="12" fillId="7" borderId="1" xfId="0" applyFont="1" applyFill="1" applyBorder="1" applyAlignment="1">
      <alignment horizontal="left" vertical="top" wrapText="1"/>
    </xf>
    <xf numFmtId="15" fontId="12" fillId="7" borderId="1" xfId="0" applyNumberFormat="1" applyFont="1" applyFill="1" applyBorder="1" applyAlignment="1">
      <alignment horizontal="left" vertical="center"/>
    </xf>
    <xf numFmtId="0" fontId="12" fillId="9" borderId="1" xfId="0" applyFont="1" applyFill="1" applyBorder="1" applyAlignment="1">
      <alignment horizontal="left" vertical="center"/>
    </xf>
    <xf numFmtId="0" fontId="12" fillId="9" borderId="1" xfId="0" applyFont="1" applyFill="1" applyBorder="1" applyAlignment="1">
      <alignment horizontal="left" vertical="top" wrapText="1"/>
    </xf>
    <xf numFmtId="15" fontId="12" fillId="9" borderId="1" xfId="0" applyNumberFormat="1" applyFont="1" applyFill="1" applyBorder="1" applyAlignment="1">
      <alignment horizontal="left" vertical="center"/>
    </xf>
    <xf numFmtId="0" fontId="12" fillId="7" borderId="1" xfId="0" applyFont="1" applyFill="1" applyBorder="1" applyAlignment="1">
      <alignment horizontal="left" vertical="center" wrapText="1"/>
    </xf>
    <xf numFmtId="0" fontId="12" fillId="9" borderId="1" xfId="0" applyFont="1" applyFill="1" applyBorder="1" applyAlignment="1">
      <alignment horizontal="left" vertical="center" wrapText="1"/>
    </xf>
    <xf numFmtId="15" fontId="12" fillId="9" borderId="1" xfId="0" applyNumberFormat="1" applyFont="1" applyFill="1" applyBorder="1" applyAlignment="1">
      <alignment horizontal="left" vertical="center" wrapText="1"/>
    </xf>
    <xf numFmtId="0" fontId="12" fillId="7" borderId="1" xfId="0" applyFont="1" applyFill="1" applyBorder="1" applyAlignment="1">
      <alignment horizontal="left"/>
    </xf>
    <xf numFmtId="0" fontId="12" fillId="7" borderId="1" xfId="0" applyFont="1" applyFill="1" applyBorder="1" applyAlignment="1">
      <alignment horizontal="left" wrapText="1"/>
    </xf>
    <xf numFmtId="0" fontId="12" fillId="0" borderId="1" xfId="0" applyFont="1" applyBorder="1" applyAlignment="1">
      <alignment horizontal="left"/>
    </xf>
    <xf numFmtId="15" fontId="12" fillId="0" borderId="1" xfId="0" applyNumberFormat="1" applyFont="1" applyBorder="1" applyAlignment="1">
      <alignment horizontal="left"/>
    </xf>
    <xf numFmtId="0" fontId="12" fillId="0" borderId="1" xfId="0" applyFont="1" applyBorder="1" applyAlignment="1">
      <alignment horizontal="left" wrapText="1"/>
    </xf>
    <xf numFmtId="0" fontId="16" fillId="7" borderId="1" xfId="0" applyFont="1" applyFill="1" applyBorder="1" applyAlignment="1">
      <alignment horizontal="left" vertical="center"/>
    </xf>
    <xf numFmtId="0" fontId="16" fillId="7" borderId="1" xfId="0" applyFont="1" applyFill="1" applyBorder="1" applyAlignment="1">
      <alignment horizontal="left" vertical="center" wrapText="1"/>
    </xf>
    <xf numFmtId="17" fontId="12" fillId="7" borderId="1" xfId="0" applyNumberFormat="1" applyFont="1" applyFill="1" applyBorder="1" applyAlignment="1">
      <alignment horizontal="left" vertical="center" wrapText="1"/>
    </xf>
    <xf numFmtId="14" fontId="0" fillId="0" borderId="1" xfId="0" applyNumberFormat="1" applyFont="1" applyBorder="1" applyAlignment="1">
      <alignment horizontal="left"/>
    </xf>
    <xf numFmtId="49" fontId="16" fillId="7" borderId="1" xfId="0" applyNumberFormat="1" applyFont="1" applyFill="1" applyBorder="1" applyAlignment="1">
      <alignment horizontal="left" vertical="center" wrapText="1"/>
    </xf>
    <xf numFmtId="0" fontId="12" fillId="10" borderId="1" xfId="0" applyFont="1" applyFill="1" applyBorder="1" applyAlignment="1">
      <alignment horizontal="left" vertical="center" wrapText="1"/>
    </xf>
    <xf numFmtId="0" fontId="16" fillId="9" borderId="1" xfId="0" applyFont="1" applyFill="1" applyBorder="1" applyAlignment="1">
      <alignment horizontal="left" vertical="center"/>
    </xf>
    <xf numFmtId="0" fontId="16" fillId="9" borderId="1" xfId="0" applyFont="1" applyFill="1" applyBorder="1" applyAlignment="1">
      <alignment horizontal="left" vertical="center" wrapText="1"/>
    </xf>
    <xf numFmtId="0" fontId="0" fillId="9" borderId="1" xfId="0" applyFont="1" applyFill="1" applyBorder="1" applyAlignment="1">
      <alignment horizontal="left"/>
    </xf>
    <xf numFmtId="17" fontId="12" fillId="9" borderId="1" xfId="0" applyNumberFormat="1" applyFont="1" applyFill="1" applyBorder="1" applyAlignment="1">
      <alignment horizontal="left" vertical="center" wrapText="1"/>
    </xf>
    <xf numFmtId="0" fontId="12" fillId="0" borderId="1" xfId="0" applyFont="1" applyFill="1" applyBorder="1" applyAlignment="1">
      <alignment horizontal="left" vertical="center"/>
    </xf>
    <xf numFmtId="0" fontId="12" fillId="0" borderId="1" xfId="0" applyFont="1" applyFill="1" applyBorder="1" applyAlignment="1">
      <alignment horizontal="left" vertical="center" wrapText="1"/>
    </xf>
    <xf numFmtId="0" fontId="16" fillId="0" borderId="1" xfId="0" applyFont="1" applyFill="1" applyBorder="1" applyAlignment="1">
      <alignment horizontal="left" vertical="center"/>
    </xf>
    <xf numFmtId="0" fontId="16" fillId="0" borderId="1" xfId="0" applyFont="1" applyFill="1" applyBorder="1" applyAlignment="1">
      <alignment horizontal="left" vertical="center" wrapText="1"/>
    </xf>
    <xf numFmtId="14" fontId="0" fillId="0" borderId="1" xfId="0" applyNumberFormat="1" applyFont="1" applyFill="1" applyBorder="1" applyAlignment="1">
      <alignment horizontal="left"/>
    </xf>
    <xf numFmtId="49" fontId="16" fillId="0" borderId="1" xfId="0" applyNumberFormat="1" applyFont="1" applyFill="1" applyBorder="1" applyAlignment="1">
      <alignment horizontal="left" vertical="center" wrapText="1"/>
    </xf>
    <xf numFmtId="0" fontId="0" fillId="0" borderId="1" xfId="0" applyFont="1" applyFill="1" applyBorder="1" applyAlignment="1">
      <alignment horizontal="left"/>
    </xf>
    <xf numFmtId="17" fontId="16" fillId="7" borderId="1" xfId="0" applyNumberFormat="1" applyFont="1" applyFill="1" applyBorder="1" applyAlignment="1">
      <alignment horizontal="left" vertical="center"/>
    </xf>
    <xf numFmtId="0" fontId="7" fillId="7" borderId="1" xfId="6" applyNumberFormat="1" applyFont="1" applyFill="1" applyBorder="1" applyAlignment="1">
      <alignment horizontal="left" vertical="center" wrapText="1"/>
    </xf>
    <xf numFmtId="0" fontId="7" fillId="7" borderId="1" xfId="6" applyNumberFormat="1" applyFont="1" applyFill="1" applyBorder="1" applyAlignment="1">
      <alignment horizontal="left" vertical="top" wrapText="1"/>
    </xf>
    <xf numFmtId="0" fontId="15" fillId="7" borderId="1" xfId="0" applyFont="1" applyFill="1" applyBorder="1" applyAlignment="1">
      <alignment horizontal="left" shrinkToFit="1"/>
    </xf>
    <xf numFmtId="0" fontId="15" fillId="7" borderId="1" xfId="0" applyFont="1" applyFill="1" applyBorder="1" applyAlignment="1">
      <alignment horizontal="left" vertical="top"/>
    </xf>
    <xf numFmtId="15" fontId="15" fillId="7" borderId="1" xfId="0" applyNumberFormat="1" applyFont="1" applyFill="1" applyBorder="1" applyAlignment="1">
      <alignment horizontal="left"/>
    </xf>
    <xf numFmtId="0" fontId="0" fillId="0" borderId="1" xfId="0" applyFont="1" applyBorder="1" applyAlignment="1">
      <alignment horizontal="left" vertical="top"/>
    </xf>
    <xf numFmtId="15" fontId="0" fillId="0" borderId="1" xfId="0" applyNumberFormat="1" applyFont="1" applyBorder="1" applyAlignment="1">
      <alignment horizontal="left"/>
    </xf>
    <xf numFmtId="0" fontId="0" fillId="0" borderId="1" xfId="0" applyFont="1" applyBorder="1" applyAlignment="1">
      <alignment horizontal="left" wrapText="1"/>
    </xf>
    <xf numFmtId="0" fontId="22" fillId="7" borderId="1" xfId="0" applyNumberFormat="1" applyFont="1" applyFill="1" applyBorder="1" applyAlignment="1">
      <alignment horizontal="left" vertical="center" wrapText="1"/>
    </xf>
    <xf numFmtId="0" fontId="22" fillId="7" borderId="1" xfId="0" applyNumberFormat="1" applyFont="1" applyFill="1" applyBorder="1" applyAlignment="1">
      <alignment horizontal="left" vertical="top" wrapText="1"/>
    </xf>
    <xf numFmtId="15" fontId="22" fillId="7" borderId="1" xfId="0" applyNumberFormat="1" applyFont="1" applyFill="1" applyBorder="1" applyAlignment="1">
      <alignment horizontal="left" vertical="center" wrapText="1"/>
    </xf>
    <xf numFmtId="0" fontId="22" fillId="7" borderId="1" xfId="0" applyFont="1" applyFill="1" applyBorder="1" applyAlignment="1">
      <alignment horizontal="left" vertical="top" wrapText="1"/>
    </xf>
    <xf numFmtId="0" fontId="22" fillId="7" borderId="1" xfId="0" applyFont="1" applyFill="1" applyBorder="1" applyAlignment="1">
      <alignment horizontal="left" vertical="center" wrapText="1"/>
    </xf>
    <xf numFmtId="0" fontId="23" fillId="0" borderId="1" xfId="0" applyFont="1" applyBorder="1" applyAlignment="1">
      <alignment horizontal="left" vertical="center" wrapText="1"/>
    </xf>
    <xf numFmtId="0" fontId="23" fillId="7" borderId="1" xfId="0" applyFont="1" applyFill="1" applyBorder="1" applyAlignment="1">
      <alignment horizontal="left" vertical="center" wrapText="1"/>
    </xf>
    <xf numFmtId="0" fontId="23" fillId="0" borderId="1" xfId="0" applyFont="1" applyBorder="1" applyAlignment="1">
      <alignment horizontal="left" vertical="top" wrapText="1"/>
    </xf>
    <xf numFmtId="15" fontId="23" fillId="7" borderId="1" xfId="0" applyNumberFormat="1" applyFont="1" applyFill="1" applyBorder="1" applyAlignment="1">
      <alignment horizontal="left" vertical="center" wrapText="1"/>
    </xf>
    <xf numFmtId="16" fontId="23" fillId="7" borderId="1" xfId="0" applyNumberFormat="1" applyFont="1" applyFill="1" applyBorder="1" applyAlignment="1">
      <alignment horizontal="left" vertical="center" wrapText="1"/>
    </xf>
    <xf numFmtId="0" fontId="24" fillId="7" borderId="1" xfId="0" applyFont="1" applyFill="1" applyBorder="1" applyAlignment="1">
      <alignment horizontal="left" vertical="center" wrapText="1"/>
    </xf>
    <xf numFmtId="0" fontId="25" fillId="0" borderId="1" xfId="0" applyFont="1" applyBorder="1" applyAlignment="1">
      <alignment horizontal="left" wrapText="1"/>
    </xf>
    <xf numFmtId="0" fontId="26" fillId="0" borderId="1" xfId="0" applyFont="1" applyBorder="1" applyAlignment="1">
      <alignment horizontal="left" wrapText="1"/>
    </xf>
    <xf numFmtId="0" fontId="26" fillId="0" borderId="1" xfId="0" applyFont="1" applyBorder="1" applyAlignment="1">
      <alignment horizontal="left"/>
    </xf>
    <xf numFmtId="0" fontId="24" fillId="0" borderId="1" xfId="0" applyFont="1" applyBorder="1" applyAlignment="1">
      <alignment horizontal="left" vertical="center" wrapText="1"/>
    </xf>
    <xf numFmtId="15" fontId="26" fillId="0" borderId="1" xfId="0" applyNumberFormat="1" applyFont="1" applyBorder="1" applyAlignment="1">
      <alignment horizontal="left"/>
    </xf>
    <xf numFmtId="0" fontId="26" fillId="0" borderId="1" xfId="0" applyFont="1" applyBorder="1" applyAlignment="1">
      <alignment horizontal="left" vertical="top" wrapText="1"/>
    </xf>
    <xf numFmtId="0" fontId="24" fillId="7" borderId="1" xfId="0" applyFont="1" applyFill="1" applyBorder="1" applyAlignment="1">
      <alignment horizontal="left" vertical="top" wrapText="1"/>
    </xf>
    <xf numFmtId="0" fontId="12" fillId="9" borderId="1" xfId="0" applyNumberFormat="1" applyFont="1" applyFill="1" applyBorder="1" applyAlignment="1">
      <alignment horizontal="left" vertical="center" wrapText="1"/>
    </xf>
    <xf numFmtId="0" fontId="12" fillId="7" borderId="1" xfId="0" applyNumberFormat="1" applyFont="1" applyFill="1" applyBorder="1" applyAlignment="1">
      <alignment horizontal="left" vertical="center" wrapText="1"/>
    </xf>
    <xf numFmtId="15" fontId="12" fillId="7" borderId="1" xfId="0" applyNumberFormat="1" applyFont="1" applyFill="1" applyBorder="1" applyAlignment="1">
      <alignment horizontal="left" vertical="center" wrapText="1"/>
    </xf>
    <xf numFmtId="15" fontId="12" fillId="5" borderId="1" xfId="0" applyNumberFormat="1" applyFont="1" applyFill="1" applyBorder="1" applyAlignment="1">
      <alignment horizontal="left" vertical="center" wrapText="1"/>
    </xf>
    <xf numFmtId="0" fontId="27" fillId="7" borderId="1" xfId="0" applyNumberFormat="1" applyFont="1" applyFill="1" applyBorder="1" applyAlignment="1">
      <alignment horizontal="left" vertical="center" wrapText="1"/>
    </xf>
    <xf numFmtId="14" fontId="27" fillId="7" borderId="1" xfId="0" applyNumberFormat="1" applyFont="1" applyFill="1" applyBorder="1" applyAlignment="1">
      <alignment horizontal="left" vertical="center" wrapText="1"/>
    </xf>
    <xf numFmtId="0" fontId="7" fillId="7" borderId="1" xfId="0" quotePrefix="1" applyNumberFormat="1" applyFont="1" applyFill="1" applyBorder="1" applyAlignment="1">
      <alignment horizontal="left" vertical="center" wrapText="1"/>
    </xf>
    <xf numFmtId="0" fontId="7" fillId="7" borderId="1" xfId="0" quotePrefix="1" applyFont="1" applyFill="1" applyBorder="1" applyAlignment="1">
      <alignment horizontal="left" vertical="center"/>
    </xf>
    <xf numFmtId="0" fontId="7" fillId="0" borderId="1" xfId="0" applyFont="1" applyBorder="1" applyAlignment="1">
      <alignment horizontal="left" vertical="center"/>
    </xf>
    <xf numFmtId="0" fontId="7" fillId="5"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7" fillId="0" borderId="1" xfId="0" quotePrefix="1" applyFont="1" applyBorder="1" applyAlignment="1">
      <alignment horizontal="left" vertical="center"/>
    </xf>
    <xf numFmtId="0" fontId="7" fillId="0" borderId="1" xfId="0" applyNumberFormat="1" applyFont="1" applyBorder="1" applyAlignment="1">
      <alignment horizontal="left" vertical="center" wrapText="1"/>
    </xf>
    <xf numFmtId="0" fontId="28" fillId="7" borderId="1" xfId="0" applyFont="1" applyFill="1" applyBorder="1" applyAlignment="1">
      <alignment horizontal="left" vertical="center"/>
    </xf>
    <xf numFmtId="0" fontId="29" fillId="7" borderId="1" xfId="0" applyFont="1" applyFill="1" applyBorder="1" applyAlignment="1">
      <alignment horizontal="left" vertical="center"/>
    </xf>
    <xf numFmtId="0" fontId="29" fillId="7" borderId="1" xfId="0" applyFont="1" applyFill="1" applyBorder="1" applyAlignment="1">
      <alignment horizontal="left" wrapText="1"/>
    </xf>
    <xf numFmtId="0" fontId="28" fillId="7" borderId="1" xfId="0" applyFont="1" applyFill="1" applyBorder="1" applyAlignment="1">
      <alignment horizontal="left"/>
    </xf>
    <xf numFmtId="0" fontId="6" fillId="11" borderId="2" xfId="8" applyFont="1" applyFill="1" applyBorder="1" applyAlignment="1">
      <alignment horizontal="center" vertical="center"/>
    </xf>
    <xf numFmtId="0" fontId="30" fillId="11" borderId="1" xfId="0" applyFont="1" applyFill="1" applyBorder="1" applyAlignment="1">
      <alignment horizontal="center" vertical="center"/>
    </xf>
    <xf numFmtId="0" fontId="6" fillId="11" borderId="1" xfId="8" applyFont="1" applyFill="1" applyBorder="1" applyAlignment="1">
      <alignment horizontal="center" vertical="center"/>
    </xf>
    <xf numFmtId="0" fontId="0" fillId="12" borderId="0" xfId="0" applyFill="1"/>
    <xf numFmtId="0" fontId="31" fillId="13" borderId="1" xfId="8" applyFont="1" applyFill="1" applyBorder="1"/>
    <xf numFmtId="0" fontId="23" fillId="0" borderId="1" xfId="0" applyFont="1" applyBorder="1" applyAlignment="1">
      <alignment horizontal="center" vertical="center"/>
    </xf>
    <xf numFmtId="0" fontId="31" fillId="11" borderId="1" xfId="8" applyFont="1" applyFill="1" applyBorder="1" applyAlignment="1">
      <alignment horizontal="center"/>
    </xf>
    <xf numFmtId="0" fontId="30" fillId="11" borderId="0" xfId="0" applyFont="1" applyFill="1" applyAlignment="1">
      <alignment horizontal="center" vertical="center"/>
    </xf>
    <xf numFmtId="0" fontId="32" fillId="14" borderId="0" xfId="0" applyFont="1" applyFill="1"/>
    <xf numFmtId="0" fontId="5" fillId="0" borderId="0" xfId="0" applyFont="1"/>
    <xf numFmtId="0" fontId="32" fillId="0" borderId="0" xfId="0" applyFont="1"/>
    <xf numFmtId="164" fontId="0" fillId="0" borderId="0" xfId="0" applyNumberFormat="1"/>
    <xf numFmtId="0" fontId="32" fillId="0" borderId="3" xfId="0" applyFont="1" applyBorder="1"/>
    <xf numFmtId="0" fontId="32" fillId="5" borderId="4" xfId="0" applyFont="1" applyFill="1" applyBorder="1" applyAlignment="1">
      <alignment horizontal="center"/>
    </xf>
    <xf numFmtId="0" fontId="32" fillId="0" borderId="5" xfId="0" applyFont="1" applyBorder="1"/>
    <xf numFmtId="0" fontId="0" fillId="14" borderId="6" xfId="0" applyFill="1" applyBorder="1"/>
    <xf numFmtId="0" fontId="32" fillId="0" borderId="0" xfId="0" applyFont="1" applyAlignment="1">
      <alignment horizontal="right"/>
    </xf>
    <xf numFmtId="0" fontId="32" fillId="0" borderId="7" xfId="0" applyFont="1" applyBorder="1"/>
    <xf numFmtId="0" fontId="32" fillId="0" borderId="8" xfId="0" applyFont="1" applyBorder="1"/>
    <xf numFmtId="0" fontId="3" fillId="0" borderId="0" xfId="2"/>
    <xf numFmtId="0" fontId="0" fillId="0" borderId="0" xfId="0" applyFont="1"/>
    <xf numFmtId="0" fontId="33" fillId="0" borderId="0" xfId="0" applyFont="1" applyAlignment="1">
      <alignment horizontal="center"/>
    </xf>
    <xf numFmtId="14" fontId="0" fillId="0" borderId="0" xfId="0" applyNumberFormat="1" applyFont="1"/>
    <xf numFmtId="0" fontId="33" fillId="0" borderId="0" xfId="0" applyFont="1"/>
    <xf numFmtId="0" fontId="0" fillId="0" borderId="0" xfId="0" quotePrefix="1"/>
    <xf numFmtId="0" fontId="0" fillId="10" borderId="0" xfId="0" applyFont="1" applyFill="1"/>
    <xf numFmtId="0" fontId="2" fillId="10" borderId="0" xfId="3" applyFont="1" applyFill="1"/>
    <xf numFmtId="0" fontId="0" fillId="0" borderId="0" xfId="0" applyAlignment="1">
      <alignment horizontal="left" indent="1"/>
    </xf>
    <xf numFmtId="165" fontId="32" fillId="0" borderId="0" xfId="0" applyNumberFormat="1" applyFont="1"/>
    <xf numFmtId="0" fontId="0" fillId="15" borderId="1" xfId="0" applyFill="1" applyBorder="1"/>
    <xf numFmtId="0" fontId="0" fillId="14" borderId="1" xfId="0" applyFill="1" applyBorder="1"/>
    <xf numFmtId="165" fontId="32" fillId="0" borderId="1" xfId="0" applyNumberFormat="1" applyFont="1" applyBorder="1"/>
    <xf numFmtId="0" fontId="32" fillId="15" borderId="9" xfId="0" applyFont="1" applyFill="1" applyBorder="1"/>
    <xf numFmtId="0" fontId="32" fillId="15" borderId="1" xfId="0" applyFont="1" applyFill="1" applyBorder="1"/>
    <xf numFmtId="0" fontId="37" fillId="0" borderId="0" xfId="11"/>
    <xf numFmtId="0" fontId="38" fillId="0" borderId="0" xfId="11" applyFont="1"/>
    <xf numFmtId="0" fontId="8" fillId="0" borderId="0" xfId="8"/>
    <xf numFmtId="0" fontId="39" fillId="0" borderId="1" xfId="12" applyFont="1" applyFill="1" applyBorder="1" applyAlignment="1">
      <alignment horizontal="center" vertical="center"/>
    </xf>
    <xf numFmtId="0" fontId="40" fillId="0" borderId="0" xfId="13" applyFont="1" applyAlignment="1">
      <alignment horizontal="center" vertical="center"/>
    </xf>
    <xf numFmtId="0" fontId="39" fillId="16" borderId="1" xfId="13" applyNumberFormat="1" applyFont="1" applyFill="1" applyBorder="1" applyAlignment="1">
      <alignment horizontal="center" vertical="center"/>
    </xf>
    <xf numFmtId="0" fontId="39" fillId="16" borderId="1" xfId="13" quotePrefix="1" applyNumberFormat="1" applyFont="1" applyFill="1" applyBorder="1" applyAlignment="1">
      <alignment horizontal="center" vertical="center"/>
    </xf>
    <xf numFmtId="0" fontId="40" fillId="0" borderId="1" xfId="13" quotePrefix="1" applyNumberFormat="1" applyFont="1" applyBorder="1" applyAlignment="1">
      <alignment horizontal="center" vertical="center"/>
    </xf>
    <xf numFmtId="15" fontId="40" fillId="0" borderId="1" xfId="13" applyNumberFormat="1" applyFont="1" applyBorder="1" applyAlignment="1">
      <alignment horizontal="center" vertical="center"/>
    </xf>
    <xf numFmtId="7" fontId="40" fillId="0" borderId="1" xfId="13" applyNumberFormat="1" applyFont="1" applyBorder="1" applyAlignment="1">
      <alignment horizontal="center" vertical="center"/>
    </xf>
    <xf numFmtId="0" fontId="39" fillId="0" borderId="0" xfId="13" applyFont="1" applyAlignment="1">
      <alignment horizontal="left" vertical="center" indent="1"/>
    </xf>
    <xf numFmtId="0" fontId="39" fillId="0" borderId="0" xfId="13" applyFont="1" applyAlignment="1">
      <alignment horizontal="center" vertical="center"/>
    </xf>
    <xf numFmtId="0" fontId="39" fillId="16" borderId="1" xfId="13" applyNumberFormat="1" applyFont="1" applyFill="1" applyBorder="1" applyAlignment="1">
      <alignment horizontal="right" vertical="center"/>
    </xf>
    <xf numFmtId="0" fontId="40" fillId="0" borderId="1" xfId="13" applyNumberFormat="1" applyFont="1" applyBorder="1" applyAlignment="1">
      <alignment horizontal="center" vertical="center"/>
    </xf>
    <xf numFmtId="0" fontId="8" fillId="17" borderId="0" xfId="8" applyFill="1"/>
    <xf numFmtId="0" fontId="39" fillId="0" borderId="11" xfId="13" applyFont="1" applyBorder="1" applyAlignment="1">
      <alignment horizontal="left" vertical="center" indent="1"/>
    </xf>
    <xf numFmtId="0" fontId="40" fillId="0" borderId="11" xfId="13" applyFont="1" applyBorder="1" applyAlignment="1">
      <alignment horizontal="center" vertical="center"/>
    </xf>
    <xf numFmtId="0" fontId="8" fillId="0" borderId="11" xfId="8" applyBorder="1"/>
    <xf numFmtId="0" fontId="39" fillId="0" borderId="12" xfId="13" applyFont="1" applyBorder="1" applyAlignment="1">
      <alignment horizontal="center" vertical="center"/>
    </xf>
    <xf numFmtId="0" fontId="8" fillId="0" borderId="12" xfId="8" applyBorder="1"/>
    <xf numFmtId="0" fontId="40" fillId="0" borderId="0" xfId="13" applyFont="1" applyBorder="1" applyAlignment="1">
      <alignment horizontal="center" vertical="center"/>
    </xf>
    <xf numFmtId="0" fontId="8" fillId="17" borderId="0" xfId="8" applyFill="1" applyBorder="1"/>
    <xf numFmtId="0" fontId="8" fillId="0" borderId="0" xfId="8" applyBorder="1"/>
    <xf numFmtId="0" fontId="0" fillId="5" borderId="1" xfId="0" applyFill="1" applyBorder="1"/>
    <xf numFmtId="43" fontId="20" fillId="5" borderId="0" xfId="1" applyFont="1" applyFill="1"/>
    <xf numFmtId="0" fontId="0" fillId="5" borderId="15" xfId="0" applyFill="1" applyBorder="1"/>
    <xf numFmtId="0" fontId="0" fillId="5" borderId="1" xfId="0" applyFill="1" applyBorder="1" applyAlignment="1">
      <alignment horizontal="right" wrapText="1"/>
    </xf>
    <xf numFmtId="0" fontId="40" fillId="0" borderId="0" xfId="13" applyFont="1" applyAlignment="1">
      <alignment horizontal="center" vertical="center"/>
    </xf>
    <xf numFmtId="0" fontId="0" fillId="0" borderId="0" xfId="0" applyNumberFormat="1"/>
    <xf numFmtId="15" fontId="0" fillId="0" borderId="1" xfId="0" applyNumberFormat="1" applyBorder="1"/>
    <xf numFmtId="15" fontId="0" fillId="0" borderId="1" xfId="0" quotePrefix="1" applyNumberFormat="1" applyBorder="1"/>
    <xf numFmtId="14" fontId="0" fillId="0" borderId="1" xfId="0" applyNumberFormat="1" applyBorder="1"/>
    <xf numFmtId="43" fontId="20" fillId="0" borderId="1" xfId="1" applyFont="1" applyBorder="1"/>
    <xf numFmtId="0" fontId="8" fillId="17" borderId="1" xfId="8" applyFill="1" applyBorder="1"/>
    <xf numFmtId="15" fontId="0" fillId="0" borderId="0" xfId="0" applyNumberFormat="1"/>
    <xf numFmtId="0" fontId="34" fillId="0" borderId="0" xfId="2" applyFont="1" applyAlignment="1">
      <alignment horizontal="center"/>
    </xf>
    <xf numFmtId="0" fontId="32" fillId="0" borderId="1" xfId="0" applyFont="1" applyBorder="1" applyAlignment="1">
      <alignment horizontal="center"/>
    </xf>
    <xf numFmtId="0" fontId="32" fillId="0" borderId="9" xfId="0" applyFont="1" applyBorder="1" applyAlignment="1">
      <alignment horizontal="center" textRotation="90"/>
    </xf>
    <xf numFmtId="0" fontId="32" fillId="0" borderId="1" xfId="0" applyFont="1" applyBorder="1" applyAlignment="1">
      <alignment horizontal="center" textRotation="90"/>
    </xf>
    <xf numFmtId="0" fontId="35" fillId="0" borderId="0" xfId="0" applyFont="1" applyAlignment="1">
      <alignment horizontal="center" vertical="center" wrapText="1"/>
    </xf>
    <xf numFmtId="0" fontId="39" fillId="0" borderId="0" xfId="13" applyFont="1" applyAlignment="1">
      <alignment horizontal="left" vertical="center" wrapText="1"/>
    </xf>
    <xf numFmtId="0" fontId="8" fillId="0" borderId="0" xfId="8" applyAlignment="1">
      <alignment vertical="center" wrapText="1"/>
    </xf>
    <xf numFmtId="0" fontId="8" fillId="0" borderId="10" xfId="8" applyBorder="1" applyAlignment="1">
      <alignment vertical="center" wrapText="1"/>
    </xf>
    <xf numFmtId="0" fontId="39" fillId="0" borderId="12" xfId="13" applyFont="1" applyBorder="1" applyAlignment="1">
      <alignment horizontal="left" vertical="center" wrapText="1"/>
    </xf>
    <xf numFmtId="0" fontId="8" fillId="0" borderId="12" xfId="8" applyBorder="1" applyAlignment="1">
      <alignment vertical="center" wrapText="1"/>
    </xf>
    <xf numFmtId="0" fontId="8" fillId="0" borderId="13" xfId="8" applyBorder="1" applyAlignment="1">
      <alignment vertical="center" wrapText="1"/>
    </xf>
    <xf numFmtId="0" fontId="8" fillId="0" borderId="0" xfId="8" applyBorder="1" applyAlignment="1">
      <alignment vertical="center" wrapText="1"/>
    </xf>
    <xf numFmtId="0" fontId="8" fillId="0" borderId="11" xfId="8" applyBorder="1" applyAlignment="1">
      <alignment vertical="center" wrapText="1"/>
    </xf>
    <xf numFmtId="0" fontId="8" fillId="0" borderId="14" xfId="8" applyBorder="1" applyAlignment="1">
      <alignment vertical="center" wrapText="1"/>
    </xf>
    <xf numFmtId="0" fontId="39" fillId="0" borderId="12" xfId="13" applyFont="1" applyBorder="1" applyAlignment="1">
      <alignment horizontal="left" wrapText="1"/>
    </xf>
    <xf numFmtId="0" fontId="8" fillId="0" borderId="0" xfId="8" applyAlignment="1">
      <alignment horizontal="left" wrapText="1"/>
    </xf>
    <xf numFmtId="0" fontId="40" fillId="0" borderId="0" xfId="13" applyFont="1" applyAlignment="1">
      <alignment horizontal="center" vertical="center"/>
    </xf>
    <xf numFmtId="0" fontId="8" fillId="0" borderId="0" xfId="8" applyAlignment="1"/>
  </cellXfs>
  <cellStyles count="14">
    <cellStyle name="20% - Accent1" xfId="3" builtinId="30"/>
    <cellStyle name="Accent4" xfId="4" builtinId="41"/>
    <cellStyle name="Accent6" xfId="5" builtinId="49"/>
    <cellStyle name="Comma" xfId="1" builtinId="3"/>
    <cellStyle name="Normal" xfId="0" builtinId="0"/>
    <cellStyle name="Normal 2" xfId="8"/>
    <cellStyle name="Normal 3" xfId="9"/>
    <cellStyle name="Normal 4" xfId="7"/>
    <cellStyle name="Normal_excel_review_class" xfId="12"/>
    <cellStyle name="Normal_Pivot - Salesperson Reports" xfId="13"/>
    <cellStyle name="Normal_Sheet1" xfId="10"/>
    <cellStyle name="Normal_Sheet2" xfId="11"/>
    <cellStyle name="Style 1" xfId="6"/>
    <cellStyle name="Title" xfId="2" builtin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504825</xdr:colOff>
      <xdr:row>6</xdr:row>
      <xdr:rowOff>66675</xdr:rowOff>
    </xdr:from>
    <xdr:to>
      <xdr:col>10</xdr:col>
      <xdr:colOff>314325</xdr:colOff>
      <xdr:row>6</xdr:row>
      <xdr:rowOff>95250</xdr:rowOff>
    </xdr:to>
    <xdr:cxnSp macro="">
      <xdr:nvCxnSpPr>
        <xdr:cNvPr id="2" name="Straight Arrow Connector 1"/>
        <xdr:cNvCxnSpPr/>
      </xdr:nvCxnSpPr>
      <xdr:spPr>
        <a:xfrm>
          <a:off x="1724025" y="1209675"/>
          <a:ext cx="7362825" cy="2857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476250</xdr:colOff>
      <xdr:row>7</xdr:row>
      <xdr:rowOff>85725</xdr:rowOff>
    </xdr:from>
    <xdr:to>
      <xdr:col>10</xdr:col>
      <xdr:colOff>914400</xdr:colOff>
      <xdr:row>7</xdr:row>
      <xdr:rowOff>133350</xdr:rowOff>
    </xdr:to>
    <xdr:cxnSp macro="">
      <xdr:nvCxnSpPr>
        <xdr:cNvPr id="3" name="Straight Arrow Connector 2"/>
        <xdr:cNvCxnSpPr/>
      </xdr:nvCxnSpPr>
      <xdr:spPr>
        <a:xfrm>
          <a:off x="1695450" y="1419225"/>
          <a:ext cx="7991475" cy="476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514350</xdr:colOff>
      <xdr:row>8</xdr:row>
      <xdr:rowOff>142875</xdr:rowOff>
    </xdr:from>
    <xdr:to>
      <xdr:col>10</xdr:col>
      <xdr:colOff>800100</xdr:colOff>
      <xdr:row>8</xdr:row>
      <xdr:rowOff>152400</xdr:rowOff>
    </xdr:to>
    <xdr:cxnSp macro="">
      <xdr:nvCxnSpPr>
        <xdr:cNvPr id="4" name="Straight Arrow Connector 3"/>
        <xdr:cNvCxnSpPr/>
      </xdr:nvCxnSpPr>
      <xdr:spPr>
        <a:xfrm flipV="1">
          <a:off x="1733550" y="1666875"/>
          <a:ext cx="78390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438150</xdr:colOff>
      <xdr:row>9</xdr:row>
      <xdr:rowOff>95250</xdr:rowOff>
    </xdr:from>
    <xdr:to>
      <xdr:col>10</xdr:col>
      <xdr:colOff>800100</xdr:colOff>
      <xdr:row>9</xdr:row>
      <xdr:rowOff>161925</xdr:rowOff>
    </xdr:to>
    <xdr:cxnSp macro="">
      <xdr:nvCxnSpPr>
        <xdr:cNvPr id="5" name="Straight Arrow Connector 4"/>
        <xdr:cNvCxnSpPr/>
      </xdr:nvCxnSpPr>
      <xdr:spPr>
        <a:xfrm>
          <a:off x="1657350" y="1809750"/>
          <a:ext cx="7915275" cy="66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4"/>
  <sheetViews>
    <sheetView topLeftCell="A11" workbookViewId="0">
      <selection activeCell="F35" sqref="F35"/>
    </sheetView>
  </sheetViews>
  <sheetFormatPr defaultRowHeight="15" x14ac:dyDescent="0.25"/>
  <sheetData>
    <row r="1" spans="1:13" x14ac:dyDescent="0.25">
      <c r="A1" t="s">
        <v>0</v>
      </c>
    </row>
    <row r="3" spans="1:13" x14ac:dyDescent="0.25">
      <c r="A3" t="s">
        <v>1</v>
      </c>
    </row>
    <row r="5" spans="1:13" x14ac:dyDescent="0.25">
      <c r="A5" s="1" t="s">
        <v>2</v>
      </c>
      <c r="B5" s="1" t="s">
        <v>3</v>
      </c>
    </row>
    <row r="6" spans="1:13" x14ac:dyDescent="0.25">
      <c r="A6" s="1" t="s">
        <v>2</v>
      </c>
      <c r="B6" s="1" t="s">
        <v>4</v>
      </c>
    </row>
    <row r="7" spans="1:13" x14ac:dyDescent="0.25">
      <c r="A7" s="1" t="s">
        <v>5</v>
      </c>
      <c r="B7" s="1" t="s">
        <v>4</v>
      </c>
    </row>
    <row r="8" spans="1:13" x14ac:dyDescent="0.25">
      <c r="A8" s="1" t="s">
        <v>6</v>
      </c>
      <c r="B8" s="1" t="s">
        <v>7</v>
      </c>
    </row>
    <row r="9" spans="1:13" x14ac:dyDescent="0.25">
      <c r="A9" s="1" t="s">
        <v>6</v>
      </c>
      <c r="B9" s="1" t="s">
        <v>3</v>
      </c>
    </row>
    <row r="10" spans="1:13" x14ac:dyDescent="0.25">
      <c r="A10" s="1" t="s">
        <v>8</v>
      </c>
      <c r="B10" s="1" t="s">
        <v>7</v>
      </c>
    </row>
    <row r="11" spans="1:13" x14ac:dyDescent="0.25">
      <c r="A11" s="1" t="s">
        <v>5</v>
      </c>
      <c r="B11" s="1" t="s">
        <v>4</v>
      </c>
    </row>
    <row r="12" spans="1:13" x14ac:dyDescent="0.25">
      <c r="A12" s="1" t="s">
        <v>6</v>
      </c>
      <c r="B12" s="1" t="s">
        <v>7</v>
      </c>
    </row>
    <row r="13" spans="1:13" x14ac:dyDescent="0.25">
      <c r="A13" s="1" t="s">
        <v>9</v>
      </c>
      <c r="B13" s="1" t="s">
        <v>3</v>
      </c>
    </row>
    <row r="14" spans="1:13" x14ac:dyDescent="0.25">
      <c r="A14" s="1" t="s">
        <v>6</v>
      </c>
      <c r="B14" s="1" t="s">
        <v>4</v>
      </c>
    </row>
    <row r="15" spans="1:13" x14ac:dyDescent="0.25">
      <c r="A15" s="1" t="s">
        <v>2</v>
      </c>
      <c r="B15" s="1" t="s">
        <v>3</v>
      </c>
    </row>
    <row r="16" spans="1:13" x14ac:dyDescent="0.25">
      <c r="A16" s="1" t="s">
        <v>9</v>
      </c>
      <c r="B16" s="1" t="s">
        <v>10</v>
      </c>
      <c r="H16" s="1"/>
      <c r="I16" s="1" t="s">
        <v>3</v>
      </c>
      <c r="J16" s="1" t="s">
        <v>4</v>
      </c>
      <c r="K16" s="1" t="s">
        <v>7</v>
      </c>
      <c r="L16" s="1" t="s">
        <v>10</v>
      </c>
      <c r="M16" s="1" t="s">
        <v>12</v>
      </c>
    </row>
    <row r="17" spans="1:13" x14ac:dyDescent="0.25">
      <c r="A17" s="1" t="s">
        <v>8</v>
      </c>
      <c r="B17" s="1" t="s">
        <v>10</v>
      </c>
      <c r="H17" s="1" t="s">
        <v>2</v>
      </c>
      <c r="I17" s="2">
        <f>IF(SUMPRODUCT(--($A$5:$A$24=$H17)*($B$5:$B$24=I$16))=0,"",SUMPRODUCT(--($A$5:$A$24=$H17)*($B$5:$B$24=I$16)))</f>
        <v>2</v>
      </c>
      <c r="J17" s="2">
        <f t="shared" ref="J17:M22" si="0">IF(SUMPRODUCT(--($A$5:$A$24=$H17)*($B$5:$B$24=J$16))=0,"",SUMPRODUCT(--($A$5:$A$24=$H17)*($B$5:$B$24=J$16)))</f>
        <v>1</v>
      </c>
      <c r="K17" s="2">
        <f t="shared" si="0"/>
        <v>1</v>
      </c>
      <c r="L17" s="2">
        <f t="shared" si="0"/>
        <v>2</v>
      </c>
      <c r="M17" s="2" t="str">
        <f t="shared" si="0"/>
        <v/>
      </c>
    </row>
    <row r="18" spans="1:13" x14ac:dyDescent="0.25">
      <c r="A18" s="1" t="s">
        <v>8</v>
      </c>
      <c r="B18" s="1" t="s">
        <v>10</v>
      </c>
      <c r="H18" s="1" t="s">
        <v>5</v>
      </c>
      <c r="I18" s="2">
        <f t="shared" ref="I18:I22" si="1">IF(SUMPRODUCT(--($A$5:$A$24=$H18)*($B$5:$B$24=I$16))=0,"",SUMPRODUCT(--($A$5:$A$24=$H18)*($B$5:$B$24=I$16)))</f>
        <v>1</v>
      </c>
      <c r="J18" s="2">
        <f t="shared" si="0"/>
        <v>2</v>
      </c>
      <c r="K18" s="2" t="str">
        <f t="shared" si="0"/>
        <v/>
      </c>
      <c r="L18" s="2" t="str">
        <f t="shared" si="0"/>
        <v/>
      </c>
      <c r="M18" s="2"/>
    </row>
    <row r="19" spans="1:13" x14ac:dyDescent="0.25">
      <c r="A19" s="1" t="s">
        <v>2</v>
      </c>
      <c r="B19" s="1" t="s">
        <v>10</v>
      </c>
      <c r="H19" s="1" t="s">
        <v>6</v>
      </c>
      <c r="I19" s="2">
        <f t="shared" si="1"/>
        <v>1</v>
      </c>
      <c r="J19" s="2">
        <f t="shared" si="0"/>
        <v>1</v>
      </c>
      <c r="K19" s="2">
        <f t="shared" si="0"/>
        <v>2</v>
      </c>
      <c r="L19" s="2" t="str">
        <f t="shared" si="0"/>
        <v/>
      </c>
      <c r="M19" s="2"/>
    </row>
    <row r="20" spans="1:13" x14ac:dyDescent="0.25">
      <c r="A20" s="1" t="s">
        <v>2</v>
      </c>
      <c r="B20" s="1" t="s">
        <v>7</v>
      </c>
      <c r="H20" s="1" t="s">
        <v>8</v>
      </c>
      <c r="I20" s="2" t="str">
        <f t="shared" si="1"/>
        <v/>
      </c>
      <c r="J20" s="2" t="str">
        <f t="shared" si="0"/>
        <v/>
      </c>
      <c r="K20" s="2">
        <f t="shared" si="0"/>
        <v>2</v>
      </c>
      <c r="L20" s="2">
        <f t="shared" si="0"/>
        <v>2</v>
      </c>
      <c r="M20" s="2"/>
    </row>
    <row r="21" spans="1:13" x14ac:dyDescent="0.25">
      <c r="A21" s="1" t="s">
        <v>2</v>
      </c>
      <c r="B21" s="1" t="s">
        <v>10</v>
      </c>
      <c r="H21" s="1" t="s">
        <v>9</v>
      </c>
      <c r="I21" s="2">
        <f t="shared" si="1"/>
        <v>1</v>
      </c>
      <c r="J21" s="2" t="str">
        <f t="shared" si="0"/>
        <v/>
      </c>
      <c r="K21" s="2">
        <f t="shared" si="0"/>
        <v>1</v>
      </c>
      <c r="L21" s="2">
        <f t="shared" si="0"/>
        <v>1</v>
      </c>
      <c r="M21" s="2"/>
    </row>
    <row r="22" spans="1:13" x14ac:dyDescent="0.25">
      <c r="A22" s="1" t="s">
        <v>9</v>
      </c>
      <c r="B22" s="1" t="s">
        <v>7</v>
      </c>
      <c r="H22" s="1" t="s">
        <v>12</v>
      </c>
      <c r="I22" s="2" t="str">
        <f t="shared" si="1"/>
        <v/>
      </c>
      <c r="J22" s="2" t="str">
        <f t="shared" si="0"/>
        <v/>
      </c>
      <c r="K22" s="2" t="str">
        <f t="shared" si="0"/>
        <v/>
      </c>
      <c r="L22" s="2" t="str">
        <f t="shared" si="0"/>
        <v/>
      </c>
      <c r="M22" s="2"/>
    </row>
    <row r="23" spans="1:13" x14ac:dyDescent="0.25">
      <c r="A23" s="1" t="s">
        <v>5</v>
      </c>
      <c r="B23" s="1" t="s">
        <v>3</v>
      </c>
    </row>
    <row r="24" spans="1:13" x14ac:dyDescent="0.25">
      <c r="A24" s="1" t="s">
        <v>8</v>
      </c>
      <c r="B24" s="1" t="s">
        <v>7</v>
      </c>
    </row>
    <row r="26" spans="1:13" x14ac:dyDescent="0.25">
      <c r="A26" t="s">
        <v>11</v>
      </c>
    </row>
    <row r="28" spans="1:13" x14ac:dyDescent="0.25">
      <c r="A28" s="1"/>
      <c r="B28" s="1" t="s">
        <v>3</v>
      </c>
      <c r="C28" s="1" t="s">
        <v>4</v>
      </c>
      <c r="D28" s="1" t="s">
        <v>7</v>
      </c>
      <c r="E28" s="1" t="s">
        <v>10</v>
      </c>
      <c r="F28" s="1" t="s">
        <v>12</v>
      </c>
      <c r="H28" s="1"/>
      <c r="I28" s="1" t="s">
        <v>3</v>
      </c>
      <c r="J28" s="1" t="s">
        <v>4</v>
      </c>
      <c r="K28" s="1" t="s">
        <v>7</v>
      </c>
      <c r="L28" s="1" t="s">
        <v>10</v>
      </c>
      <c r="M28" s="1" t="s">
        <v>12</v>
      </c>
    </row>
    <row r="29" spans="1:13" x14ac:dyDescent="0.25">
      <c r="A29" s="1" t="s">
        <v>2</v>
      </c>
      <c r="B29" s="245">
        <f>IF(SUMPRODUCT(--($A$5:$A$24=$A29)*($B$5:$B$24=B$28))=0,"",SUMPRODUCT(--($A$5:$A$24=$A29)*($B$5:$B$24=B$28)))</f>
        <v>2</v>
      </c>
      <c r="C29" s="245">
        <f t="shared" ref="C29:E29" si="2">IF(SUMPRODUCT(--($A$5:$A$24=$A29)*($B$5:$B$24=C$28))=0,"",SUMPRODUCT(--($A$5:$A$24=$A29)*($B$5:$B$24=C$28)))</f>
        <v>1</v>
      </c>
      <c r="D29" s="245">
        <f t="shared" si="2"/>
        <v>1</v>
      </c>
      <c r="E29" s="245">
        <f t="shared" si="2"/>
        <v>2</v>
      </c>
      <c r="F29" s="2">
        <v>6</v>
      </c>
      <c r="H29" s="1" t="s">
        <v>2</v>
      </c>
      <c r="I29" s="2">
        <v>2</v>
      </c>
      <c r="J29" s="2">
        <v>1</v>
      </c>
      <c r="K29" s="2">
        <v>1</v>
      </c>
      <c r="L29" s="2">
        <v>2</v>
      </c>
      <c r="M29" s="2">
        <v>6</v>
      </c>
    </row>
    <row r="30" spans="1:13" x14ac:dyDescent="0.25">
      <c r="A30" s="1" t="s">
        <v>5</v>
      </c>
      <c r="B30" s="245">
        <f t="shared" ref="B30:E33" si="3">IF(SUMPRODUCT(--($A$5:$A$24=$A30)*($B$5:$B$24=B$28))=0,"",SUMPRODUCT(--($A$5:$A$24=$A30)*($B$5:$B$24=B$28)))</f>
        <v>1</v>
      </c>
      <c r="C30" s="245">
        <f t="shared" si="3"/>
        <v>2</v>
      </c>
      <c r="D30" s="245" t="str">
        <f t="shared" si="3"/>
        <v/>
      </c>
      <c r="E30" s="245" t="str">
        <f t="shared" si="3"/>
        <v/>
      </c>
      <c r="F30" s="2">
        <v>3</v>
      </c>
      <c r="H30" s="1" t="s">
        <v>5</v>
      </c>
      <c r="I30" s="2">
        <v>1</v>
      </c>
      <c r="J30" s="2">
        <v>2</v>
      </c>
      <c r="K30" s="1"/>
      <c r="L30" s="1"/>
      <c r="M30" s="2">
        <v>3</v>
      </c>
    </row>
    <row r="31" spans="1:13" x14ac:dyDescent="0.25">
      <c r="A31" s="1" t="s">
        <v>6</v>
      </c>
      <c r="B31" s="245">
        <f t="shared" si="3"/>
        <v>1</v>
      </c>
      <c r="C31" s="245">
        <f t="shared" si="3"/>
        <v>1</v>
      </c>
      <c r="D31" s="245">
        <f t="shared" si="3"/>
        <v>2</v>
      </c>
      <c r="E31" s="245" t="str">
        <f t="shared" si="3"/>
        <v/>
      </c>
      <c r="F31" s="2">
        <v>4</v>
      </c>
      <c r="H31" s="1" t="s">
        <v>6</v>
      </c>
      <c r="I31" s="2">
        <v>1</v>
      </c>
      <c r="J31" s="2">
        <v>1</v>
      </c>
      <c r="K31" s="2">
        <v>2</v>
      </c>
      <c r="L31" s="1"/>
      <c r="M31" s="2">
        <v>4</v>
      </c>
    </row>
    <row r="32" spans="1:13" x14ac:dyDescent="0.25">
      <c r="A32" s="1" t="s">
        <v>8</v>
      </c>
      <c r="B32" s="245" t="str">
        <f t="shared" si="3"/>
        <v/>
      </c>
      <c r="C32" s="245" t="str">
        <f t="shared" si="3"/>
        <v/>
      </c>
      <c r="D32" s="245">
        <f t="shared" si="3"/>
        <v>2</v>
      </c>
      <c r="E32" s="245">
        <f t="shared" si="3"/>
        <v>2</v>
      </c>
      <c r="F32" s="2">
        <v>4</v>
      </c>
      <c r="H32" s="1" t="s">
        <v>8</v>
      </c>
      <c r="I32" s="1"/>
      <c r="J32" s="1"/>
      <c r="K32" s="2">
        <v>2</v>
      </c>
      <c r="L32" s="2">
        <v>2</v>
      </c>
      <c r="M32" s="2">
        <v>4</v>
      </c>
    </row>
    <row r="33" spans="1:13" x14ac:dyDescent="0.25">
      <c r="A33" s="1" t="s">
        <v>9</v>
      </c>
      <c r="B33" s="245">
        <f t="shared" si="3"/>
        <v>1</v>
      </c>
      <c r="C33" s="245" t="str">
        <f t="shared" si="3"/>
        <v/>
      </c>
      <c r="D33" s="245">
        <f t="shared" si="3"/>
        <v>1</v>
      </c>
      <c r="E33" s="245">
        <f t="shared" si="3"/>
        <v>1</v>
      </c>
      <c r="F33" s="2">
        <v>3</v>
      </c>
      <c r="H33" s="1" t="s">
        <v>9</v>
      </c>
      <c r="I33" s="2">
        <v>1</v>
      </c>
      <c r="J33" s="1"/>
      <c r="K33" s="2">
        <v>1</v>
      </c>
      <c r="L33" s="2">
        <v>1</v>
      </c>
      <c r="M33" s="2">
        <v>3</v>
      </c>
    </row>
    <row r="34" spans="1:13" x14ac:dyDescent="0.25">
      <c r="A34" s="1" t="s">
        <v>12</v>
      </c>
      <c r="B34" s="245"/>
      <c r="C34" s="245"/>
      <c r="D34" s="245"/>
      <c r="E34" s="245"/>
      <c r="F34" s="2">
        <v>20</v>
      </c>
      <c r="H34" s="1" t="s">
        <v>12</v>
      </c>
      <c r="I34" s="2">
        <v>5</v>
      </c>
      <c r="J34" s="2">
        <v>4</v>
      </c>
      <c r="K34" s="2">
        <v>6</v>
      </c>
      <c r="L34" s="2">
        <v>5</v>
      </c>
      <c r="M34" s="2">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10"/>
  <sheetViews>
    <sheetView zoomScale="119" zoomScaleNormal="119" workbookViewId="0">
      <selection activeCell="D6" sqref="D6"/>
    </sheetView>
  </sheetViews>
  <sheetFormatPr defaultRowHeight="15" x14ac:dyDescent="0.25"/>
  <sheetData>
    <row r="1" spans="1:11" x14ac:dyDescent="0.25">
      <c r="C1" t="s">
        <v>13</v>
      </c>
    </row>
    <row r="2" spans="1:11" x14ac:dyDescent="0.25">
      <c r="A2" s="3" t="s">
        <v>14</v>
      </c>
      <c r="B2" s="4" t="s">
        <v>15</v>
      </c>
      <c r="C2" s="8">
        <f>SUMPRODUCT((ctr_range1=A2)*(ctr_range2=B2)*(sum_range))</f>
        <v>98</v>
      </c>
      <c r="F2" s="3"/>
      <c r="G2" s="3" t="s">
        <v>14</v>
      </c>
      <c r="H2" s="3" t="s">
        <v>16</v>
      </c>
      <c r="I2" s="3" t="s">
        <v>17</v>
      </c>
      <c r="J2" s="3" t="s">
        <v>18</v>
      </c>
      <c r="K2" s="3" t="s">
        <v>19</v>
      </c>
    </row>
    <row r="3" spans="1:11" x14ac:dyDescent="0.25">
      <c r="A3" s="3" t="s">
        <v>16</v>
      </c>
      <c r="B3" s="4" t="s">
        <v>20</v>
      </c>
      <c r="C3" s="8">
        <f>SUMPRODUCT((ctr_range1=A3)*(ctr_range2=B3)*(sum_range))</f>
        <v>585</v>
      </c>
      <c r="F3" s="4" t="s">
        <v>15</v>
      </c>
      <c r="G3" s="5">
        <v>98</v>
      </c>
      <c r="H3" s="5">
        <v>53</v>
      </c>
      <c r="I3" s="5">
        <v>76</v>
      </c>
      <c r="J3" s="5">
        <v>61</v>
      </c>
      <c r="K3" s="5">
        <v>63</v>
      </c>
    </row>
    <row r="4" spans="1:11" x14ac:dyDescent="0.25">
      <c r="A4" s="3" t="s">
        <v>17</v>
      </c>
      <c r="B4" s="4" t="s">
        <v>21</v>
      </c>
      <c r="C4" s="8">
        <f>SUMPRODUCT((ctr_range1=A4)*(ctr_range2=B4)*(sum_range))</f>
        <v>7614</v>
      </c>
      <c r="F4" s="4" t="s">
        <v>20</v>
      </c>
      <c r="G4" s="5">
        <v>648</v>
      </c>
      <c r="H4" s="5">
        <v>585</v>
      </c>
      <c r="I4" s="5">
        <v>606</v>
      </c>
      <c r="J4" s="5">
        <v>554</v>
      </c>
      <c r="K4" s="5">
        <v>547</v>
      </c>
    </row>
    <row r="5" spans="1:11" x14ac:dyDescent="0.25">
      <c r="A5" s="3" t="s">
        <v>18</v>
      </c>
      <c r="B5" s="4" t="s">
        <v>22</v>
      </c>
      <c r="C5" s="8">
        <f>SUMPRODUCT((ctr_range1=A5)*(ctr_range2=B5)*(sum_range))</f>
        <v>14512</v>
      </c>
      <c r="F5" s="4" t="s">
        <v>21</v>
      </c>
      <c r="G5" s="5">
        <v>5216</v>
      </c>
      <c r="H5" s="5">
        <v>5208</v>
      </c>
      <c r="I5" s="5">
        <v>7614</v>
      </c>
      <c r="J5" s="5">
        <v>5991</v>
      </c>
      <c r="K5" s="5">
        <v>5246</v>
      </c>
    </row>
    <row r="6" spans="1:11" x14ac:dyDescent="0.25">
      <c r="A6" s="3" t="s">
        <v>19</v>
      </c>
      <c r="B6" s="4" t="s">
        <v>23</v>
      </c>
      <c r="C6" s="8">
        <f>SUMPRODUCT((ctr_range1=A6)*(ctr_range2=B6)*(sum_range))</f>
        <v>189676</v>
      </c>
      <c r="F6" s="4" t="s">
        <v>22</v>
      </c>
      <c r="G6" s="5">
        <v>22789</v>
      </c>
      <c r="H6" s="5">
        <v>21167</v>
      </c>
      <c r="I6" s="5">
        <v>30554</v>
      </c>
      <c r="J6" s="5">
        <v>14512</v>
      </c>
      <c r="K6" s="5">
        <v>32014</v>
      </c>
    </row>
    <row r="7" spans="1:11" x14ac:dyDescent="0.25">
      <c r="F7" s="4" t="s">
        <v>23</v>
      </c>
      <c r="G7" s="5">
        <v>186024</v>
      </c>
      <c r="H7" s="5">
        <v>158163</v>
      </c>
      <c r="I7" s="5">
        <v>170132</v>
      </c>
      <c r="J7" s="5">
        <v>193450</v>
      </c>
      <c r="K7" s="5">
        <v>189676</v>
      </c>
    </row>
    <row r="10" spans="1:11" x14ac:dyDescent="0.25">
      <c r="E10" t="s">
        <v>1974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AK33"/>
  <sheetViews>
    <sheetView workbookViewId="0">
      <selection activeCell="I15" sqref="I15"/>
    </sheetView>
  </sheetViews>
  <sheetFormatPr defaultRowHeight="15" x14ac:dyDescent="0.25"/>
  <cols>
    <col min="4" max="4" width="10.7109375" bestFit="1" customWidth="1"/>
    <col min="5" max="5" width="10.7109375" style="6" customWidth="1"/>
    <col min="6" max="6" width="10.7109375" customWidth="1"/>
    <col min="7" max="7" width="9.140625" bestFit="1" customWidth="1"/>
    <col min="8" max="15" width="8.7109375" bestFit="1" customWidth="1"/>
    <col min="16" max="37" width="9.7109375" bestFit="1" customWidth="1"/>
    <col min="38" max="41" width="18" customWidth="1"/>
  </cols>
  <sheetData>
    <row r="1" spans="2:37" x14ac:dyDescent="0.25">
      <c r="G1" t="s">
        <v>24</v>
      </c>
    </row>
    <row r="2" spans="2:37" ht="15.75" thickBot="1" x14ac:dyDescent="0.3">
      <c r="C2" t="s">
        <v>25</v>
      </c>
      <c r="F2" t="s">
        <v>26</v>
      </c>
      <c r="G2" s="7">
        <v>41334</v>
      </c>
      <c r="H2" s="7">
        <v>41335</v>
      </c>
      <c r="I2" s="7">
        <v>41336</v>
      </c>
      <c r="J2" s="7">
        <v>41337</v>
      </c>
      <c r="K2" s="7">
        <v>41338</v>
      </c>
      <c r="L2" s="7">
        <v>41339</v>
      </c>
      <c r="M2" s="7">
        <v>41340</v>
      </c>
      <c r="N2" s="7">
        <v>41341</v>
      </c>
      <c r="O2" s="7">
        <v>41342</v>
      </c>
      <c r="P2" s="7">
        <v>41343</v>
      </c>
      <c r="Q2" s="7">
        <v>41344</v>
      </c>
      <c r="R2" s="7">
        <v>41345</v>
      </c>
      <c r="S2" s="7">
        <v>41346</v>
      </c>
      <c r="T2" s="7">
        <v>41347</v>
      </c>
      <c r="U2" s="7">
        <v>41348</v>
      </c>
      <c r="V2" s="7">
        <v>41349</v>
      </c>
      <c r="W2" s="7">
        <v>41350</v>
      </c>
      <c r="X2" s="7">
        <v>41351</v>
      </c>
      <c r="Y2" s="7">
        <v>41352</v>
      </c>
      <c r="Z2" s="7">
        <v>41353</v>
      </c>
      <c r="AA2" s="7">
        <v>41354</v>
      </c>
      <c r="AB2" s="7">
        <v>41355</v>
      </c>
      <c r="AC2" s="7">
        <v>41356</v>
      </c>
      <c r="AD2" s="7">
        <v>41357</v>
      </c>
      <c r="AE2" s="7">
        <v>41358</v>
      </c>
      <c r="AF2" s="7">
        <v>41359</v>
      </c>
      <c r="AG2" s="7">
        <v>41360</v>
      </c>
      <c r="AH2" s="7">
        <v>41361</v>
      </c>
      <c r="AI2" s="7">
        <v>41362</v>
      </c>
      <c r="AJ2" s="7">
        <v>41363</v>
      </c>
      <c r="AK2" s="7">
        <v>41364</v>
      </c>
    </row>
    <row r="3" spans="2:37" ht="15.75" thickBot="1" x14ac:dyDescent="0.3">
      <c r="B3" s="8" t="s">
        <v>27</v>
      </c>
      <c r="C3" s="8">
        <v>180</v>
      </c>
      <c r="D3" s="9">
        <v>41334</v>
      </c>
      <c r="E3" s="10"/>
      <c r="F3" s="7" t="s">
        <v>27</v>
      </c>
      <c r="G3" s="244">
        <f>SUMPRODUCT(--($B$3:$B$33=$F3)*($D$3:$D$33=G$2)*($C$3:$C$33))</f>
        <v>180</v>
      </c>
      <c r="H3" s="244">
        <f t="shared" ref="H3:AK6" si="0">SUMPRODUCT(--($B$3:$B$33=$F3)*($D$3:$D$33=H$2)*($C$3:$C$33))</f>
        <v>0</v>
      </c>
      <c r="I3" s="244">
        <f t="shared" si="0"/>
        <v>0</v>
      </c>
      <c r="J3" s="244">
        <f t="shared" si="0"/>
        <v>0</v>
      </c>
      <c r="K3" s="244">
        <f t="shared" si="0"/>
        <v>137</v>
      </c>
      <c r="L3" s="244">
        <f t="shared" si="0"/>
        <v>0</v>
      </c>
      <c r="M3" s="244">
        <f t="shared" si="0"/>
        <v>0</v>
      </c>
      <c r="N3" s="244">
        <f t="shared" si="0"/>
        <v>0</v>
      </c>
      <c r="O3" s="244">
        <f t="shared" si="0"/>
        <v>127</v>
      </c>
      <c r="P3" s="244">
        <f t="shared" si="0"/>
        <v>0</v>
      </c>
      <c r="Q3" s="244">
        <f t="shared" si="0"/>
        <v>0</v>
      </c>
      <c r="R3" s="244">
        <f t="shared" si="0"/>
        <v>0</v>
      </c>
      <c r="S3" s="244">
        <f t="shared" si="0"/>
        <v>180</v>
      </c>
      <c r="T3" s="244">
        <f t="shared" si="0"/>
        <v>0</v>
      </c>
      <c r="U3" s="244">
        <f t="shared" si="0"/>
        <v>0</v>
      </c>
      <c r="V3" s="244">
        <f t="shared" si="0"/>
        <v>0</v>
      </c>
      <c r="W3" s="244">
        <f t="shared" si="0"/>
        <v>132</v>
      </c>
      <c r="X3" s="244">
        <f t="shared" si="0"/>
        <v>0</v>
      </c>
      <c r="Y3" s="244">
        <f t="shared" si="0"/>
        <v>0</v>
      </c>
      <c r="Z3" s="244">
        <f t="shared" si="0"/>
        <v>0</v>
      </c>
      <c r="AA3" s="244">
        <f t="shared" si="0"/>
        <v>125</v>
      </c>
      <c r="AB3" s="244">
        <f t="shared" si="0"/>
        <v>0</v>
      </c>
      <c r="AC3" s="244">
        <f t="shared" si="0"/>
        <v>0</v>
      </c>
      <c r="AD3" s="244">
        <f t="shared" si="0"/>
        <v>0</v>
      </c>
      <c r="AE3" s="244">
        <f t="shared" si="0"/>
        <v>125</v>
      </c>
      <c r="AF3" s="244">
        <f t="shared" si="0"/>
        <v>0</v>
      </c>
      <c r="AG3" s="244">
        <f t="shared" si="0"/>
        <v>0</v>
      </c>
      <c r="AH3" s="244">
        <f t="shared" si="0"/>
        <v>0</v>
      </c>
      <c r="AI3" s="244">
        <f t="shared" si="0"/>
        <v>523</v>
      </c>
      <c r="AJ3" s="244">
        <f t="shared" si="0"/>
        <v>0</v>
      </c>
      <c r="AK3" s="244">
        <f t="shared" si="0"/>
        <v>0</v>
      </c>
    </row>
    <row r="4" spans="2:37" ht="15.75" thickBot="1" x14ac:dyDescent="0.3">
      <c r="B4" s="8" t="s">
        <v>28</v>
      </c>
      <c r="C4" s="8">
        <v>173</v>
      </c>
      <c r="D4" s="9">
        <v>41334</v>
      </c>
      <c r="E4" s="10"/>
      <c r="F4" s="7" t="s">
        <v>28</v>
      </c>
      <c r="G4" s="244">
        <f t="shared" ref="G4:G6" si="1">SUMPRODUCT(--($B$3:$B$33=$F4)*($D$3:$D$33=G$2)*($C$3:$C$33))</f>
        <v>173</v>
      </c>
      <c r="H4" s="244">
        <f t="shared" si="0"/>
        <v>0</v>
      </c>
      <c r="I4" s="244">
        <f t="shared" si="0"/>
        <v>0</v>
      </c>
      <c r="J4" s="244">
        <f t="shared" si="0"/>
        <v>0</v>
      </c>
      <c r="K4" s="244">
        <f t="shared" si="0"/>
        <v>175</v>
      </c>
      <c r="L4" s="244">
        <f t="shared" si="0"/>
        <v>0</v>
      </c>
      <c r="M4" s="244">
        <f t="shared" si="0"/>
        <v>0</v>
      </c>
      <c r="N4" s="244">
        <f t="shared" si="0"/>
        <v>0</v>
      </c>
      <c r="O4" s="244">
        <f t="shared" si="0"/>
        <v>102</v>
      </c>
      <c r="P4" s="244">
        <f t="shared" si="0"/>
        <v>0</v>
      </c>
      <c r="Q4" s="244">
        <f t="shared" si="0"/>
        <v>0</v>
      </c>
      <c r="R4" s="244">
        <f t="shared" si="0"/>
        <v>0</v>
      </c>
      <c r="S4" s="244">
        <f t="shared" si="0"/>
        <v>117</v>
      </c>
      <c r="T4" s="244">
        <f t="shared" si="0"/>
        <v>0</v>
      </c>
      <c r="U4" s="244">
        <f t="shared" si="0"/>
        <v>0</v>
      </c>
      <c r="V4" s="244">
        <f t="shared" si="0"/>
        <v>0</v>
      </c>
      <c r="W4" s="244">
        <f t="shared" si="0"/>
        <v>167</v>
      </c>
      <c r="X4" s="244">
        <f t="shared" si="0"/>
        <v>0</v>
      </c>
      <c r="Y4" s="244">
        <f t="shared" si="0"/>
        <v>0</v>
      </c>
      <c r="Z4" s="244">
        <f t="shared" si="0"/>
        <v>0</v>
      </c>
      <c r="AA4" s="244">
        <f t="shared" si="0"/>
        <v>452</v>
      </c>
      <c r="AB4" s="244">
        <f t="shared" si="0"/>
        <v>0</v>
      </c>
      <c r="AC4" s="244">
        <f t="shared" si="0"/>
        <v>0</v>
      </c>
      <c r="AD4" s="244">
        <f t="shared" si="0"/>
        <v>0</v>
      </c>
      <c r="AE4" s="244">
        <f t="shared" si="0"/>
        <v>147</v>
      </c>
      <c r="AF4" s="244">
        <f t="shared" si="0"/>
        <v>0</v>
      </c>
      <c r="AG4" s="244">
        <f t="shared" si="0"/>
        <v>0</v>
      </c>
      <c r="AH4" s="244">
        <f t="shared" si="0"/>
        <v>0</v>
      </c>
      <c r="AI4" s="244">
        <f t="shared" si="0"/>
        <v>142</v>
      </c>
      <c r="AJ4" s="244">
        <f t="shared" si="0"/>
        <v>0</v>
      </c>
      <c r="AK4" s="244">
        <f t="shared" si="0"/>
        <v>0</v>
      </c>
    </row>
    <row r="5" spans="2:37" ht="15.75" thickBot="1" x14ac:dyDescent="0.3">
      <c r="B5" s="8" t="s">
        <v>29</v>
      </c>
      <c r="C5" s="8">
        <v>141</v>
      </c>
      <c r="D5" s="9">
        <v>41334</v>
      </c>
      <c r="E5" s="10"/>
      <c r="F5" s="7" t="s">
        <v>29</v>
      </c>
      <c r="G5" s="244">
        <f t="shared" si="1"/>
        <v>141</v>
      </c>
      <c r="H5" s="244">
        <f t="shared" si="0"/>
        <v>0</v>
      </c>
      <c r="I5" s="244">
        <f t="shared" si="0"/>
        <v>0</v>
      </c>
      <c r="J5" s="244">
        <f t="shared" si="0"/>
        <v>0</v>
      </c>
      <c r="K5" s="244">
        <f t="shared" si="0"/>
        <v>143</v>
      </c>
      <c r="L5" s="244">
        <f t="shared" si="0"/>
        <v>0</v>
      </c>
      <c r="M5" s="244">
        <f t="shared" si="0"/>
        <v>0</v>
      </c>
      <c r="N5" s="244">
        <f t="shared" si="0"/>
        <v>0</v>
      </c>
      <c r="O5" s="244">
        <f t="shared" si="0"/>
        <v>121</v>
      </c>
      <c r="P5" s="244">
        <f t="shared" si="0"/>
        <v>0</v>
      </c>
      <c r="Q5" s="244">
        <f t="shared" si="0"/>
        <v>0</v>
      </c>
      <c r="R5" s="244">
        <f t="shared" si="0"/>
        <v>0</v>
      </c>
      <c r="S5" s="244">
        <f t="shared" si="0"/>
        <v>111</v>
      </c>
      <c r="T5" s="244">
        <f t="shared" si="0"/>
        <v>0</v>
      </c>
      <c r="U5" s="244">
        <f t="shared" si="0"/>
        <v>0</v>
      </c>
      <c r="V5" s="244">
        <f t="shared" si="0"/>
        <v>0</v>
      </c>
      <c r="W5" s="244">
        <f t="shared" si="0"/>
        <v>146</v>
      </c>
      <c r="X5" s="244">
        <f t="shared" si="0"/>
        <v>0</v>
      </c>
      <c r="Y5" s="244">
        <f t="shared" si="0"/>
        <v>0</v>
      </c>
      <c r="Z5" s="244">
        <f t="shared" si="0"/>
        <v>0</v>
      </c>
      <c r="AA5" s="244">
        <f t="shared" si="0"/>
        <v>325</v>
      </c>
      <c r="AB5" s="244">
        <f t="shared" si="0"/>
        <v>0</v>
      </c>
      <c r="AC5" s="244">
        <f t="shared" si="0"/>
        <v>0</v>
      </c>
      <c r="AD5" s="244">
        <f t="shared" si="0"/>
        <v>0</v>
      </c>
      <c r="AE5" s="244">
        <f t="shared" si="0"/>
        <v>789</v>
      </c>
      <c r="AF5" s="244">
        <f t="shared" si="0"/>
        <v>0</v>
      </c>
      <c r="AG5" s="244">
        <f t="shared" si="0"/>
        <v>0</v>
      </c>
      <c r="AH5" s="244">
        <f t="shared" si="0"/>
        <v>0</v>
      </c>
      <c r="AI5" s="244">
        <f t="shared" si="0"/>
        <v>152</v>
      </c>
      <c r="AJ5" s="244">
        <f t="shared" si="0"/>
        <v>0</v>
      </c>
      <c r="AK5" s="244">
        <f t="shared" si="0"/>
        <v>0</v>
      </c>
    </row>
    <row r="6" spans="2:37" x14ac:dyDescent="0.25">
      <c r="B6" s="8" t="s">
        <v>30</v>
      </c>
      <c r="C6" s="8">
        <v>179</v>
      </c>
      <c r="D6" s="9">
        <v>41334</v>
      </c>
      <c r="E6" s="10"/>
      <c r="F6" s="7" t="s">
        <v>30</v>
      </c>
      <c r="G6" s="244">
        <f t="shared" si="1"/>
        <v>179</v>
      </c>
      <c r="H6" s="244">
        <f t="shared" si="0"/>
        <v>0</v>
      </c>
      <c r="I6" s="244">
        <f t="shared" si="0"/>
        <v>0</v>
      </c>
      <c r="J6" s="244">
        <f t="shared" si="0"/>
        <v>0</v>
      </c>
      <c r="K6" s="244">
        <f t="shared" si="0"/>
        <v>107</v>
      </c>
      <c r="L6" s="244">
        <f t="shared" si="0"/>
        <v>0</v>
      </c>
      <c r="M6" s="244">
        <f t="shared" si="0"/>
        <v>0</v>
      </c>
      <c r="N6" s="244">
        <f t="shared" si="0"/>
        <v>0</v>
      </c>
      <c r="O6" s="244">
        <f t="shared" si="0"/>
        <v>148</v>
      </c>
      <c r="P6" s="244">
        <f t="shared" si="0"/>
        <v>0</v>
      </c>
      <c r="Q6" s="244">
        <f t="shared" si="0"/>
        <v>0</v>
      </c>
      <c r="R6" s="244">
        <f t="shared" si="0"/>
        <v>0</v>
      </c>
      <c r="S6" s="244">
        <f t="shared" si="0"/>
        <v>183</v>
      </c>
      <c r="T6" s="244">
        <f t="shared" si="0"/>
        <v>0</v>
      </c>
      <c r="U6" s="244">
        <f t="shared" si="0"/>
        <v>0</v>
      </c>
      <c r="V6" s="244">
        <f t="shared" si="0"/>
        <v>0</v>
      </c>
      <c r="W6" s="244">
        <f t="shared" si="0"/>
        <v>120</v>
      </c>
      <c r="X6" s="244">
        <f t="shared" si="0"/>
        <v>0</v>
      </c>
      <c r="Y6" s="244">
        <f t="shared" si="0"/>
        <v>0</v>
      </c>
      <c r="Z6" s="244">
        <f t="shared" si="0"/>
        <v>0</v>
      </c>
      <c r="AA6" s="244">
        <f t="shared" si="0"/>
        <v>456</v>
      </c>
      <c r="AB6" s="244">
        <f t="shared" si="0"/>
        <v>0</v>
      </c>
      <c r="AC6" s="244">
        <f t="shared" si="0"/>
        <v>0</v>
      </c>
      <c r="AD6" s="244">
        <f t="shared" si="0"/>
        <v>0</v>
      </c>
      <c r="AE6" s="244">
        <f t="shared" si="0"/>
        <v>436</v>
      </c>
      <c r="AF6" s="244">
        <f t="shared" si="0"/>
        <v>0</v>
      </c>
      <c r="AG6" s="244">
        <f t="shared" si="0"/>
        <v>0</v>
      </c>
      <c r="AH6" s="244">
        <f t="shared" si="0"/>
        <v>0</v>
      </c>
      <c r="AI6" s="244">
        <f t="shared" si="0"/>
        <v>0</v>
      </c>
      <c r="AJ6" s="244">
        <f t="shared" si="0"/>
        <v>0</v>
      </c>
      <c r="AK6" s="244">
        <f t="shared" si="0"/>
        <v>0</v>
      </c>
    </row>
    <row r="7" spans="2:37" x14ac:dyDescent="0.25">
      <c r="B7" s="8" t="s">
        <v>27</v>
      </c>
      <c r="C7" s="8">
        <v>137</v>
      </c>
      <c r="D7" s="9">
        <v>41338</v>
      </c>
      <c r="E7" s="10"/>
      <c r="F7" s="7"/>
    </row>
    <row r="8" spans="2:37" x14ac:dyDescent="0.25">
      <c r="B8" s="8" t="s">
        <v>28</v>
      </c>
      <c r="C8" s="8">
        <v>175</v>
      </c>
      <c r="D8" s="9">
        <v>41338</v>
      </c>
      <c r="E8" s="10"/>
      <c r="F8" s="7"/>
    </row>
    <row r="9" spans="2:37" x14ac:dyDescent="0.25">
      <c r="B9" s="8" t="s">
        <v>29</v>
      </c>
      <c r="C9" s="8">
        <v>143</v>
      </c>
      <c r="D9" s="9">
        <v>41338</v>
      </c>
      <c r="E9" s="10"/>
      <c r="F9" s="7"/>
    </row>
    <row r="10" spans="2:37" x14ac:dyDescent="0.25">
      <c r="B10" s="8" t="s">
        <v>30</v>
      </c>
      <c r="C10" s="8">
        <v>107</v>
      </c>
      <c r="D10" s="9">
        <v>41338</v>
      </c>
      <c r="E10" s="10"/>
      <c r="F10" s="7"/>
    </row>
    <row r="11" spans="2:37" x14ac:dyDescent="0.25">
      <c r="B11" s="8" t="s">
        <v>27</v>
      </c>
      <c r="C11" s="8">
        <v>127</v>
      </c>
      <c r="D11" s="9">
        <v>41342</v>
      </c>
      <c r="E11" s="10"/>
      <c r="F11" s="7"/>
    </row>
    <row r="12" spans="2:37" x14ac:dyDescent="0.25">
      <c r="B12" s="8" t="s">
        <v>28</v>
      </c>
      <c r="C12" s="8">
        <v>102</v>
      </c>
      <c r="D12" s="9">
        <v>41342</v>
      </c>
      <c r="E12" s="10"/>
      <c r="F12" s="7"/>
    </row>
    <row r="13" spans="2:37" x14ac:dyDescent="0.25">
      <c r="B13" s="8" t="s">
        <v>29</v>
      </c>
      <c r="C13" s="8">
        <v>121</v>
      </c>
      <c r="D13" s="9">
        <v>41342</v>
      </c>
      <c r="E13" s="10"/>
      <c r="F13" s="7"/>
    </row>
    <row r="14" spans="2:37" x14ac:dyDescent="0.25">
      <c r="B14" s="8" t="s">
        <v>30</v>
      </c>
      <c r="C14" s="8">
        <v>148</v>
      </c>
      <c r="D14" s="9">
        <v>41342</v>
      </c>
      <c r="E14" s="10"/>
      <c r="F14" s="7"/>
    </row>
    <row r="15" spans="2:37" x14ac:dyDescent="0.25">
      <c r="B15" s="8" t="s">
        <v>27</v>
      </c>
      <c r="C15" s="8">
        <v>180</v>
      </c>
      <c r="D15" s="9">
        <v>41346</v>
      </c>
      <c r="E15" s="10"/>
      <c r="F15" s="7"/>
    </row>
    <row r="16" spans="2:37" x14ac:dyDescent="0.25">
      <c r="B16" s="8" t="s">
        <v>28</v>
      </c>
      <c r="C16" s="8">
        <v>117</v>
      </c>
      <c r="D16" s="9">
        <v>41346</v>
      </c>
      <c r="E16" s="10"/>
      <c r="F16" s="7"/>
    </row>
    <row r="17" spans="2:6" x14ac:dyDescent="0.25">
      <c r="B17" s="8" t="s">
        <v>29</v>
      </c>
      <c r="C17" s="8">
        <v>111</v>
      </c>
      <c r="D17" s="9">
        <v>41346</v>
      </c>
      <c r="E17" s="10"/>
      <c r="F17" s="7"/>
    </row>
    <row r="18" spans="2:6" x14ac:dyDescent="0.25">
      <c r="B18" s="8" t="s">
        <v>30</v>
      </c>
      <c r="C18" s="8">
        <v>183</v>
      </c>
      <c r="D18" s="9">
        <v>41346</v>
      </c>
      <c r="E18" s="10"/>
      <c r="F18" s="7"/>
    </row>
    <row r="19" spans="2:6" x14ac:dyDescent="0.25">
      <c r="B19" s="8" t="s">
        <v>27</v>
      </c>
      <c r="C19" s="8">
        <v>132</v>
      </c>
      <c r="D19" s="9">
        <v>41350</v>
      </c>
      <c r="E19" s="10"/>
      <c r="F19" s="7"/>
    </row>
    <row r="20" spans="2:6" x14ac:dyDescent="0.25">
      <c r="B20" s="8" t="s">
        <v>28</v>
      </c>
      <c r="C20" s="8">
        <v>167</v>
      </c>
      <c r="D20" s="9">
        <v>41350</v>
      </c>
      <c r="E20" s="10"/>
      <c r="F20" s="7"/>
    </row>
    <row r="21" spans="2:6" x14ac:dyDescent="0.25">
      <c r="B21" s="8" t="s">
        <v>29</v>
      </c>
      <c r="C21" s="8">
        <v>146</v>
      </c>
      <c r="D21" s="9">
        <v>41350</v>
      </c>
      <c r="E21" s="10"/>
      <c r="F21" s="7"/>
    </row>
    <row r="22" spans="2:6" x14ac:dyDescent="0.25">
      <c r="B22" s="8" t="s">
        <v>30</v>
      </c>
      <c r="C22" s="8">
        <v>120</v>
      </c>
      <c r="D22" s="9">
        <v>41350</v>
      </c>
      <c r="E22" s="10"/>
      <c r="F22" s="7"/>
    </row>
    <row r="23" spans="2:6" x14ac:dyDescent="0.25">
      <c r="B23" s="8" t="s">
        <v>27</v>
      </c>
      <c r="C23" s="8">
        <v>125</v>
      </c>
      <c r="D23" s="9">
        <v>41354</v>
      </c>
      <c r="E23" s="10"/>
      <c r="F23" s="7"/>
    </row>
    <row r="24" spans="2:6" x14ac:dyDescent="0.25">
      <c r="B24" s="8" t="s">
        <v>28</v>
      </c>
      <c r="C24" s="8">
        <v>452</v>
      </c>
      <c r="D24" s="9">
        <v>41354</v>
      </c>
      <c r="E24" s="10"/>
      <c r="F24" s="7"/>
    </row>
    <row r="25" spans="2:6" x14ac:dyDescent="0.25">
      <c r="B25" s="8" t="s">
        <v>29</v>
      </c>
      <c r="C25" s="8">
        <v>325</v>
      </c>
      <c r="D25" s="9">
        <v>41354</v>
      </c>
      <c r="E25" s="10"/>
      <c r="F25" s="7"/>
    </row>
    <row r="26" spans="2:6" x14ac:dyDescent="0.25">
      <c r="B26" s="8" t="s">
        <v>30</v>
      </c>
      <c r="C26" s="8">
        <v>456</v>
      </c>
      <c r="D26" s="9">
        <v>41354</v>
      </c>
      <c r="E26" s="10"/>
      <c r="F26" s="7"/>
    </row>
    <row r="27" spans="2:6" x14ac:dyDescent="0.25">
      <c r="B27" s="8" t="s">
        <v>27</v>
      </c>
      <c r="C27" s="8">
        <v>125</v>
      </c>
      <c r="D27" s="9">
        <v>41358</v>
      </c>
      <c r="E27" s="10"/>
      <c r="F27" s="7"/>
    </row>
    <row r="28" spans="2:6" x14ac:dyDescent="0.25">
      <c r="B28" s="8" t="s">
        <v>28</v>
      </c>
      <c r="C28" s="8">
        <v>147</v>
      </c>
      <c r="D28" s="9">
        <v>41358</v>
      </c>
      <c r="E28" s="10"/>
      <c r="F28" s="7"/>
    </row>
    <row r="29" spans="2:6" x14ac:dyDescent="0.25">
      <c r="B29" s="8" t="s">
        <v>29</v>
      </c>
      <c r="C29" s="8">
        <v>789</v>
      </c>
      <c r="D29" s="9">
        <v>41358</v>
      </c>
      <c r="E29" s="10"/>
      <c r="F29" s="7"/>
    </row>
    <row r="30" spans="2:6" x14ac:dyDescent="0.25">
      <c r="B30" s="8" t="s">
        <v>30</v>
      </c>
      <c r="C30" s="8">
        <v>436</v>
      </c>
      <c r="D30" s="9">
        <v>41358</v>
      </c>
      <c r="E30" s="10"/>
      <c r="F30" s="7"/>
    </row>
    <row r="31" spans="2:6" x14ac:dyDescent="0.25">
      <c r="B31" s="8" t="s">
        <v>27</v>
      </c>
      <c r="C31" s="8">
        <v>523</v>
      </c>
      <c r="D31" s="9">
        <v>41362</v>
      </c>
      <c r="E31" s="10"/>
      <c r="F31" s="7"/>
    </row>
    <row r="32" spans="2:6" x14ac:dyDescent="0.25">
      <c r="B32" s="8" t="s">
        <v>28</v>
      </c>
      <c r="C32" s="8">
        <v>142</v>
      </c>
      <c r="D32" s="9">
        <v>41362</v>
      </c>
      <c r="E32" s="10"/>
      <c r="F32" s="7"/>
    </row>
    <row r="33" spans="2:6" x14ac:dyDescent="0.25">
      <c r="B33" s="8" t="s">
        <v>29</v>
      </c>
      <c r="C33" s="8">
        <v>152</v>
      </c>
      <c r="D33" s="9">
        <v>41362</v>
      </c>
      <c r="E33" s="10"/>
      <c r="F33" s="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C434"/>
  <sheetViews>
    <sheetView workbookViewId="0">
      <selection activeCell="C13" sqref="C13"/>
    </sheetView>
  </sheetViews>
  <sheetFormatPr defaultRowHeight="15" x14ac:dyDescent="0.25"/>
  <cols>
    <col min="21" max="21" width="13.85546875" customWidth="1"/>
    <col min="22" max="22" width="12.85546875" customWidth="1"/>
  </cols>
  <sheetData>
    <row r="1" spans="1:55" x14ac:dyDescent="0.25">
      <c r="AC1" s="11" t="s">
        <v>31</v>
      </c>
      <c r="AD1" s="12" t="s">
        <v>32</v>
      </c>
      <c r="AE1" s="11" t="s">
        <v>33</v>
      </c>
      <c r="AF1" s="11" t="s">
        <v>34</v>
      </c>
      <c r="AG1" s="11" t="s">
        <v>35</v>
      </c>
      <c r="AH1" s="11" t="s">
        <v>36</v>
      </c>
      <c r="AI1" s="11" t="s">
        <v>37</v>
      </c>
      <c r="AJ1" s="11" t="s">
        <v>38</v>
      </c>
      <c r="AK1" s="11" t="s">
        <v>39</v>
      </c>
      <c r="AL1" s="11" t="s">
        <v>40</v>
      </c>
      <c r="AM1" s="11" t="s">
        <v>41</v>
      </c>
      <c r="AN1" s="11" t="s">
        <v>42</v>
      </c>
      <c r="AO1" s="11" t="s">
        <v>43</v>
      </c>
      <c r="AP1" s="11" t="s">
        <v>44</v>
      </c>
      <c r="AQ1" s="11" t="s">
        <v>45</v>
      </c>
      <c r="AR1" s="13" t="s">
        <v>46</v>
      </c>
      <c r="AS1" s="14" t="s">
        <v>47</v>
      </c>
      <c r="AT1" s="11" t="s">
        <v>48</v>
      </c>
      <c r="AU1" s="11" t="s">
        <v>49</v>
      </c>
      <c r="AV1" s="11" t="s">
        <v>50</v>
      </c>
      <c r="AW1" s="11" t="s">
        <v>51</v>
      </c>
      <c r="AX1" s="11" t="s">
        <v>52</v>
      </c>
      <c r="AY1" s="11" t="s">
        <v>53</v>
      </c>
      <c r="AZ1" s="11" t="s">
        <v>54</v>
      </c>
      <c r="BA1" s="11" t="s">
        <v>55</v>
      </c>
      <c r="BB1" s="11" t="s">
        <v>56</v>
      </c>
      <c r="BC1" s="11" t="s">
        <v>57</v>
      </c>
    </row>
    <row r="2" spans="1:55" x14ac:dyDescent="0.25">
      <c r="AC2" s="15">
        <v>1</v>
      </c>
      <c r="AD2" s="15" t="s">
        <v>58</v>
      </c>
      <c r="AE2" s="16" t="s">
        <v>59</v>
      </c>
      <c r="AF2" s="17" t="s">
        <v>60</v>
      </c>
      <c r="AG2" s="17" t="s">
        <v>61</v>
      </c>
      <c r="AH2" s="15" t="s">
        <v>62</v>
      </c>
      <c r="AI2" s="17" t="s">
        <v>63</v>
      </c>
      <c r="AJ2" s="15" t="s">
        <v>64</v>
      </c>
      <c r="AK2" s="17" t="s">
        <v>65</v>
      </c>
      <c r="AL2" s="18">
        <v>37996</v>
      </c>
      <c r="AM2" s="15" t="s">
        <v>66</v>
      </c>
      <c r="AN2" s="15" t="s">
        <v>67</v>
      </c>
      <c r="AO2" s="15" t="s">
        <v>66</v>
      </c>
      <c r="AP2" s="15" t="s">
        <v>68</v>
      </c>
      <c r="AQ2" s="19" t="s">
        <v>69</v>
      </c>
      <c r="AR2" s="20" t="s">
        <v>69</v>
      </c>
      <c r="AS2" s="20"/>
      <c r="AT2" s="15" t="s">
        <v>70</v>
      </c>
      <c r="AU2" s="15" t="s">
        <v>71</v>
      </c>
      <c r="AV2" s="15" t="s">
        <v>67</v>
      </c>
      <c r="AW2" s="15" t="s">
        <v>67</v>
      </c>
      <c r="AX2" s="15" t="s">
        <v>72</v>
      </c>
      <c r="AY2" s="17">
        <v>30</v>
      </c>
      <c r="AZ2" s="17">
        <v>180</v>
      </c>
      <c r="BA2" s="15" t="s">
        <v>73</v>
      </c>
      <c r="BB2" s="21" t="s">
        <v>74</v>
      </c>
      <c r="BC2" s="21" t="s">
        <v>75</v>
      </c>
    </row>
    <row r="3" spans="1:55" x14ac:dyDescent="0.25">
      <c r="AC3" s="15">
        <v>2</v>
      </c>
      <c r="AD3" s="15" t="s">
        <v>58</v>
      </c>
      <c r="AE3" s="16" t="s">
        <v>76</v>
      </c>
      <c r="AF3" s="17" t="s">
        <v>77</v>
      </c>
      <c r="AG3" s="17" t="s">
        <v>78</v>
      </c>
      <c r="AH3" s="17" t="s">
        <v>79</v>
      </c>
      <c r="AI3" s="17" t="s">
        <v>80</v>
      </c>
      <c r="AJ3" s="15" t="s">
        <v>73</v>
      </c>
      <c r="AK3" s="17" t="s">
        <v>65</v>
      </c>
      <c r="AL3" s="15" t="s">
        <v>81</v>
      </c>
      <c r="AM3" s="15" t="s">
        <v>66</v>
      </c>
      <c r="AN3" s="15" t="s">
        <v>67</v>
      </c>
      <c r="AO3" s="15" t="s">
        <v>66</v>
      </c>
      <c r="AP3" s="15" t="s">
        <v>82</v>
      </c>
      <c r="AQ3" s="19" t="s">
        <v>83</v>
      </c>
      <c r="AR3" s="20">
        <v>40658</v>
      </c>
      <c r="AS3" s="22" t="s">
        <v>84</v>
      </c>
      <c r="AT3" s="15" t="s">
        <v>71</v>
      </c>
      <c r="AU3" s="15" t="s">
        <v>82</v>
      </c>
      <c r="AV3" s="15" t="s">
        <v>82</v>
      </c>
      <c r="AW3" s="15" t="s">
        <v>82</v>
      </c>
      <c r="AX3" s="15" t="s">
        <v>85</v>
      </c>
      <c r="AY3" s="15">
        <v>12</v>
      </c>
      <c r="AZ3" s="15">
        <v>72</v>
      </c>
      <c r="BA3" s="15" t="s">
        <v>73</v>
      </c>
      <c r="BB3" s="21" t="s">
        <v>86</v>
      </c>
      <c r="BC3" s="21" t="s">
        <v>87</v>
      </c>
    </row>
    <row r="4" spans="1:55" x14ac:dyDescent="0.25">
      <c r="U4" s="253"/>
      <c r="AC4" s="15">
        <v>3</v>
      </c>
      <c r="AD4" s="15" t="s">
        <v>58</v>
      </c>
      <c r="AE4" s="21" t="s">
        <v>88</v>
      </c>
      <c r="AF4" s="17" t="s">
        <v>77</v>
      </c>
      <c r="AG4" s="15" t="s">
        <v>61</v>
      </c>
      <c r="AH4" s="15" t="s">
        <v>89</v>
      </c>
      <c r="AI4" s="15" t="s">
        <v>63</v>
      </c>
      <c r="AJ4" s="15" t="s">
        <v>73</v>
      </c>
      <c r="AK4" s="15" t="s">
        <v>65</v>
      </c>
      <c r="AL4" s="15" t="s">
        <v>90</v>
      </c>
      <c r="AM4" s="15" t="s">
        <v>67</v>
      </c>
      <c r="AN4" s="15" t="s">
        <v>67</v>
      </c>
      <c r="AO4" s="15" t="s">
        <v>67</v>
      </c>
      <c r="AP4" s="15" t="s">
        <v>91</v>
      </c>
      <c r="AQ4" s="20" t="s">
        <v>92</v>
      </c>
      <c r="AR4" s="20" t="s">
        <v>92</v>
      </c>
      <c r="AS4" s="22"/>
      <c r="AT4" s="15" t="s">
        <v>67</v>
      </c>
      <c r="AU4" s="15" t="s">
        <v>66</v>
      </c>
      <c r="AV4" s="15" t="s">
        <v>66</v>
      </c>
      <c r="AW4" s="15" t="s">
        <v>93</v>
      </c>
      <c r="AX4" s="15" t="s">
        <v>94</v>
      </c>
      <c r="AY4" s="15">
        <v>40</v>
      </c>
      <c r="AZ4" s="15">
        <v>250</v>
      </c>
      <c r="BA4" s="15" t="s">
        <v>73</v>
      </c>
      <c r="BB4" s="21" t="s">
        <v>95</v>
      </c>
      <c r="BC4" s="15" t="s">
        <v>73</v>
      </c>
    </row>
    <row r="5" spans="1:55" x14ac:dyDescent="0.25">
      <c r="A5" s="185" t="s">
        <v>1869</v>
      </c>
      <c r="B5" s="186" t="s">
        <v>84</v>
      </c>
      <c r="C5" s="186" t="s">
        <v>113</v>
      </c>
      <c r="D5" s="186" t="s">
        <v>193</v>
      </c>
      <c r="E5" s="186" t="s">
        <v>136</v>
      </c>
      <c r="F5" s="186" t="s">
        <v>222</v>
      </c>
      <c r="G5" s="186" t="s">
        <v>147</v>
      </c>
      <c r="H5" s="186" t="s">
        <v>156</v>
      </c>
      <c r="I5" s="186" t="s">
        <v>99</v>
      </c>
      <c r="J5" s="186" t="s">
        <v>236</v>
      </c>
      <c r="K5" s="186" t="s">
        <v>354</v>
      </c>
      <c r="L5" s="186" t="s">
        <v>639</v>
      </c>
      <c r="M5" s="186" t="s">
        <v>763</v>
      </c>
      <c r="N5" s="186" t="s">
        <v>1193</v>
      </c>
      <c r="O5" s="186" t="s">
        <v>285</v>
      </c>
      <c r="P5" s="186" t="s">
        <v>368</v>
      </c>
      <c r="Q5" s="186" t="s">
        <v>166</v>
      </c>
      <c r="R5" s="186" t="s">
        <v>172</v>
      </c>
      <c r="S5" s="186" t="s">
        <v>302</v>
      </c>
      <c r="T5" s="186" t="s">
        <v>1032</v>
      </c>
      <c r="U5" s="187" t="s">
        <v>1870</v>
      </c>
      <c r="V5" s="187" t="s">
        <v>1871</v>
      </c>
      <c r="W5" s="188"/>
      <c r="X5" s="189" t="s">
        <v>1872</v>
      </c>
      <c r="AC5" s="15">
        <v>4</v>
      </c>
      <c r="AD5" s="15" t="s">
        <v>58</v>
      </c>
      <c r="AE5" s="21" t="s">
        <v>96</v>
      </c>
      <c r="AF5" s="15" t="s">
        <v>97</v>
      </c>
      <c r="AG5" s="15" t="s">
        <v>61</v>
      </c>
      <c r="AH5" s="15" t="s">
        <v>89</v>
      </c>
      <c r="AI5" s="15" t="s">
        <v>63</v>
      </c>
      <c r="AJ5" s="15" t="s">
        <v>64</v>
      </c>
      <c r="AK5" s="15" t="s">
        <v>65</v>
      </c>
      <c r="AL5" s="15" t="s">
        <v>90</v>
      </c>
      <c r="AM5" s="15" t="s">
        <v>67</v>
      </c>
      <c r="AN5" s="15" t="s">
        <v>67</v>
      </c>
      <c r="AO5" s="15" t="s">
        <v>67</v>
      </c>
      <c r="AP5" s="15" t="s">
        <v>82</v>
      </c>
      <c r="AQ5" s="19" t="s">
        <v>98</v>
      </c>
      <c r="AR5" s="20">
        <v>40865</v>
      </c>
      <c r="AS5" s="22" t="s">
        <v>99</v>
      </c>
      <c r="AT5" s="15" t="s">
        <v>67</v>
      </c>
      <c r="AU5" s="15" t="s">
        <v>68</v>
      </c>
      <c r="AV5" s="15" t="s">
        <v>67</v>
      </c>
      <c r="AW5" s="15" t="s">
        <v>82</v>
      </c>
      <c r="AX5" s="15" t="s">
        <v>100</v>
      </c>
      <c r="AY5" s="15">
        <v>10</v>
      </c>
      <c r="AZ5" s="15">
        <v>300</v>
      </c>
      <c r="BA5" s="15" t="s">
        <v>73</v>
      </c>
      <c r="BB5" s="21" t="s">
        <v>101</v>
      </c>
      <c r="BC5" s="15" t="s">
        <v>73</v>
      </c>
    </row>
    <row r="6" spans="1:55" x14ac:dyDescent="0.25">
      <c r="A6" s="185" t="s">
        <v>506</v>
      </c>
      <c r="B6" s="190">
        <f>SUMPRODUCT(--($AD$2:$AD$434=$A6)*($AS$2:$AS$434=B5))</f>
        <v>1</v>
      </c>
      <c r="C6" s="190">
        <f t="shared" ref="C6:T20" si="0">SUMPRODUCT(--($AD$2:$AD$434=$A6)*($AS$2:$AS$434=C5))</f>
        <v>0</v>
      </c>
      <c r="D6" s="190">
        <f t="shared" si="0"/>
        <v>1</v>
      </c>
      <c r="E6" s="190">
        <f t="shared" si="0"/>
        <v>0</v>
      </c>
      <c r="F6" s="190">
        <f t="shared" si="0"/>
        <v>1</v>
      </c>
      <c r="G6" s="190">
        <f t="shared" si="0"/>
        <v>0</v>
      </c>
      <c r="H6" s="190">
        <f t="shared" si="0"/>
        <v>0</v>
      </c>
      <c r="I6" s="190">
        <f t="shared" si="0"/>
        <v>1</v>
      </c>
      <c r="J6" s="190">
        <f t="shared" si="0"/>
        <v>5</v>
      </c>
      <c r="K6" s="190">
        <f t="shared" si="0"/>
        <v>2</v>
      </c>
      <c r="L6" s="190">
        <f t="shared" si="0"/>
        <v>0</v>
      </c>
      <c r="M6" s="190">
        <f t="shared" si="0"/>
        <v>0</v>
      </c>
      <c r="N6" s="190">
        <f t="shared" si="0"/>
        <v>0</v>
      </c>
      <c r="O6" s="190">
        <f t="shared" si="0"/>
        <v>0</v>
      </c>
      <c r="P6" s="190">
        <f t="shared" si="0"/>
        <v>0</v>
      </c>
      <c r="Q6" s="190">
        <f t="shared" si="0"/>
        <v>0</v>
      </c>
      <c r="R6" s="190">
        <f t="shared" si="0"/>
        <v>2</v>
      </c>
      <c r="S6" s="190">
        <f t="shared" si="0"/>
        <v>0</v>
      </c>
      <c r="T6" s="190">
        <f t="shared" si="0"/>
        <v>0</v>
      </c>
      <c r="U6" s="190">
        <f>SUMPRODUCT(($AD$2:$AD$434=A6)*($AR$2:$AR$434&lt;=DATEVALUE("31-Mar-2010")))</f>
        <v>7</v>
      </c>
      <c r="V6" s="190">
        <f>SUMPRODUCT(($AD$2:$AD$434=A6)*($AR$2:$AR$434&gt;=DATEVALUE("1-Apr-2010"))*($AR$2:$AR$434&lt;=DATEVALUE("31-Mar-2011")))</f>
        <v>5</v>
      </c>
      <c r="W6" s="188"/>
      <c r="X6" s="191">
        <f>SUM(B6:T6)</f>
        <v>13</v>
      </c>
      <c r="AC6" s="15">
        <v>5</v>
      </c>
      <c r="AD6" s="15" t="s">
        <v>58</v>
      </c>
      <c r="AE6" s="21" t="s">
        <v>102</v>
      </c>
      <c r="AF6" s="15" t="s">
        <v>103</v>
      </c>
      <c r="AG6" s="15" t="s">
        <v>61</v>
      </c>
      <c r="AH6" s="15" t="s">
        <v>89</v>
      </c>
      <c r="AI6" s="15" t="s">
        <v>63</v>
      </c>
      <c r="AJ6" s="15" t="s">
        <v>64</v>
      </c>
      <c r="AK6" s="15" t="s">
        <v>65</v>
      </c>
      <c r="AL6" s="15" t="s">
        <v>90</v>
      </c>
      <c r="AM6" s="15" t="s">
        <v>67</v>
      </c>
      <c r="AN6" s="15" t="s">
        <v>71</v>
      </c>
      <c r="AO6" s="15" t="s">
        <v>82</v>
      </c>
      <c r="AP6" s="15" t="s">
        <v>82</v>
      </c>
      <c r="AQ6" s="19" t="s">
        <v>104</v>
      </c>
      <c r="AR6" s="20">
        <v>40526</v>
      </c>
      <c r="AS6" s="22" t="s">
        <v>105</v>
      </c>
      <c r="AT6" s="15" t="s">
        <v>82</v>
      </c>
      <c r="AU6" s="15" t="s">
        <v>71</v>
      </c>
      <c r="AV6" s="15" t="s">
        <v>67</v>
      </c>
      <c r="AW6" s="15" t="s">
        <v>82</v>
      </c>
      <c r="AX6" s="15" t="s">
        <v>72</v>
      </c>
      <c r="AY6" s="15">
        <v>30</v>
      </c>
      <c r="AZ6" s="15">
        <v>200</v>
      </c>
      <c r="BA6" s="15" t="s">
        <v>73</v>
      </c>
      <c r="BB6" s="21" t="s">
        <v>106</v>
      </c>
      <c r="BC6" s="21" t="s">
        <v>107</v>
      </c>
    </row>
    <row r="7" spans="1:55" x14ac:dyDescent="0.25">
      <c r="A7" s="185" t="s">
        <v>202</v>
      </c>
      <c r="B7" s="190">
        <f t="shared" ref="B7:B21" si="1">SUMPRODUCT(--($AD$2:$AD$434=$A7)*($AS$2:$AS$434=B6))</f>
        <v>0</v>
      </c>
      <c r="C7" s="190">
        <f t="shared" si="0"/>
        <v>5</v>
      </c>
      <c r="D7" s="190">
        <f t="shared" si="0"/>
        <v>0</v>
      </c>
      <c r="E7" s="190">
        <f t="shared" si="0"/>
        <v>5</v>
      </c>
      <c r="F7" s="190">
        <f t="shared" si="0"/>
        <v>0</v>
      </c>
      <c r="G7" s="190">
        <f t="shared" si="0"/>
        <v>5</v>
      </c>
      <c r="H7" s="190">
        <f t="shared" si="0"/>
        <v>5</v>
      </c>
      <c r="I7" s="190">
        <f t="shared" si="0"/>
        <v>0</v>
      </c>
      <c r="J7" s="190">
        <f t="shared" si="0"/>
        <v>0</v>
      </c>
      <c r="K7" s="190">
        <f t="shared" si="0"/>
        <v>0</v>
      </c>
      <c r="L7" s="190">
        <f t="shared" si="0"/>
        <v>5</v>
      </c>
      <c r="M7" s="190">
        <f t="shared" si="0"/>
        <v>5</v>
      </c>
      <c r="N7" s="190">
        <f t="shared" si="0"/>
        <v>5</v>
      </c>
      <c r="O7" s="190">
        <f t="shared" si="0"/>
        <v>5</v>
      </c>
      <c r="P7" s="190">
        <f t="shared" si="0"/>
        <v>5</v>
      </c>
      <c r="Q7" s="190">
        <f t="shared" si="0"/>
        <v>5</v>
      </c>
      <c r="R7" s="190">
        <f t="shared" si="0"/>
        <v>0</v>
      </c>
      <c r="S7" s="190">
        <f t="shared" si="0"/>
        <v>5</v>
      </c>
      <c r="T7" s="190">
        <f t="shared" si="0"/>
        <v>5</v>
      </c>
      <c r="U7" s="190">
        <f t="shared" ref="U7:U21" si="2">SUMPRODUCT(($AD$2:$AD$434=A7)*($AR$2:$AR$434&lt;=DATEVALUE("31-Mar-2010")))</f>
        <v>7</v>
      </c>
      <c r="V7" s="190">
        <f t="shared" ref="V7:V21" si="3">SUMPRODUCT(($AD$2:$AD$434=A7)*($AR$2:$AR$434&gt;=DATEVALUE("1-Apr-2010"))*($AR$2:$AR$434&lt;=DATEVALUE("31-Mar-2011")))</f>
        <v>4</v>
      </c>
      <c r="W7" s="188"/>
      <c r="X7" s="191">
        <f t="shared" ref="X7:X21" si="4">SUM(B7:T7)</f>
        <v>60</v>
      </c>
      <c r="AC7" s="15">
        <v>6</v>
      </c>
      <c r="AD7" s="15" t="s">
        <v>58</v>
      </c>
      <c r="AE7" s="21" t="s">
        <v>108</v>
      </c>
      <c r="AF7" s="15" t="s">
        <v>58</v>
      </c>
      <c r="AG7" s="15" t="s">
        <v>109</v>
      </c>
      <c r="AH7" s="15" t="s">
        <v>89</v>
      </c>
      <c r="AI7" s="15" t="s">
        <v>63</v>
      </c>
      <c r="AJ7" s="15" t="s">
        <v>110</v>
      </c>
      <c r="AK7" s="15" t="s">
        <v>65</v>
      </c>
      <c r="AL7" s="15" t="s">
        <v>111</v>
      </c>
      <c r="AM7" s="15" t="s">
        <v>67</v>
      </c>
      <c r="AN7" s="15" t="s">
        <v>82</v>
      </c>
      <c r="AO7" s="15" t="s">
        <v>82</v>
      </c>
      <c r="AP7" s="15" t="s">
        <v>82</v>
      </c>
      <c r="AQ7" s="19" t="s">
        <v>112</v>
      </c>
      <c r="AR7" s="20">
        <v>40670</v>
      </c>
      <c r="AS7" s="22" t="s">
        <v>113</v>
      </c>
      <c r="AT7" s="15" t="s">
        <v>114</v>
      </c>
      <c r="AU7" s="15" t="s">
        <v>82</v>
      </c>
      <c r="AV7" s="15" t="s">
        <v>82</v>
      </c>
      <c r="AW7" s="15" t="s">
        <v>82</v>
      </c>
      <c r="AX7" s="15" t="s">
        <v>115</v>
      </c>
      <c r="AY7" s="15">
        <v>100</v>
      </c>
      <c r="AZ7" s="15">
        <v>500</v>
      </c>
      <c r="BA7" s="15" t="s">
        <v>73</v>
      </c>
      <c r="BB7" s="21" t="s">
        <v>116</v>
      </c>
      <c r="BC7" s="21" t="s">
        <v>117</v>
      </c>
    </row>
    <row r="8" spans="1:55" x14ac:dyDescent="0.25">
      <c r="A8" s="185" t="s">
        <v>677</v>
      </c>
      <c r="B8" s="190">
        <f t="shared" si="1"/>
        <v>29</v>
      </c>
      <c r="C8" s="190">
        <f t="shared" si="0"/>
        <v>0</v>
      </c>
      <c r="D8" s="190">
        <f t="shared" si="0"/>
        <v>29</v>
      </c>
      <c r="E8" s="190">
        <f t="shared" si="0"/>
        <v>0</v>
      </c>
      <c r="F8" s="190">
        <f t="shared" si="0"/>
        <v>29</v>
      </c>
      <c r="G8" s="190">
        <f t="shared" si="0"/>
        <v>0</v>
      </c>
      <c r="H8" s="190">
        <f t="shared" si="0"/>
        <v>0</v>
      </c>
      <c r="I8" s="190">
        <f t="shared" si="0"/>
        <v>29</v>
      </c>
      <c r="J8" s="190">
        <f t="shared" si="0"/>
        <v>29</v>
      </c>
      <c r="K8" s="190">
        <f t="shared" si="0"/>
        <v>29</v>
      </c>
      <c r="L8" s="190">
        <f t="shared" si="0"/>
        <v>0</v>
      </c>
      <c r="M8" s="190">
        <f t="shared" si="0"/>
        <v>0</v>
      </c>
      <c r="N8" s="190">
        <f t="shared" si="0"/>
        <v>0</v>
      </c>
      <c r="O8" s="190">
        <f t="shared" si="0"/>
        <v>0</v>
      </c>
      <c r="P8" s="190">
        <f t="shared" si="0"/>
        <v>0</v>
      </c>
      <c r="Q8" s="190">
        <f t="shared" si="0"/>
        <v>0</v>
      </c>
      <c r="R8" s="190">
        <f t="shared" si="0"/>
        <v>29</v>
      </c>
      <c r="S8" s="190">
        <f t="shared" si="0"/>
        <v>0</v>
      </c>
      <c r="T8" s="190">
        <f t="shared" si="0"/>
        <v>0</v>
      </c>
      <c r="U8" s="190">
        <f t="shared" si="2"/>
        <v>38</v>
      </c>
      <c r="V8" s="190">
        <f t="shared" si="3"/>
        <v>4</v>
      </c>
      <c r="W8" s="188"/>
      <c r="X8" s="191">
        <f t="shared" si="4"/>
        <v>203</v>
      </c>
      <c r="AC8" s="15">
        <v>7</v>
      </c>
      <c r="AD8" s="15" t="s">
        <v>58</v>
      </c>
      <c r="AE8" s="21" t="s">
        <v>118</v>
      </c>
      <c r="AF8" s="15" t="s">
        <v>119</v>
      </c>
      <c r="AG8" s="15" t="s">
        <v>109</v>
      </c>
      <c r="AH8" s="15" t="s">
        <v>89</v>
      </c>
      <c r="AI8" s="15" t="s">
        <v>80</v>
      </c>
      <c r="AJ8" s="15" t="s">
        <v>120</v>
      </c>
      <c r="AK8" s="15" t="s">
        <v>65</v>
      </c>
      <c r="AL8" s="15" t="s">
        <v>111</v>
      </c>
      <c r="AM8" s="15" t="s">
        <v>67</v>
      </c>
      <c r="AN8" s="15" t="s">
        <v>82</v>
      </c>
      <c r="AO8" s="15" t="s">
        <v>82</v>
      </c>
      <c r="AP8" s="15" t="s">
        <v>82</v>
      </c>
      <c r="AQ8" s="19" t="s">
        <v>121</v>
      </c>
      <c r="AR8" s="20">
        <v>40627</v>
      </c>
      <c r="AS8" s="22" t="s">
        <v>122</v>
      </c>
      <c r="AT8" s="15" t="s">
        <v>71</v>
      </c>
      <c r="AU8" s="15" t="s">
        <v>66</v>
      </c>
      <c r="AV8" s="15" t="s">
        <v>82</v>
      </c>
      <c r="AW8" s="15" t="s">
        <v>82</v>
      </c>
      <c r="AX8" s="23" t="s">
        <v>123</v>
      </c>
      <c r="AY8" s="15">
        <v>30</v>
      </c>
      <c r="AZ8" s="15">
        <v>250</v>
      </c>
      <c r="BA8" s="15" t="s">
        <v>73</v>
      </c>
      <c r="BB8" s="21" t="s">
        <v>124</v>
      </c>
      <c r="BC8" s="21" t="s">
        <v>125</v>
      </c>
    </row>
    <row r="9" spans="1:55" x14ac:dyDescent="0.25">
      <c r="A9" s="185" t="s">
        <v>369</v>
      </c>
      <c r="B9" s="190">
        <f t="shared" si="1"/>
        <v>0</v>
      </c>
      <c r="C9" s="190">
        <f t="shared" si="0"/>
        <v>2</v>
      </c>
      <c r="D9" s="190">
        <f t="shared" si="0"/>
        <v>0</v>
      </c>
      <c r="E9" s="190">
        <f t="shared" si="0"/>
        <v>2</v>
      </c>
      <c r="F9" s="190">
        <f t="shared" si="0"/>
        <v>0</v>
      </c>
      <c r="G9" s="190">
        <f t="shared" si="0"/>
        <v>2</v>
      </c>
      <c r="H9" s="190">
        <f t="shared" si="0"/>
        <v>2</v>
      </c>
      <c r="I9" s="190">
        <f t="shared" si="0"/>
        <v>0</v>
      </c>
      <c r="J9" s="190">
        <f t="shared" si="0"/>
        <v>0</v>
      </c>
      <c r="K9" s="190">
        <f t="shared" si="0"/>
        <v>0</v>
      </c>
      <c r="L9" s="190">
        <f t="shared" si="0"/>
        <v>2</v>
      </c>
      <c r="M9" s="190">
        <f t="shared" si="0"/>
        <v>2</v>
      </c>
      <c r="N9" s="190">
        <f t="shared" si="0"/>
        <v>2</v>
      </c>
      <c r="O9" s="190">
        <f t="shared" si="0"/>
        <v>2</v>
      </c>
      <c r="P9" s="190">
        <f t="shared" si="0"/>
        <v>2</v>
      </c>
      <c r="Q9" s="190">
        <f t="shared" si="0"/>
        <v>2</v>
      </c>
      <c r="R9" s="190">
        <f t="shared" si="0"/>
        <v>0</v>
      </c>
      <c r="S9" s="190">
        <f t="shared" si="0"/>
        <v>2</v>
      </c>
      <c r="T9" s="190">
        <f t="shared" si="0"/>
        <v>2</v>
      </c>
      <c r="U9" s="190">
        <f t="shared" si="2"/>
        <v>7</v>
      </c>
      <c r="V9" s="190">
        <f t="shared" si="3"/>
        <v>7</v>
      </c>
      <c r="W9" s="188"/>
      <c r="X9" s="191">
        <f t="shared" si="4"/>
        <v>24</v>
      </c>
      <c r="AC9" s="15">
        <v>8</v>
      </c>
      <c r="AD9" s="15" t="s">
        <v>58</v>
      </c>
      <c r="AE9" s="21" t="s">
        <v>126</v>
      </c>
      <c r="AF9" s="15" t="s">
        <v>127</v>
      </c>
      <c r="AG9" s="15" t="s">
        <v>128</v>
      </c>
      <c r="AH9" s="15" t="s">
        <v>62</v>
      </c>
      <c r="AI9" s="15" t="s">
        <v>80</v>
      </c>
      <c r="AJ9" s="15" t="s">
        <v>78</v>
      </c>
      <c r="AK9" s="15" t="s">
        <v>129</v>
      </c>
      <c r="AL9" s="15" t="s">
        <v>130</v>
      </c>
      <c r="AM9" s="15" t="s">
        <v>67</v>
      </c>
      <c r="AN9" s="15" t="s">
        <v>71</v>
      </c>
      <c r="AO9" s="15" t="s">
        <v>71</v>
      </c>
      <c r="AP9" s="15" t="s">
        <v>71</v>
      </c>
      <c r="AQ9" s="19" t="s">
        <v>131</v>
      </c>
      <c r="AR9" s="20">
        <v>40666</v>
      </c>
      <c r="AS9" s="22" t="s">
        <v>113</v>
      </c>
      <c r="AT9" s="15" t="s">
        <v>71</v>
      </c>
      <c r="AU9" s="15" t="s">
        <v>66</v>
      </c>
      <c r="AV9" s="15" t="s">
        <v>82</v>
      </c>
      <c r="AW9" s="15" t="s">
        <v>82</v>
      </c>
      <c r="AX9" s="15" t="s">
        <v>73</v>
      </c>
      <c r="AY9" s="15">
        <v>10</v>
      </c>
      <c r="AZ9" s="15">
        <v>80</v>
      </c>
      <c r="BA9" s="15" t="s">
        <v>73</v>
      </c>
      <c r="BB9" s="21" t="s">
        <v>132</v>
      </c>
      <c r="BC9" s="15" t="s">
        <v>73</v>
      </c>
    </row>
    <row r="10" spans="1:55" x14ac:dyDescent="0.25">
      <c r="A10" s="192" t="s">
        <v>1432</v>
      </c>
      <c r="B10" s="190">
        <f t="shared" si="1"/>
        <v>3</v>
      </c>
      <c r="C10" s="190">
        <f t="shared" si="0"/>
        <v>0</v>
      </c>
      <c r="D10" s="190">
        <f t="shared" si="0"/>
        <v>3</v>
      </c>
      <c r="E10" s="190">
        <f t="shared" si="0"/>
        <v>0</v>
      </c>
      <c r="F10" s="190">
        <f t="shared" si="0"/>
        <v>3</v>
      </c>
      <c r="G10" s="190">
        <f t="shared" si="0"/>
        <v>0</v>
      </c>
      <c r="H10" s="190">
        <f t="shared" si="0"/>
        <v>0</v>
      </c>
      <c r="I10" s="190">
        <f t="shared" si="0"/>
        <v>3</v>
      </c>
      <c r="J10" s="190">
        <f t="shared" si="0"/>
        <v>3</v>
      </c>
      <c r="K10" s="190">
        <f t="shared" si="0"/>
        <v>3</v>
      </c>
      <c r="L10" s="190">
        <f t="shared" si="0"/>
        <v>0</v>
      </c>
      <c r="M10" s="190">
        <f t="shared" si="0"/>
        <v>0</v>
      </c>
      <c r="N10" s="190">
        <f t="shared" si="0"/>
        <v>0</v>
      </c>
      <c r="O10" s="190">
        <f t="shared" si="0"/>
        <v>0</v>
      </c>
      <c r="P10" s="190">
        <f t="shared" si="0"/>
        <v>0</v>
      </c>
      <c r="Q10" s="190">
        <f t="shared" si="0"/>
        <v>0</v>
      </c>
      <c r="R10" s="190">
        <f t="shared" si="0"/>
        <v>3</v>
      </c>
      <c r="S10" s="190">
        <f t="shared" si="0"/>
        <v>0</v>
      </c>
      <c r="T10" s="190">
        <f t="shared" si="0"/>
        <v>0</v>
      </c>
      <c r="U10" s="190">
        <f t="shared" si="2"/>
        <v>3</v>
      </c>
      <c r="V10" s="190">
        <f t="shared" si="3"/>
        <v>3</v>
      </c>
      <c r="W10" s="188"/>
      <c r="X10" s="191">
        <f t="shared" si="4"/>
        <v>21</v>
      </c>
      <c r="AC10" s="15">
        <v>9</v>
      </c>
      <c r="AD10" s="15" t="s">
        <v>58</v>
      </c>
      <c r="AE10" s="21" t="s">
        <v>133</v>
      </c>
      <c r="AF10" s="15" t="s">
        <v>58</v>
      </c>
      <c r="AG10" s="15" t="s">
        <v>128</v>
      </c>
      <c r="AH10" s="15" t="s">
        <v>62</v>
      </c>
      <c r="AI10" s="15" t="s">
        <v>80</v>
      </c>
      <c r="AJ10" s="15" t="s">
        <v>78</v>
      </c>
      <c r="AK10" s="15" t="s">
        <v>129</v>
      </c>
      <c r="AL10" s="15" t="s">
        <v>134</v>
      </c>
      <c r="AM10" s="15" t="s">
        <v>67</v>
      </c>
      <c r="AN10" s="15" t="s">
        <v>67</v>
      </c>
      <c r="AO10" s="15" t="s">
        <v>71</v>
      </c>
      <c r="AP10" s="15" t="s">
        <v>71</v>
      </c>
      <c r="AQ10" s="19" t="s">
        <v>135</v>
      </c>
      <c r="AR10" s="20">
        <v>40736</v>
      </c>
      <c r="AS10" s="22" t="s">
        <v>136</v>
      </c>
      <c r="AT10" s="15" t="s">
        <v>71</v>
      </c>
      <c r="AU10" s="15" t="s">
        <v>68</v>
      </c>
      <c r="AV10" s="15" t="s">
        <v>68</v>
      </c>
      <c r="AW10" s="15" t="s">
        <v>82</v>
      </c>
      <c r="AX10" s="15" t="s">
        <v>137</v>
      </c>
      <c r="AY10" s="15">
        <v>10</v>
      </c>
      <c r="AZ10" s="15">
        <v>80</v>
      </c>
      <c r="BA10" s="15" t="s">
        <v>73</v>
      </c>
      <c r="BB10" s="21" t="s">
        <v>138</v>
      </c>
      <c r="BC10" s="15" t="s">
        <v>73</v>
      </c>
    </row>
    <row r="11" spans="1:55" x14ac:dyDescent="0.25">
      <c r="A11" s="185" t="s">
        <v>1742</v>
      </c>
      <c r="B11" s="190">
        <f t="shared" si="1"/>
        <v>0</v>
      </c>
      <c r="C11" s="190">
        <f t="shared" si="0"/>
        <v>5</v>
      </c>
      <c r="D11" s="190">
        <f t="shared" si="0"/>
        <v>0</v>
      </c>
      <c r="E11" s="190">
        <f t="shared" si="0"/>
        <v>5</v>
      </c>
      <c r="F11" s="190">
        <f t="shared" si="0"/>
        <v>0</v>
      </c>
      <c r="G11" s="190">
        <f t="shared" si="0"/>
        <v>5</v>
      </c>
      <c r="H11" s="190">
        <f t="shared" si="0"/>
        <v>5</v>
      </c>
      <c r="I11" s="190">
        <f t="shared" si="0"/>
        <v>0</v>
      </c>
      <c r="J11" s="190">
        <f t="shared" si="0"/>
        <v>0</v>
      </c>
      <c r="K11" s="190">
        <f t="shared" si="0"/>
        <v>0</v>
      </c>
      <c r="L11" s="190">
        <f t="shared" si="0"/>
        <v>5</v>
      </c>
      <c r="M11" s="190">
        <f t="shared" si="0"/>
        <v>5</v>
      </c>
      <c r="N11" s="190">
        <f t="shared" si="0"/>
        <v>5</v>
      </c>
      <c r="O11" s="190">
        <f t="shared" si="0"/>
        <v>5</v>
      </c>
      <c r="P11" s="190">
        <f t="shared" si="0"/>
        <v>5</v>
      </c>
      <c r="Q11" s="190">
        <f t="shared" si="0"/>
        <v>5</v>
      </c>
      <c r="R11" s="190">
        <f t="shared" si="0"/>
        <v>0</v>
      </c>
      <c r="S11" s="190">
        <f t="shared" si="0"/>
        <v>5</v>
      </c>
      <c r="T11" s="190">
        <f t="shared" si="0"/>
        <v>5</v>
      </c>
      <c r="U11" s="190">
        <f t="shared" si="2"/>
        <v>6</v>
      </c>
      <c r="V11" s="190">
        <f t="shared" si="3"/>
        <v>4</v>
      </c>
      <c r="W11" s="188"/>
      <c r="X11" s="191">
        <f t="shared" si="4"/>
        <v>60</v>
      </c>
      <c r="AC11" s="15">
        <v>10</v>
      </c>
      <c r="AD11" s="15" t="s">
        <v>58</v>
      </c>
      <c r="AE11" s="21" t="s">
        <v>139</v>
      </c>
      <c r="AF11" s="15" t="s">
        <v>140</v>
      </c>
      <c r="AG11" s="15" t="s">
        <v>141</v>
      </c>
      <c r="AH11" s="15" t="s">
        <v>142</v>
      </c>
      <c r="AI11" s="15" t="s">
        <v>63</v>
      </c>
      <c r="AJ11" s="15" t="s">
        <v>143</v>
      </c>
      <c r="AK11" s="15" t="s">
        <v>144</v>
      </c>
      <c r="AL11" s="15" t="s">
        <v>145</v>
      </c>
      <c r="AM11" s="15" t="s">
        <v>67</v>
      </c>
      <c r="AN11" s="15" t="s">
        <v>82</v>
      </c>
      <c r="AO11" s="15" t="s">
        <v>82</v>
      </c>
      <c r="AP11" s="15" t="s">
        <v>82</v>
      </c>
      <c r="AQ11" s="19" t="s">
        <v>146</v>
      </c>
      <c r="AR11" s="20">
        <v>40792</v>
      </c>
      <c r="AS11" s="22" t="s">
        <v>147</v>
      </c>
      <c r="AT11" s="15" t="s">
        <v>82</v>
      </c>
      <c r="AU11" s="15" t="s">
        <v>82</v>
      </c>
      <c r="AV11" s="15" t="s">
        <v>82</v>
      </c>
      <c r="AW11" s="15" t="s">
        <v>82</v>
      </c>
      <c r="AX11" s="15" t="s">
        <v>115</v>
      </c>
      <c r="AY11" s="15">
        <v>50</v>
      </c>
      <c r="AZ11" s="15">
        <v>500</v>
      </c>
      <c r="BA11" s="15" t="s">
        <v>73</v>
      </c>
      <c r="BB11" s="21" t="s">
        <v>148</v>
      </c>
      <c r="BC11" s="21" t="s">
        <v>149</v>
      </c>
    </row>
    <row r="12" spans="1:55" x14ac:dyDescent="0.25">
      <c r="A12" s="185" t="s">
        <v>1127</v>
      </c>
      <c r="B12" s="190">
        <f t="shared" si="1"/>
        <v>30</v>
      </c>
      <c r="C12" s="190">
        <f t="shared" si="0"/>
        <v>0</v>
      </c>
      <c r="D12" s="190">
        <f t="shared" si="0"/>
        <v>30</v>
      </c>
      <c r="E12" s="190">
        <f t="shared" si="0"/>
        <v>0</v>
      </c>
      <c r="F12" s="190">
        <f t="shared" si="0"/>
        <v>30</v>
      </c>
      <c r="G12" s="190">
        <f t="shared" si="0"/>
        <v>0</v>
      </c>
      <c r="H12" s="190">
        <f t="shared" si="0"/>
        <v>0</v>
      </c>
      <c r="I12" s="190">
        <f t="shared" si="0"/>
        <v>30</v>
      </c>
      <c r="J12" s="190">
        <f t="shared" si="0"/>
        <v>30</v>
      </c>
      <c r="K12" s="190">
        <f t="shared" si="0"/>
        <v>30</v>
      </c>
      <c r="L12" s="190">
        <f t="shared" si="0"/>
        <v>0</v>
      </c>
      <c r="M12" s="190">
        <f t="shared" si="0"/>
        <v>0</v>
      </c>
      <c r="N12" s="190">
        <f t="shared" si="0"/>
        <v>0</v>
      </c>
      <c r="O12" s="190">
        <f t="shared" si="0"/>
        <v>0</v>
      </c>
      <c r="P12" s="190">
        <f t="shared" si="0"/>
        <v>0</v>
      </c>
      <c r="Q12" s="190">
        <f t="shared" si="0"/>
        <v>0</v>
      </c>
      <c r="R12" s="190">
        <f t="shared" si="0"/>
        <v>30</v>
      </c>
      <c r="S12" s="190">
        <f t="shared" si="0"/>
        <v>0</v>
      </c>
      <c r="T12" s="190">
        <f t="shared" si="0"/>
        <v>0</v>
      </c>
      <c r="U12" s="190">
        <f t="shared" si="2"/>
        <v>30</v>
      </c>
      <c r="V12" s="190">
        <f t="shared" si="3"/>
        <v>1</v>
      </c>
      <c r="W12" s="188"/>
      <c r="X12" s="191">
        <f t="shared" si="4"/>
        <v>210</v>
      </c>
      <c r="AC12" s="15">
        <v>11</v>
      </c>
      <c r="AD12" s="15" t="s">
        <v>58</v>
      </c>
      <c r="AE12" s="21" t="s">
        <v>150</v>
      </c>
      <c r="AF12" s="15" t="s">
        <v>151</v>
      </c>
      <c r="AG12" s="15" t="s">
        <v>152</v>
      </c>
      <c r="AH12" s="15" t="s">
        <v>89</v>
      </c>
      <c r="AI12" s="15" t="s">
        <v>63</v>
      </c>
      <c r="AJ12" s="15" t="s">
        <v>73</v>
      </c>
      <c r="AK12" s="15" t="s">
        <v>65</v>
      </c>
      <c r="AL12" s="15" t="s">
        <v>153</v>
      </c>
      <c r="AM12" s="15" t="s">
        <v>67</v>
      </c>
      <c r="AN12" s="15" t="s">
        <v>71</v>
      </c>
      <c r="AO12" s="15" t="s">
        <v>154</v>
      </c>
      <c r="AP12" s="15" t="s">
        <v>70</v>
      </c>
      <c r="AQ12" s="19" t="s">
        <v>155</v>
      </c>
      <c r="AR12" s="20">
        <v>40838</v>
      </c>
      <c r="AS12" s="22" t="s">
        <v>156</v>
      </c>
      <c r="AT12" s="15" t="s">
        <v>157</v>
      </c>
      <c r="AU12" s="15" t="s">
        <v>158</v>
      </c>
      <c r="AV12" s="15" t="s">
        <v>68</v>
      </c>
      <c r="AW12" s="15" t="s">
        <v>93</v>
      </c>
      <c r="AX12" s="24" t="s">
        <v>159</v>
      </c>
      <c r="AY12" s="15">
        <v>40</v>
      </c>
      <c r="AZ12" s="15">
        <v>150</v>
      </c>
      <c r="BA12" s="15" t="s">
        <v>73</v>
      </c>
      <c r="BB12" s="21" t="s">
        <v>160</v>
      </c>
      <c r="BC12" s="21" t="s">
        <v>161</v>
      </c>
    </row>
    <row r="13" spans="1:55" x14ac:dyDescent="0.25">
      <c r="A13" s="185" t="s">
        <v>458</v>
      </c>
      <c r="B13" s="190">
        <f t="shared" si="1"/>
        <v>0</v>
      </c>
      <c r="C13" s="190">
        <f t="shared" si="0"/>
        <v>0</v>
      </c>
      <c r="D13" s="190">
        <f t="shared" si="0"/>
        <v>0</v>
      </c>
      <c r="E13" s="190">
        <f t="shared" si="0"/>
        <v>0</v>
      </c>
      <c r="F13" s="190">
        <f t="shared" si="0"/>
        <v>0</v>
      </c>
      <c r="G13" s="190">
        <f t="shared" si="0"/>
        <v>0</v>
      </c>
      <c r="H13" s="190">
        <f t="shared" si="0"/>
        <v>0</v>
      </c>
      <c r="I13" s="190">
        <f t="shared" si="0"/>
        <v>0</v>
      </c>
      <c r="J13" s="190">
        <f t="shared" si="0"/>
        <v>0</v>
      </c>
      <c r="K13" s="190">
        <f t="shared" si="0"/>
        <v>0</v>
      </c>
      <c r="L13" s="190">
        <f t="shared" si="0"/>
        <v>0</v>
      </c>
      <c r="M13" s="190">
        <f t="shared" si="0"/>
        <v>0</v>
      </c>
      <c r="N13" s="190">
        <f t="shared" si="0"/>
        <v>0</v>
      </c>
      <c r="O13" s="190">
        <f t="shared" si="0"/>
        <v>0</v>
      </c>
      <c r="P13" s="190">
        <f t="shared" si="0"/>
        <v>0</v>
      </c>
      <c r="Q13" s="190">
        <f t="shared" si="0"/>
        <v>0</v>
      </c>
      <c r="R13" s="190">
        <f t="shared" si="0"/>
        <v>0</v>
      </c>
      <c r="S13" s="190">
        <f t="shared" si="0"/>
        <v>0</v>
      </c>
      <c r="T13" s="190">
        <f t="shared" si="0"/>
        <v>0</v>
      </c>
      <c r="U13" s="190">
        <f t="shared" si="2"/>
        <v>1</v>
      </c>
      <c r="V13" s="190">
        <f t="shared" si="3"/>
        <v>5</v>
      </c>
      <c r="W13" s="188"/>
      <c r="X13" s="191">
        <f t="shared" si="4"/>
        <v>0</v>
      </c>
      <c r="AC13" s="15">
        <v>12</v>
      </c>
      <c r="AD13" s="15" t="s">
        <v>58</v>
      </c>
      <c r="AE13" s="21" t="s">
        <v>162</v>
      </c>
      <c r="AF13" s="15" t="s">
        <v>127</v>
      </c>
      <c r="AG13" s="15" t="s">
        <v>152</v>
      </c>
      <c r="AH13" s="15" t="s">
        <v>163</v>
      </c>
      <c r="AI13" s="15" t="s">
        <v>80</v>
      </c>
      <c r="AJ13" s="15" t="s">
        <v>120</v>
      </c>
      <c r="AK13" s="15" t="s">
        <v>65</v>
      </c>
      <c r="AL13" s="15" t="s">
        <v>164</v>
      </c>
      <c r="AM13" s="15" t="s">
        <v>67</v>
      </c>
      <c r="AN13" s="15" t="s">
        <v>82</v>
      </c>
      <c r="AO13" s="15" t="s">
        <v>82</v>
      </c>
      <c r="AP13" s="15" t="s">
        <v>82</v>
      </c>
      <c r="AQ13" s="19" t="s">
        <v>165</v>
      </c>
      <c r="AR13" s="20">
        <v>41097</v>
      </c>
      <c r="AS13" s="22" t="s">
        <v>166</v>
      </c>
      <c r="AT13" s="15" t="s">
        <v>71</v>
      </c>
      <c r="AU13" s="15" t="s">
        <v>82</v>
      </c>
      <c r="AV13" s="15" t="s">
        <v>82</v>
      </c>
      <c r="AW13" s="15" t="s">
        <v>82</v>
      </c>
      <c r="AX13" s="15" t="s">
        <v>115</v>
      </c>
      <c r="AY13" s="15">
        <v>20</v>
      </c>
      <c r="AZ13" s="15">
        <v>150</v>
      </c>
      <c r="BA13" s="15" t="s">
        <v>73</v>
      </c>
      <c r="BB13" s="21" t="s">
        <v>167</v>
      </c>
      <c r="BC13" s="15" t="s">
        <v>73</v>
      </c>
    </row>
    <row r="14" spans="1:55" x14ac:dyDescent="0.25">
      <c r="A14" s="185" t="s">
        <v>1657</v>
      </c>
      <c r="B14" s="190">
        <f t="shared" si="1"/>
        <v>25</v>
      </c>
      <c r="C14" s="190">
        <f t="shared" si="0"/>
        <v>25</v>
      </c>
      <c r="D14" s="190">
        <f t="shared" si="0"/>
        <v>25</v>
      </c>
      <c r="E14" s="190">
        <f t="shared" si="0"/>
        <v>25</v>
      </c>
      <c r="F14" s="190">
        <f t="shared" si="0"/>
        <v>25</v>
      </c>
      <c r="G14" s="190">
        <f t="shared" si="0"/>
        <v>25</v>
      </c>
      <c r="H14" s="190">
        <f t="shared" si="0"/>
        <v>25</v>
      </c>
      <c r="I14" s="190">
        <f t="shared" si="0"/>
        <v>25</v>
      </c>
      <c r="J14" s="190">
        <f t="shared" si="0"/>
        <v>25</v>
      </c>
      <c r="K14" s="190">
        <f t="shared" si="0"/>
        <v>25</v>
      </c>
      <c r="L14" s="190">
        <f t="shared" si="0"/>
        <v>25</v>
      </c>
      <c r="M14" s="190">
        <f t="shared" si="0"/>
        <v>25</v>
      </c>
      <c r="N14" s="190">
        <f t="shared" si="0"/>
        <v>25</v>
      </c>
      <c r="O14" s="190">
        <f t="shared" si="0"/>
        <v>25</v>
      </c>
      <c r="P14" s="190">
        <f t="shared" si="0"/>
        <v>25</v>
      </c>
      <c r="Q14" s="190">
        <f t="shared" si="0"/>
        <v>25</v>
      </c>
      <c r="R14" s="190">
        <f t="shared" si="0"/>
        <v>25</v>
      </c>
      <c r="S14" s="190">
        <f t="shared" si="0"/>
        <v>25</v>
      </c>
      <c r="T14" s="190">
        <f t="shared" si="0"/>
        <v>25</v>
      </c>
      <c r="U14" s="190">
        <f t="shared" si="2"/>
        <v>25</v>
      </c>
      <c r="V14" s="190">
        <f t="shared" si="3"/>
        <v>0</v>
      </c>
      <c r="W14" s="188"/>
      <c r="X14" s="191">
        <f t="shared" si="4"/>
        <v>475</v>
      </c>
      <c r="AC14" s="15">
        <v>13</v>
      </c>
      <c r="AD14" s="15" t="s">
        <v>58</v>
      </c>
      <c r="AE14" s="21" t="s">
        <v>168</v>
      </c>
      <c r="AF14" s="15" t="s">
        <v>127</v>
      </c>
      <c r="AG14" s="15" t="s">
        <v>152</v>
      </c>
      <c r="AH14" s="15" t="s">
        <v>169</v>
      </c>
      <c r="AI14" s="15" t="s">
        <v>80</v>
      </c>
      <c r="AJ14" s="15" t="s">
        <v>120</v>
      </c>
      <c r="AK14" s="15" t="s">
        <v>65</v>
      </c>
      <c r="AL14" s="15" t="s">
        <v>170</v>
      </c>
      <c r="AM14" s="15" t="s">
        <v>67</v>
      </c>
      <c r="AN14" s="15" t="s">
        <v>82</v>
      </c>
      <c r="AO14" s="15" t="s">
        <v>82</v>
      </c>
      <c r="AP14" s="15" t="s">
        <v>82</v>
      </c>
      <c r="AQ14" s="19" t="s">
        <v>171</v>
      </c>
      <c r="AR14" s="20">
        <v>41132</v>
      </c>
      <c r="AS14" s="22" t="s">
        <v>172</v>
      </c>
      <c r="AT14" s="15" t="s">
        <v>71</v>
      </c>
      <c r="AU14" s="15" t="s">
        <v>82</v>
      </c>
      <c r="AV14" s="15" t="s">
        <v>82</v>
      </c>
      <c r="AW14" s="15" t="s">
        <v>82</v>
      </c>
      <c r="AX14" s="15" t="s">
        <v>115</v>
      </c>
      <c r="AY14" s="15">
        <v>20</v>
      </c>
      <c r="AZ14" s="15">
        <v>150</v>
      </c>
      <c r="BA14" s="15" t="s">
        <v>73</v>
      </c>
      <c r="BB14" s="21" t="s">
        <v>173</v>
      </c>
      <c r="BC14" s="15" t="s">
        <v>73</v>
      </c>
    </row>
    <row r="15" spans="1:55" x14ac:dyDescent="0.25">
      <c r="A15" s="185" t="s">
        <v>219</v>
      </c>
      <c r="B15" s="190">
        <f t="shared" si="1"/>
        <v>0</v>
      </c>
      <c r="C15" s="190">
        <f t="shared" si="0"/>
        <v>0</v>
      </c>
      <c r="D15" s="190">
        <f t="shared" si="0"/>
        <v>0</v>
      </c>
      <c r="E15" s="190">
        <f t="shared" si="0"/>
        <v>0</v>
      </c>
      <c r="F15" s="190">
        <f t="shared" si="0"/>
        <v>0</v>
      </c>
      <c r="G15" s="190">
        <f t="shared" si="0"/>
        <v>0</v>
      </c>
      <c r="H15" s="190">
        <f t="shared" si="0"/>
        <v>0</v>
      </c>
      <c r="I15" s="190">
        <f t="shared" si="0"/>
        <v>0</v>
      </c>
      <c r="J15" s="190">
        <f t="shared" si="0"/>
        <v>0</v>
      </c>
      <c r="K15" s="190">
        <f t="shared" si="0"/>
        <v>0</v>
      </c>
      <c r="L15" s="190">
        <f t="shared" si="0"/>
        <v>0</v>
      </c>
      <c r="M15" s="190">
        <f t="shared" si="0"/>
        <v>0</v>
      </c>
      <c r="N15" s="190">
        <f t="shared" si="0"/>
        <v>0</v>
      </c>
      <c r="O15" s="190">
        <f t="shared" si="0"/>
        <v>0</v>
      </c>
      <c r="P15" s="190">
        <f t="shared" si="0"/>
        <v>0</v>
      </c>
      <c r="Q15" s="190">
        <f t="shared" si="0"/>
        <v>0</v>
      </c>
      <c r="R15" s="190">
        <f t="shared" si="0"/>
        <v>0</v>
      </c>
      <c r="S15" s="190">
        <f t="shared" si="0"/>
        <v>0</v>
      </c>
      <c r="T15" s="190">
        <f t="shared" si="0"/>
        <v>0</v>
      </c>
      <c r="U15" s="190">
        <f t="shared" si="2"/>
        <v>12</v>
      </c>
      <c r="V15" s="190">
        <f t="shared" si="3"/>
        <v>0</v>
      </c>
      <c r="W15" s="188"/>
      <c r="X15" s="191">
        <f t="shared" si="4"/>
        <v>0</v>
      </c>
      <c r="AC15" s="15">
        <v>14</v>
      </c>
      <c r="AD15" s="15" t="s">
        <v>58</v>
      </c>
      <c r="AE15" s="21" t="s">
        <v>174</v>
      </c>
      <c r="AF15" s="15" t="s">
        <v>127</v>
      </c>
      <c r="AG15" s="15" t="s">
        <v>152</v>
      </c>
      <c r="AH15" s="15" t="s">
        <v>163</v>
      </c>
      <c r="AI15" s="15" t="s">
        <v>80</v>
      </c>
      <c r="AJ15" s="15" t="s">
        <v>64</v>
      </c>
      <c r="AK15" s="15" t="s">
        <v>65</v>
      </c>
      <c r="AL15" s="15" t="s">
        <v>170</v>
      </c>
      <c r="AM15" s="15" t="s">
        <v>67</v>
      </c>
      <c r="AN15" s="15" t="s">
        <v>82</v>
      </c>
      <c r="AO15" s="15" t="s">
        <v>82</v>
      </c>
      <c r="AP15" s="15" t="s">
        <v>82</v>
      </c>
      <c r="AQ15" s="19" t="s">
        <v>171</v>
      </c>
      <c r="AR15" s="20">
        <v>41132</v>
      </c>
      <c r="AS15" s="22" t="s">
        <v>172</v>
      </c>
      <c r="AT15" s="15" t="s">
        <v>71</v>
      </c>
      <c r="AU15" s="15" t="s">
        <v>82</v>
      </c>
      <c r="AV15" s="15" t="s">
        <v>82</v>
      </c>
      <c r="AW15" s="15" t="s">
        <v>82</v>
      </c>
      <c r="AX15" s="15" t="s">
        <v>72</v>
      </c>
      <c r="AY15" s="15">
        <v>10</v>
      </c>
      <c r="AZ15" s="15">
        <v>300</v>
      </c>
      <c r="BA15" s="15" t="s">
        <v>73</v>
      </c>
      <c r="BB15" s="21" t="s">
        <v>173</v>
      </c>
      <c r="BC15" s="15" t="s">
        <v>73</v>
      </c>
    </row>
    <row r="16" spans="1:55" x14ac:dyDescent="0.25">
      <c r="A16" s="185" t="s">
        <v>943</v>
      </c>
      <c r="B16" s="190">
        <f t="shared" si="1"/>
        <v>11</v>
      </c>
      <c r="C16" s="190">
        <f t="shared" si="0"/>
        <v>11</v>
      </c>
      <c r="D16" s="190">
        <f t="shared" si="0"/>
        <v>11</v>
      </c>
      <c r="E16" s="190">
        <f t="shared" si="0"/>
        <v>11</v>
      </c>
      <c r="F16" s="190">
        <f t="shared" si="0"/>
        <v>11</v>
      </c>
      <c r="G16" s="190">
        <f t="shared" si="0"/>
        <v>11</v>
      </c>
      <c r="H16" s="190">
        <f t="shared" si="0"/>
        <v>11</v>
      </c>
      <c r="I16" s="190">
        <f t="shared" si="0"/>
        <v>11</v>
      </c>
      <c r="J16" s="190">
        <f t="shared" si="0"/>
        <v>11</v>
      </c>
      <c r="K16" s="190">
        <f t="shared" si="0"/>
        <v>11</v>
      </c>
      <c r="L16" s="190">
        <f t="shared" si="0"/>
        <v>11</v>
      </c>
      <c r="M16" s="190">
        <f t="shared" si="0"/>
        <v>11</v>
      </c>
      <c r="N16" s="190">
        <f t="shared" si="0"/>
        <v>11</v>
      </c>
      <c r="O16" s="190">
        <f t="shared" si="0"/>
        <v>11</v>
      </c>
      <c r="P16" s="190">
        <f t="shared" si="0"/>
        <v>11</v>
      </c>
      <c r="Q16" s="190">
        <f t="shared" si="0"/>
        <v>11</v>
      </c>
      <c r="R16" s="190">
        <f t="shared" si="0"/>
        <v>11</v>
      </c>
      <c r="S16" s="190">
        <f t="shared" si="0"/>
        <v>11</v>
      </c>
      <c r="T16" s="190">
        <f t="shared" si="0"/>
        <v>11</v>
      </c>
      <c r="U16" s="190">
        <f t="shared" si="2"/>
        <v>11</v>
      </c>
      <c r="V16" s="190">
        <f t="shared" si="3"/>
        <v>5</v>
      </c>
      <c r="W16" s="188"/>
      <c r="X16" s="191">
        <f t="shared" si="4"/>
        <v>209</v>
      </c>
      <c r="AC16" s="15">
        <v>15</v>
      </c>
      <c r="AD16" s="15" t="s">
        <v>58</v>
      </c>
      <c r="AE16" s="21" t="s">
        <v>175</v>
      </c>
      <c r="AF16" s="15" t="s">
        <v>119</v>
      </c>
      <c r="AG16" s="15" t="s">
        <v>176</v>
      </c>
      <c r="AH16" s="15" t="s">
        <v>89</v>
      </c>
      <c r="AI16" s="15" t="s">
        <v>80</v>
      </c>
      <c r="AJ16" s="15" t="s">
        <v>80</v>
      </c>
      <c r="AK16" s="15" t="s">
        <v>65</v>
      </c>
      <c r="AL16" s="15" t="s">
        <v>177</v>
      </c>
      <c r="AM16" s="15" t="s">
        <v>67</v>
      </c>
      <c r="AN16" s="15" t="s">
        <v>73</v>
      </c>
      <c r="AO16" s="15" t="s">
        <v>73</v>
      </c>
      <c r="AP16" s="15" t="s">
        <v>73</v>
      </c>
      <c r="AQ16" s="21" t="s">
        <v>178</v>
      </c>
      <c r="AR16" s="25">
        <v>40291</v>
      </c>
      <c r="AS16" s="22" t="s">
        <v>179</v>
      </c>
      <c r="AT16" s="15" t="s">
        <v>71</v>
      </c>
      <c r="AU16" s="15" t="s">
        <v>180</v>
      </c>
      <c r="AV16" s="15" t="s">
        <v>73</v>
      </c>
      <c r="AW16" s="15" t="s">
        <v>73</v>
      </c>
      <c r="AX16" s="15" t="s">
        <v>73</v>
      </c>
      <c r="AY16" s="15" t="s">
        <v>73</v>
      </c>
      <c r="AZ16" s="15" t="s">
        <v>73</v>
      </c>
      <c r="BA16" s="15" t="s">
        <v>73</v>
      </c>
      <c r="BB16" s="21" t="s">
        <v>181</v>
      </c>
      <c r="BC16" s="21" t="s">
        <v>182</v>
      </c>
    </row>
    <row r="17" spans="1:55" x14ac:dyDescent="0.25">
      <c r="A17" s="185" t="s">
        <v>1873</v>
      </c>
      <c r="B17" s="190">
        <f t="shared" si="1"/>
        <v>0</v>
      </c>
      <c r="C17" s="190">
        <f t="shared" si="0"/>
        <v>0</v>
      </c>
      <c r="D17" s="190">
        <f t="shared" si="0"/>
        <v>0</v>
      </c>
      <c r="E17" s="190">
        <f t="shared" si="0"/>
        <v>0</v>
      </c>
      <c r="F17" s="190">
        <f t="shared" si="0"/>
        <v>0</v>
      </c>
      <c r="G17" s="190">
        <f t="shared" si="0"/>
        <v>0</v>
      </c>
      <c r="H17" s="190">
        <f t="shared" si="0"/>
        <v>0</v>
      </c>
      <c r="I17" s="190">
        <f t="shared" si="0"/>
        <v>0</v>
      </c>
      <c r="J17" s="190">
        <f t="shared" si="0"/>
        <v>0</v>
      </c>
      <c r="K17" s="190">
        <f t="shared" si="0"/>
        <v>0</v>
      </c>
      <c r="L17" s="190">
        <f t="shared" si="0"/>
        <v>0</v>
      </c>
      <c r="M17" s="190">
        <f t="shared" si="0"/>
        <v>0</v>
      </c>
      <c r="N17" s="190">
        <f t="shared" si="0"/>
        <v>0</v>
      </c>
      <c r="O17" s="190">
        <f t="shared" si="0"/>
        <v>0</v>
      </c>
      <c r="P17" s="190">
        <f t="shared" si="0"/>
        <v>0</v>
      </c>
      <c r="Q17" s="190">
        <f t="shared" si="0"/>
        <v>0</v>
      </c>
      <c r="R17" s="190">
        <f t="shared" si="0"/>
        <v>0</v>
      </c>
      <c r="S17" s="190">
        <f t="shared" si="0"/>
        <v>0</v>
      </c>
      <c r="T17" s="190">
        <f t="shared" si="0"/>
        <v>0</v>
      </c>
      <c r="U17" s="190">
        <f t="shared" si="2"/>
        <v>12</v>
      </c>
      <c r="V17" s="190">
        <f t="shared" si="3"/>
        <v>0</v>
      </c>
      <c r="W17" s="188"/>
      <c r="X17" s="191">
        <f t="shared" si="4"/>
        <v>0</v>
      </c>
      <c r="AC17" s="15">
        <v>16</v>
      </c>
      <c r="AD17" s="15" t="s">
        <v>58</v>
      </c>
      <c r="AE17" s="21" t="s">
        <v>183</v>
      </c>
      <c r="AF17" s="15" t="s">
        <v>184</v>
      </c>
      <c r="AG17" s="15" t="s">
        <v>176</v>
      </c>
      <c r="AH17" s="15" t="s">
        <v>89</v>
      </c>
      <c r="AI17" s="15" t="s">
        <v>80</v>
      </c>
      <c r="AJ17" s="15" t="s">
        <v>80</v>
      </c>
      <c r="AK17" s="15" t="s">
        <v>65</v>
      </c>
      <c r="AL17" s="15" t="s">
        <v>185</v>
      </c>
      <c r="AM17" s="15" t="s">
        <v>67</v>
      </c>
      <c r="AN17" s="15" t="s">
        <v>73</v>
      </c>
      <c r="AO17" s="15" t="s">
        <v>73</v>
      </c>
      <c r="AP17" s="15" t="s">
        <v>73</v>
      </c>
      <c r="AQ17" s="21" t="s">
        <v>186</v>
      </c>
      <c r="AR17" s="25"/>
      <c r="AS17" s="22"/>
      <c r="AT17" s="15" t="s">
        <v>71</v>
      </c>
      <c r="AU17" s="15" t="s">
        <v>180</v>
      </c>
      <c r="AV17" s="15" t="s">
        <v>73</v>
      </c>
      <c r="AW17" s="15" t="s">
        <v>73</v>
      </c>
      <c r="AX17" s="15" t="s">
        <v>73</v>
      </c>
      <c r="AY17" s="15" t="s">
        <v>73</v>
      </c>
      <c r="AZ17" s="15" t="s">
        <v>73</v>
      </c>
      <c r="BA17" s="15" t="s">
        <v>73</v>
      </c>
      <c r="BB17" s="15" t="s">
        <v>73</v>
      </c>
      <c r="BC17" s="15" t="s">
        <v>73</v>
      </c>
    </row>
    <row r="18" spans="1:55" x14ac:dyDescent="0.25">
      <c r="A18" s="185" t="s">
        <v>322</v>
      </c>
      <c r="B18" s="190">
        <f t="shared" si="1"/>
        <v>0</v>
      </c>
      <c r="C18" s="190">
        <f t="shared" si="0"/>
        <v>0</v>
      </c>
      <c r="D18" s="190">
        <f t="shared" si="0"/>
        <v>0</v>
      </c>
      <c r="E18" s="190">
        <f t="shared" si="0"/>
        <v>0</v>
      </c>
      <c r="F18" s="190">
        <f t="shared" si="0"/>
        <v>0</v>
      </c>
      <c r="G18" s="190">
        <f t="shared" si="0"/>
        <v>0</v>
      </c>
      <c r="H18" s="190">
        <f t="shared" si="0"/>
        <v>0</v>
      </c>
      <c r="I18" s="190">
        <f t="shared" si="0"/>
        <v>0</v>
      </c>
      <c r="J18" s="190">
        <f t="shared" si="0"/>
        <v>0</v>
      </c>
      <c r="K18" s="190">
        <f t="shared" si="0"/>
        <v>0</v>
      </c>
      <c r="L18" s="190">
        <f t="shared" si="0"/>
        <v>0</v>
      </c>
      <c r="M18" s="190">
        <f t="shared" si="0"/>
        <v>0</v>
      </c>
      <c r="N18" s="190">
        <f t="shared" si="0"/>
        <v>0</v>
      </c>
      <c r="O18" s="190">
        <f t="shared" si="0"/>
        <v>0</v>
      </c>
      <c r="P18" s="190">
        <f t="shared" si="0"/>
        <v>0</v>
      </c>
      <c r="Q18" s="190">
        <f t="shared" si="0"/>
        <v>0</v>
      </c>
      <c r="R18" s="190">
        <f t="shared" si="0"/>
        <v>0</v>
      </c>
      <c r="S18" s="190">
        <f t="shared" si="0"/>
        <v>0</v>
      </c>
      <c r="T18" s="190">
        <f t="shared" si="0"/>
        <v>0</v>
      </c>
      <c r="U18" s="190">
        <f t="shared" si="2"/>
        <v>0</v>
      </c>
      <c r="V18" s="190">
        <f t="shared" si="3"/>
        <v>1</v>
      </c>
      <c r="W18" s="188"/>
      <c r="X18" s="191">
        <f t="shared" si="4"/>
        <v>0</v>
      </c>
      <c r="AC18" s="15">
        <v>17</v>
      </c>
      <c r="AD18" s="15" t="s">
        <v>58</v>
      </c>
      <c r="AE18" s="21" t="s">
        <v>187</v>
      </c>
      <c r="AF18" s="15" t="s">
        <v>127</v>
      </c>
      <c r="AG18" s="15" t="s">
        <v>176</v>
      </c>
      <c r="AH18" s="15" t="s">
        <v>89</v>
      </c>
      <c r="AI18" s="17" t="s">
        <v>63</v>
      </c>
      <c r="AJ18" s="17" t="s">
        <v>63</v>
      </c>
      <c r="AK18" s="15" t="s">
        <v>65</v>
      </c>
      <c r="AL18" s="15" t="s">
        <v>111</v>
      </c>
      <c r="AM18" s="15" t="s">
        <v>67</v>
      </c>
      <c r="AN18" s="15" t="s">
        <v>73</v>
      </c>
      <c r="AO18" s="15" t="s">
        <v>73</v>
      </c>
      <c r="AP18" s="15" t="s">
        <v>73</v>
      </c>
      <c r="AQ18" s="21" t="s">
        <v>188</v>
      </c>
      <c r="AR18" s="25">
        <v>40670</v>
      </c>
      <c r="AS18" s="22" t="s">
        <v>113</v>
      </c>
      <c r="AT18" s="15" t="s">
        <v>180</v>
      </c>
      <c r="AU18" s="15" t="s">
        <v>180</v>
      </c>
      <c r="AV18" s="15" t="s">
        <v>73</v>
      </c>
      <c r="AW18" s="15" t="s">
        <v>73</v>
      </c>
      <c r="AX18" s="15" t="s">
        <v>73</v>
      </c>
      <c r="AY18" s="15" t="s">
        <v>73</v>
      </c>
      <c r="AZ18" s="15" t="s">
        <v>73</v>
      </c>
      <c r="BA18" s="15" t="s">
        <v>73</v>
      </c>
      <c r="BB18" s="21" t="s">
        <v>189</v>
      </c>
      <c r="BC18" s="21" t="s">
        <v>190</v>
      </c>
    </row>
    <row r="19" spans="1:55" x14ac:dyDescent="0.25">
      <c r="A19" s="185" t="s">
        <v>1529</v>
      </c>
      <c r="B19" s="190">
        <f t="shared" si="1"/>
        <v>7</v>
      </c>
      <c r="C19" s="190">
        <f t="shared" si="0"/>
        <v>7</v>
      </c>
      <c r="D19" s="190">
        <f t="shared" si="0"/>
        <v>7</v>
      </c>
      <c r="E19" s="190">
        <f t="shared" si="0"/>
        <v>7</v>
      </c>
      <c r="F19" s="190">
        <f t="shared" si="0"/>
        <v>7</v>
      </c>
      <c r="G19" s="190">
        <f t="shared" si="0"/>
        <v>7</v>
      </c>
      <c r="H19" s="190">
        <f t="shared" si="0"/>
        <v>7</v>
      </c>
      <c r="I19" s="190">
        <f t="shared" si="0"/>
        <v>7</v>
      </c>
      <c r="J19" s="190">
        <f t="shared" si="0"/>
        <v>7</v>
      </c>
      <c r="K19" s="190">
        <f t="shared" si="0"/>
        <v>7</v>
      </c>
      <c r="L19" s="190">
        <f t="shared" si="0"/>
        <v>7</v>
      </c>
      <c r="M19" s="190">
        <f t="shared" si="0"/>
        <v>7</v>
      </c>
      <c r="N19" s="190">
        <f t="shared" si="0"/>
        <v>7</v>
      </c>
      <c r="O19" s="190">
        <f t="shared" si="0"/>
        <v>7</v>
      </c>
      <c r="P19" s="190">
        <f t="shared" si="0"/>
        <v>7</v>
      </c>
      <c r="Q19" s="190">
        <f t="shared" si="0"/>
        <v>7</v>
      </c>
      <c r="R19" s="190">
        <f t="shared" si="0"/>
        <v>7</v>
      </c>
      <c r="S19" s="190">
        <f t="shared" si="0"/>
        <v>7</v>
      </c>
      <c r="T19" s="190">
        <f t="shared" si="0"/>
        <v>7</v>
      </c>
      <c r="U19" s="190">
        <f t="shared" si="2"/>
        <v>8</v>
      </c>
      <c r="V19" s="190">
        <f t="shared" si="3"/>
        <v>0</v>
      </c>
      <c r="W19" s="188"/>
      <c r="X19" s="191">
        <f t="shared" si="4"/>
        <v>133</v>
      </c>
      <c r="AC19" s="15">
        <v>18</v>
      </c>
      <c r="AD19" s="15" t="s">
        <v>58</v>
      </c>
      <c r="AE19" s="21" t="s">
        <v>191</v>
      </c>
      <c r="AF19" s="15" t="s">
        <v>58</v>
      </c>
      <c r="AG19" s="15" t="s">
        <v>128</v>
      </c>
      <c r="AH19" s="15" t="s">
        <v>142</v>
      </c>
      <c r="AI19" s="15" t="s">
        <v>73</v>
      </c>
      <c r="AJ19" s="15" t="s">
        <v>80</v>
      </c>
      <c r="AK19" s="15" t="s">
        <v>129</v>
      </c>
      <c r="AL19" s="15" t="s">
        <v>130</v>
      </c>
      <c r="AM19" s="15" t="s">
        <v>67</v>
      </c>
      <c r="AN19" s="15" t="s">
        <v>73</v>
      </c>
      <c r="AO19" s="15" t="s">
        <v>73</v>
      </c>
      <c r="AP19" s="15" t="s">
        <v>73</v>
      </c>
      <c r="AQ19" s="21" t="s">
        <v>192</v>
      </c>
      <c r="AR19" s="25">
        <v>40723</v>
      </c>
      <c r="AS19" s="22" t="s">
        <v>193</v>
      </c>
      <c r="AT19" s="15" t="s">
        <v>71</v>
      </c>
      <c r="AU19" s="15" t="s">
        <v>180</v>
      </c>
      <c r="AV19" s="15" t="s">
        <v>73</v>
      </c>
      <c r="AW19" s="15" t="s">
        <v>73</v>
      </c>
      <c r="AX19" s="15" t="s">
        <v>73</v>
      </c>
      <c r="AY19" s="15" t="s">
        <v>73</v>
      </c>
      <c r="AZ19" s="15" t="s">
        <v>73</v>
      </c>
      <c r="BA19" s="15" t="s">
        <v>73</v>
      </c>
      <c r="BB19" s="15" t="s">
        <v>73</v>
      </c>
      <c r="BC19" s="15" t="s">
        <v>73</v>
      </c>
    </row>
    <row r="20" spans="1:55" x14ac:dyDescent="0.25">
      <c r="A20" s="185" t="s">
        <v>58</v>
      </c>
      <c r="B20" s="190">
        <f t="shared" si="1"/>
        <v>0</v>
      </c>
      <c r="C20" s="190">
        <f t="shared" si="0"/>
        <v>0</v>
      </c>
      <c r="D20" s="190">
        <f t="shared" si="0"/>
        <v>0</v>
      </c>
      <c r="E20" s="190">
        <f t="shared" si="0"/>
        <v>0</v>
      </c>
      <c r="F20" s="190">
        <f t="shared" ref="F20:F21" si="5">SUMPRODUCT(--($AD$2:$AD$434=$A20)*($AS$2:$AS$434=F19))</f>
        <v>0</v>
      </c>
      <c r="G20" s="190">
        <f t="shared" ref="G20:G21" si="6">SUMPRODUCT(--($AD$2:$AD$434=$A20)*($AS$2:$AS$434=G19))</f>
        <v>0</v>
      </c>
      <c r="H20" s="190">
        <f t="shared" ref="H20:H21" si="7">SUMPRODUCT(--($AD$2:$AD$434=$A20)*($AS$2:$AS$434=H19))</f>
        <v>0</v>
      </c>
      <c r="I20" s="190">
        <f t="shared" ref="I20:I21" si="8">SUMPRODUCT(--($AD$2:$AD$434=$A20)*($AS$2:$AS$434=I19))</f>
        <v>0</v>
      </c>
      <c r="J20" s="190">
        <f t="shared" ref="J20:J21" si="9">SUMPRODUCT(--($AD$2:$AD$434=$A20)*($AS$2:$AS$434=J19))</f>
        <v>0</v>
      </c>
      <c r="K20" s="190">
        <f t="shared" ref="K20:K21" si="10">SUMPRODUCT(--($AD$2:$AD$434=$A20)*($AS$2:$AS$434=K19))</f>
        <v>0</v>
      </c>
      <c r="L20" s="190">
        <f t="shared" ref="L20:L21" si="11">SUMPRODUCT(--($AD$2:$AD$434=$A20)*($AS$2:$AS$434=L19))</f>
        <v>0</v>
      </c>
      <c r="M20" s="190">
        <f t="shared" ref="M20:M21" si="12">SUMPRODUCT(--($AD$2:$AD$434=$A20)*($AS$2:$AS$434=M19))</f>
        <v>0</v>
      </c>
      <c r="N20" s="190">
        <f t="shared" ref="N20:N21" si="13">SUMPRODUCT(--($AD$2:$AD$434=$A20)*($AS$2:$AS$434=N19))</f>
        <v>0</v>
      </c>
      <c r="O20" s="190">
        <f t="shared" ref="O20:O21" si="14">SUMPRODUCT(--($AD$2:$AD$434=$A20)*($AS$2:$AS$434=O19))</f>
        <v>0</v>
      </c>
      <c r="P20" s="190">
        <f t="shared" ref="P20:P21" si="15">SUMPRODUCT(--($AD$2:$AD$434=$A20)*($AS$2:$AS$434=P19))</f>
        <v>0</v>
      </c>
      <c r="Q20" s="190">
        <f t="shared" ref="Q20:Q21" si="16">SUMPRODUCT(--($AD$2:$AD$434=$A20)*($AS$2:$AS$434=Q19))</f>
        <v>0</v>
      </c>
      <c r="R20" s="190">
        <f t="shared" ref="R20:R21" si="17">SUMPRODUCT(--($AD$2:$AD$434=$A20)*($AS$2:$AS$434=R19))</f>
        <v>0</v>
      </c>
      <c r="S20" s="190">
        <f t="shared" ref="S20:S21" si="18">SUMPRODUCT(--($AD$2:$AD$434=$A20)*($AS$2:$AS$434=S19))</f>
        <v>0</v>
      </c>
      <c r="T20" s="190">
        <f t="shared" ref="T20:T21" si="19">SUMPRODUCT(--($AD$2:$AD$434=$A20)*($AS$2:$AS$434=T19))</f>
        <v>0</v>
      </c>
      <c r="U20" s="190">
        <f t="shared" si="2"/>
        <v>3</v>
      </c>
      <c r="V20" s="190">
        <f t="shared" si="3"/>
        <v>3</v>
      </c>
      <c r="W20" s="188"/>
      <c r="X20" s="191">
        <f t="shared" si="4"/>
        <v>0</v>
      </c>
      <c r="AC20" s="15">
        <v>19</v>
      </c>
      <c r="AD20" s="15" t="s">
        <v>58</v>
      </c>
      <c r="AE20" s="21" t="s">
        <v>194</v>
      </c>
      <c r="AF20" s="15" t="s">
        <v>127</v>
      </c>
      <c r="AG20" s="15" t="s">
        <v>128</v>
      </c>
      <c r="AH20" s="15" t="s">
        <v>142</v>
      </c>
      <c r="AI20" s="15" t="s">
        <v>73</v>
      </c>
      <c r="AJ20" s="15" t="s">
        <v>80</v>
      </c>
      <c r="AK20" s="15" t="s">
        <v>129</v>
      </c>
      <c r="AL20" s="15" t="s">
        <v>134</v>
      </c>
      <c r="AM20" s="15" t="s">
        <v>67</v>
      </c>
      <c r="AN20" s="15" t="s">
        <v>73</v>
      </c>
      <c r="AO20" s="15" t="s">
        <v>73</v>
      </c>
      <c r="AP20" s="15" t="s">
        <v>73</v>
      </c>
      <c r="AQ20" s="21" t="s">
        <v>192</v>
      </c>
      <c r="AR20" s="25">
        <v>40723</v>
      </c>
      <c r="AS20" s="22" t="s">
        <v>193</v>
      </c>
      <c r="AT20" s="15" t="s">
        <v>71</v>
      </c>
      <c r="AU20" s="15" t="s">
        <v>180</v>
      </c>
      <c r="AV20" s="15" t="s">
        <v>73</v>
      </c>
      <c r="AW20" s="15" t="s">
        <v>73</v>
      </c>
      <c r="AX20" s="15" t="s">
        <v>73</v>
      </c>
      <c r="AY20" s="15" t="s">
        <v>73</v>
      </c>
      <c r="AZ20" s="15" t="s">
        <v>73</v>
      </c>
      <c r="BA20" s="15" t="s">
        <v>73</v>
      </c>
      <c r="BB20" s="15" t="s">
        <v>73</v>
      </c>
      <c r="BC20" s="15" t="s">
        <v>73</v>
      </c>
    </row>
    <row r="21" spans="1:55" x14ac:dyDescent="0.25">
      <c r="A21" s="185" t="s">
        <v>1035</v>
      </c>
      <c r="B21" s="190">
        <f t="shared" si="1"/>
        <v>5</v>
      </c>
      <c r="C21" s="190">
        <f t="shared" ref="C21" si="20">SUMPRODUCT(--($AD$2:$AD$434=$A21)*($AS$2:$AS$434=C20))</f>
        <v>5</v>
      </c>
      <c r="D21" s="190">
        <f t="shared" ref="D21" si="21">SUMPRODUCT(--($AD$2:$AD$434=$A21)*($AS$2:$AS$434=D20))</f>
        <v>5</v>
      </c>
      <c r="E21" s="190">
        <f t="shared" ref="E21" si="22">SUMPRODUCT(--($AD$2:$AD$434=$A21)*($AS$2:$AS$434=E20))</f>
        <v>5</v>
      </c>
      <c r="F21" s="190">
        <f t="shared" si="5"/>
        <v>5</v>
      </c>
      <c r="G21" s="190">
        <f t="shared" si="6"/>
        <v>5</v>
      </c>
      <c r="H21" s="190">
        <f t="shared" si="7"/>
        <v>5</v>
      </c>
      <c r="I21" s="190">
        <f t="shared" si="8"/>
        <v>5</v>
      </c>
      <c r="J21" s="190">
        <f t="shared" si="9"/>
        <v>5</v>
      </c>
      <c r="K21" s="190">
        <f t="shared" si="10"/>
        <v>5</v>
      </c>
      <c r="L21" s="190">
        <f t="shared" si="11"/>
        <v>5</v>
      </c>
      <c r="M21" s="190">
        <f t="shared" si="12"/>
        <v>5</v>
      </c>
      <c r="N21" s="190">
        <f t="shared" si="13"/>
        <v>5</v>
      </c>
      <c r="O21" s="190">
        <f t="shared" si="14"/>
        <v>5</v>
      </c>
      <c r="P21" s="190">
        <f t="shared" si="15"/>
        <v>5</v>
      </c>
      <c r="Q21" s="190">
        <f t="shared" si="16"/>
        <v>5</v>
      </c>
      <c r="R21" s="190">
        <f t="shared" si="17"/>
        <v>5</v>
      </c>
      <c r="S21" s="190">
        <f t="shared" si="18"/>
        <v>5</v>
      </c>
      <c r="T21" s="190">
        <f t="shared" si="19"/>
        <v>5</v>
      </c>
      <c r="U21" s="190">
        <f t="shared" si="2"/>
        <v>6</v>
      </c>
      <c r="V21" s="190">
        <f t="shared" si="3"/>
        <v>1</v>
      </c>
      <c r="W21" s="188"/>
      <c r="X21" s="191">
        <f t="shared" si="4"/>
        <v>95</v>
      </c>
      <c r="AC21" s="15">
        <v>20</v>
      </c>
      <c r="AD21" s="15" t="s">
        <v>58</v>
      </c>
      <c r="AE21" s="21" t="s">
        <v>195</v>
      </c>
      <c r="AF21" s="15" t="s">
        <v>196</v>
      </c>
      <c r="AG21" s="15" t="s">
        <v>152</v>
      </c>
      <c r="AH21" s="15" t="s">
        <v>197</v>
      </c>
      <c r="AI21" s="15" t="s">
        <v>73</v>
      </c>
      <c r="AJ21" s="15" t="s">
        <v>80</v>
      </c>
      <c r="AK21" s="15" t="s">
        <v>65</v>
      </c>
      <c r="AL21" s="15" t="s">
        <v>198</v>
      </c>
      <c r="AM21" s="15" t="s">
        <v>67</v>
      </c>
      <c r="AN21" s="15" t="s">
        <v>73</v>
      </c>
      <c r="AO21" s="15" t="s">
        <v>73</v>
      </c>
      <c r="AP21" s="15" t="s">
        <v>73</v>
      </c>
      <c r="AQ21" s="19" t="s">
        <v>199</v>
      </c>
      <c r="AR21" s="20"/>
      <c r="AS21" s="22"/>
      <c r="AT21" s="15" t="s">
        <v>73</v>
      </c>
      <c r="AU21" s="15" t="s">
        <v>199</v>
      </c>
      <c r="AV21" s="15" t="s">
        <v>73</v>
      </c>
      <c r="AW21" s="15" t="s">
        <v>73</v>
      </c>
      <c r="AX21" s="15" t="s">
        <v>73</v>
      </c>
      <c r="AY21" s="15" t="s">
        <v>73</v>
      </c>
      <c r="AZ21" s="15" t="s">
        <v>73</v>
      </c>
      <c r="BA21" s="15" t="s">
        <v>73</v>
      </c>
      <c r="BB21" s="15" t="s">
        <v>73</v>
      </c>
      <c r="BC21" s="15" t="s">
        <v>73</v>
      </c>
    </row>
    <row r="22" spans="1:55" x14ac:dyDescent="0.25">
      <c r="A22" s="185" t="s">
        <v>12</v>
      </c>
      <c r="B22" s="187">
        <f>SUM(B6:B21)</f>
        <v>111</v>
      </c>
      <c r="C22" s="187">
        <f t="shared" ref="C22:T22" si="23">SUM(C6:C21)</f>
        <v>60</v>
      </c>
      <c r="D22" s="187">
        <f t="shared" si="23"/>
        <v>111</v>
      </c>
      <c r="E22" s="187">
        <f t="shared" si="23"/>
        <v>60</v>
      </c>
      <c r="F22" s="187">
        <f t="shared" si="23"/>
        <v>111</v>
      </c>
      <c r="G22" s="187">
        <f t="shared" si="23"/>
        <v>60</v>
      </c>
      <c r="H22" s="187">
        <f t="shared" si="23"/>
        <v>60</v>
      </c>
      <c r="I22" s="187">
        <f t="shared" si="23"/>
        <v>111</v>
      </c>
      <c r="J22" s="187">
        <f t="shared" si="23"/>
        <v>115</v>
      </c>
      <c r="K22" s="187">
        <f t="shared" si="23"/>
        <v>112</v>
      </c>
      <c r="L22" s="187">
        <f t="shared" si="23"/>
        <v>60</v>
      </c>
      <c r="M22" s="187">
        <f t="shared" si="23"/>
        <v>60</v>
      </c>
      <c r="N22" s="187">
        <f t="shared" si="23"/>
        <v>60</v>
      </c>
      <c r="O22" s="187">
        <f t="shared" si="23"/>
        <v>60</v>
      </c>
      <c r="P22" s="187">
        <f t="shared" si="23"/>
        <v>60</v>
      </c>
      <c r="Q22" s="187">
        <f t="shared" si="23"/>
        <v>60</v>
      </c>
      <c r="R22" s="187">
        <f t="shared" si="23"/>
        <v>112</v>
      </c>
      <c r="S22" s="187">
        <f t="shared" si="23"/>
        <v>60</v>
      </c>
      <c r="T22" s="187">
        <f t="shared" si="23"/>
        <v>60</v>
      </c>
      <c r="U22" s="187">
        <f>SUM(U6:U21)</f>
        <v>176</v>
      </c>
      <c r="V22" s="187">
        <f>SUM(V6:V21)</f>
        <v>43</v>
      </c>
      <c r="W22" s="188"/>
      <c r="X22" s="191">
        <f>SUM(X6:X21)</f>
        <v>1503</v>
      </c>
      <c r="AC22" s="15">
        <v>21</v>
      </c>
      <c r="AD22" s="15" t="s">
        <v>58</v>
      </c>
      <c r="AE22" s="21" t="s">
        <v>200</v>
      </c>
      <c r="AF22" s="15" t="s">
        <v>184</v>
      </c>
      <c r="AG22" s="15" t="s">
        <v>152</v>
      </c>
      <c r="AH22" s="15" t="s">
        <v>197</v>
      </c>
      <c r="AI22" s="15" t="s">
        <v>73</v>
      </c>
      <c r="AJ22" s="15" t="s">
        <v>73</v>
      </c>
      <c r="AK22" s="15" t="s">
        <v>65</v>
      </c>
      <c r="AL22" s="15" t="s">
        <v>201</v>
      </c>
      <c r="AM22" s="15" t="s">
        <v>67</v>
      </c>
      <c r="AN22" s="15" t="s">
        <v>73</v>
      </c>
      <c r="AO22" s="15" t="s">
        <v>73</v>
      </c>
      <c r="AP22" s="15" t="s">
        <v>73</v>
      </c>
      <c r="AQ22" s="19" t="s">
        <v>199</v>
      </c>
      <c r="AR22" s="20"/>
      <c r="AS22" s="22"/>
      <c r="AT22" s="15" t="s">
        <v>73</v>
      </c>
      <c r="AU22" s="15" t="s">
        <v>199</v>
      </c>
      <c r="AV22" s="15" t="s">
        <v>73</v>
      </c>
      <c r="AW22" s="15" t="s">
        <v>73</v>
      </c>
      <c r="AX22" s="15" t="s">
        <v>73</v>
      </c>
      <c r="AY22" s="15" t="s">
        <v>73</v>
      </c>
      <c r="AZ22" s="15" t="s">
        <v>73</v>
      </c>
      <c r="BA22" s="15" t="s">
        <v>73</v>
      </c>
      <c r="BB22" s="15" t="s">
        <v>73</v>
      </c>
      <c r="BC22" s="15" t="s">
        <v>73</v>
      </c>
    </row>
    <row r="23" spans="1:55" x14ac:dyDescent="0.25">
      <c r="AC23" s="15">
        <v>22</v>
      </c>
      <c r="AD23" s="26" t="s">
        <v>202</v>
      </c>
      <c r="AE23" s="27" t="s">
        <v>203</v>
      </c>
      <c r="AF23" s="27" t="s">
        <v>204</v>
      </c>
      <c r="AG23" s="27" t="s">
        <v>128</v>
      </c>
      <c r="AH23" s="27" t="s">
        <v>205</v>
      </c>
      <c r="AI23" s="26" t="s">
        <v>80</v>
      </c>
      <c r="AJ23" s="27" t="s">
        <v>128</v>
      </c>
      <c r="AK23" s="26" t="s">
        <v>65</v>
      </c>
      <c r="AL23" s="26" t="s">
        <v>206</v>
      </c>
      <c r="AM23" s="26" t="s">
        <v>207</v>
      </c>
      <c r="AN23" s="27" t="s">
        <v>71</v>
      </c>
      <c r="AO23" s="27" t="s">
        <v>82</v>
      </c>
      <c r="AP23" s="27" t="s">
        <v>82</v>
      </c>
      <c r="AQ23" s="27" t="s">
        <v>208</v>
      </c>
      <c r="AR23" s="28">
        <v>40392</v>
      </c>
      <c r="AS23" s="22" t="s">
        <v>209</v>
      </c>
      <c r="AT23" s="27" t="s">
        <v>71</v>
      </c>
      <c r="AU23" s="27" t="s">
        <v>82</v>
      </c>
      <c r="AV23" s="27" t="s">
        <v>82</v>
      </c>
      <c r="AW23" s="29" t="s">
        <v>82</v>
      </c>
      <c r="AX23" s="27" t="s">
        <v>210</v>
      </c>
      <c r="AY23" s="30">
        <v>0</v>
      </c>
      <c r="AZ23" s="30">
        <v>70</v>
      </c>
      <c r="BA23" s="27">
        <v>70</v>
      </c>
      <c r="BB23" s="31" t="s">
        <v>211</v>
      </c>
      <c r="BC23" s="31"/>
    </row>
    <row r="24" spans="1:55" x14ac:dyDescent="0.25">
      <c r="AC24" s="15">
        <v>23</v>
      </c>
      <c r="AD24" s="26" t="s">
        <v>202</v>
      </c>
      <c r="AE24" s="27" t="s">
        <v>212</v>
      </c>
      <c r="AF24" s="27" t="s">
        <v>213</v>
      </c>
      <c r="AG24" s="32" t="s">
        <v>128</v>
      </c>
      <c r="AH24" s="27" t="s">
        <v>197</v>
      </c>
      <c r="AI24" s="26" t="s">
        <v>80</v>
      </c>
      <c r="AJ24" s="27" t="s">
        <v>128</v>
      </c>
      <c r="AK24" s="26" t="s">
        <v>129</v>
      </c>
      <c r="AL24" s="26" t="s">
        <v>214</v>
      </c>
      <c r="AM24" s="26" t="s">
        <v>207</v>
      </c>
      <c r="AN24" s="27" t="s">
        <v>71</v>
      </c>
      <c r="AO24" s="27" t="s">
        <v>71</v>
      </c>
      <c r="AP24" s="27" t="s">
        <v>71</v>
      </c>
      <c r="AQ24" s="27" t="s">
        <v>215</v>
      </c>
      <c r="AR24" s="28">
        <v>40752</v>
      </c>
      <c r="AS24" s="22" t="s">
        <v>136</v>
      </c>
      <c r="AT24" s="27" t="s">
        <v>71</v>
      </c>
      <c r="AU24" s="27" t="s">
        <v>82</v>
      </c>
      <c r="AV24" s="27" t="s">
        <v>216</v>
      </c>
      <c r="AW24" s="29" t="s">
        <v>82</v>
      </c>
      <c r="AX24" s="33" t="s">
        <v>217</v>
      </c>
      <c r="AY24" s="30">
        <v>20</v>
      </c>
      <c r="AZ24" s="30">
        <v>90</v>
      </c>
      <c r="BA24" s="27">
        <v>110</v>
      </c>
      <c r="BB24" s="31" t="s">
        <v>218</v>
      </c>
      <c r="BC24" s="31" t="s">
        <v>218</v>
      </c>
    </row>
    <row r="25" spans="1:55" x14ac:dyDescent="0.25">
      <c r="AC25" s="15">
        <v>24</v>
      </c>
      <c r="AD25" s="26" t="s">
        <v>202</v>
      </c>
      <c r="AE25" s="27" t="s">
        <v>219</v>
      </c>
      <c r="AF25" s="27" t="s">
        <v>220</v>
      </c>
      <c r="AG25" s="32" t="s">
        <v>128</v>
      </c>
      <c r="AH25" s="27" t="s">
        <v>89</v>
      </c>
      <c r="AI25" s="26" t="s">
        <v>80</v>
      </c>
      <c r="AJ25" s="27" t="s">
        <v>128</v>
      </c>
      <c r="AK25" s="26" t="s">
        <v>129</v>
      </c>
      <c r="AL25" s="34">
        <v>40582</v>
      </c>
      <c r="AM25" s="26" t="s">
        <v>207</v>
      </c>
      <c r="AN25" s="27" t="s">
        <v>71</v>
      </c>
      <c r="AO25" s="27" t="s">
        <v>71</v>
      </c>
      <c r="AP25" s="27" t="s">
        <v>71</v>
      </c>
      <c r="AQ25" s="27" t="s">
        <v>221</v>
      </c>
      <c r="AR25" s="28">
        <v>40757</v>
      </c>
      <c r="AS25" s="22" t="s">
        <v>222</v>
      </c>
      <c r="AT25" s="27" t="s">
        <v>71</v>
      </c>
      <c r="AU25" s="27" t="s">
        <v>82</v>
      </c>
      <c r="AV25" s="27" t="s">
        <v>216</v>
      </c>
      <c r="AW25" s="29" t="s">
        <v>82</v>
      </c>
      <c r="AX25" s="33" t="s">
        <v>223</v>
      </c>
      <c r="AY25" s="30">
        <v>15</v>
      </c>
      <c r="AZ25" s="30">
        <v>90</v>
      </c>
      <c r="BA25" s="27">
        <v>105</v>
      </c>
      <c r="BB25" s="35" t="s">
        <v>224</v>
      </c>
      <c r="BC25" s="35" t="s">
        <v>224</v>
      </c>
    </row>
    <row r="26" spans="1:55" x14ac:dyDescent="0.25">
      <c r="AC26" s="15">
        <v>25</v>
      </c>
      <c r="AD26" s="26" t="s">
        <v>202</v>
      </c>
      <c r="AE26" s="27" t="s">
        <v>225</v>
      </c>
      <c r="AF26" s="27" t="s">
        <v>213</v>
      </c>
      <c r="AG26" s="32" t="s">
        <v>128</v>
      </c>
      <c r="AH26" s="27" t="s">
        <v>89</v>
      </c>
      <c r="AI26" s="26" t="s">
        <v>80</v>
      </c>
      <c r="AJ26" s="27" t="s">
        <v>128</v>
      </c>
      <c r="AK26" s="26" t="s">
        <v>129</v>
      </c>
      <c r="AL26" s="26" t="s">
        <v>226</v>
      </c>
      <c r="AM26" s="26" t="s">
        <v>207</v>
      </c>
      <c r="AN26" s="27" t="s">
        <v>71</v>
      </c>
      <c r="AO26" s="27" t="s">
        <v>71</v>
      </c>
      <c r="AP26" s="27" t="s">
        <v>71</v>
      </c>
      <c r="AQ26" s="27" t="s">
        <v>227</v>
      </c>
      <c r="AR26" s="28">
        <v>40715</v>
      </c>
      <c r="AS26" s="22" t="s">
        <v>193</v>
      </c>
      <c r="AT26" s="27" t="s">
        <v>71</v>
      </c>
      <c r="AU26" s="27" t="s">
        <v>82</v>
      </c>
      <c r="AV26" s="27" t="s">
        <v>82</v>
      </c>
      <c r="AW26" s="29" t="s">
        <v>82</v>
      </c>
      <c r="AX26" s="27" t="s">
        <v>228</v>
      </c>
      <c r="AY26" s="30">
        <v>10</v>
      </c>
      <c r="AZ26" s="30">
        <v>70</v>
      </c>
      <c r="BA26" s="27">
        <v>80</v>
      </c>
      <c r="BB26" s="31" t="s">
        <v>229</v>
      </c>
      <c r="BC26" s="31" t="s">
        <v>229</v>
      </c>
    </row>
    <row r="27" spans="1:55" x14ac:dyDescent="0.25">
      <c r="AC27" s="15">
        <v>26</v>
      </c>
      <c r="AD27" s="26" t="s">
        <v>202</v>
      </c>
      <c r="AE27" s="27" t="s">
        <v>230</v>
      </c>
      <c r="AF27" s="27" t="s">
        <v>204</v>
      </c>
      <c r="AG27" s="32" t="s">
        <v>231</v>
      </c>
      <c r="AH27" s="27" t="s">
        <v>89</v>
      </c>
      <c r="AI27" s="26" t="s">
        <v>232</v>
      </c>
      <c r="AJ27" s="27" t="s">
        <v>233</v>
      </c>
      <c r="AK27" s="26" t="s">
        <v>65</v>
      </c>
      <c r="AL27" s="26" t="s">
        <v>234</v>
      </c>
      <c r="AM27" s="26" t="s">
        <v>207</v>
      </c>
      <c r="AN27" s="27" t="s">
        <v>93</v>
      </c>
      <c r="AO27" s="27" t="s">
        <v>93</v>
      </c>
      <c r="AP27" s="27" t="s">
        <v>93</v>
      </c>
      <c r="AQ27" s="27" t="s">
        <v>235</v>
      </c>
      <c r="AR27" s="28">
        <v>40878</v>
      </c>
      <c r="AS27" s="22" t="s">
        <v>236</v>
      </c>
      <c r="AT27" s="27" t="s">
        <v>71</v>
      </c>
      <c r="AU27" s="27" t="s">
        <v>82</v>
      </c>
      <c r="AV27" s="27" t="s">
        <v>70</v>
      </c>
      <c r="AW27" s="29" t="s">
        <v>70</v>
      </c>
      <c r="AX27" s="33" t="s">
        <v>228</v>
      </c>
      <c r="AY27" s="30">
        <v>20</v>
      </c>
      <c r="AZ27" s="30">
        <v>100</v>
      </c>
      <c r="BA27" s="27">
        <v>120</v>
      </c>
      <c r="BB27" s="31" t="s">
        <v>237</v>
      </c>
      <c r="BC27" s="31" t="s">
        <v>237</v>
      </c>
    </row>
    <row r="28" spans="1:55" x14ac:dyDescent="0.25">
      <c r="AC28" s="15">
        <v>27</v>
      </c>
      <c r="AD28" s="26" t="s">
        <v>202</v>
      </c>
      <c r="AE28" s="30" t="s">
        <v>238</v>
      </c>
      <c r="AF28" s="27" t="s">
        <v>239</v>
      </c>
      <c r="AG28" s="30" t="s">
        <v>240</v>
      </c>
      <c r="AH28" s="30" t="s">
        <v>89</v>
      </c>
      <c r="AI28" s="30" t="s">
        <v>232</v>
      </c>
      <c r="AJ28" s="30" t="s">
        <v>233</v>
      </c>
      <c r="AK28" s="30" t="s">
        <v>65</v>
      </c>
      <c r="AL28" s="30" t="s">
        <v>241</v>
      </c>
      <c r="AM28" s="30" t="s">
        <v>207</v>
      </c>
      <c r="AN28" s="30" t="s">
        <v>82</v>
      </c>
      <c r="AO28" s="30" t="s">
        <v>82</v>
      </c>
      <c r="AP28" s="30" t="s">
        <v>82</v>
      </c>
      <c r="AQ28" s="30" t="s">
        <v>242</v>
      </c>
      <c r="AR28" s="36">
        <v>40254</v>
      </c>
      <c r="AS28" s="22" t="s">
        <v>243</v>
      </c>
      <c r="AT28" s="30" t="s">
        <v>244</v>
      </c>
      <c r="AU28" s="30" t="s">
        <v>244</v>
      </c>
      <c r="AV28" s="30" t="s">
        <v>216</v>
      </c>
      <c r="AW28" s="30" t="s">
        <v>93</v>
      </c>
      <c r="AX28" s="33" t="s">
        <v>245</v>
      </c>
      <c r="AY28" s="30">
        <v>25</v>
      </c>
      <c r="AZ28" s="30">
        <v>250</v>
      </c>
      <c r="BA28" s="30">
        <v>275</v>
      </c>
      <c r="BB28" s="31" t="s">
        <v>246</v>
      </c>
      <c r="BC28" s="31"/>
    </row>
    <row r="29" spans="1:55" x14ac:dyDescent="0.25">
      <c r="AC29" s="15">
        <v>28</v>
      </c>
      <c r="AD29" s="26" t="s">
        <v>202</v>
      </c>
      <c r="AE29" s="27" t="s">
        <v>247</v>
      </c>
      <c r="AF29" s="27" t="s">
        <v>248</v>
      </c>
      <c r="AG29" s="30" t="s">
        <v>128</v>
      </c>
      <c r="AH29" s="30" t="s">
        <v>249</v>
      </c>
      <c r="AI29" s="27" t="s">
        <v>80</v>
      </c>
      <c r="AJ29" s="30" t="s">
        <v>128</v>
      </c>
      <c r="AK29" s="30" t="s">
        <v>65</v>
      </c>
      <c r="AL29" s="37">
        <v>38870</v>
      </c>
      <c r="AM29" s="30" t="s">
        <v>207</v>
      </c>
      <c r="AN29" s="30" t="s">
        <v>71</v>
      </c>
      <c r="AO29" s="30" t="s">
        <v>68</v>
      </c>
      <c r="AP29" s="30" t="s">
        <v>70</v>
      </c>
      <c r="AQ29" s="30" t="s">
        <v>250</v>
      </c>
      <c r="AR29" s="36">
        <v>40654</v>
      </c>
      <c r="AS29" s="22" t="s">
        <v>84</v>
      </c>
      <c r="AT29" s="30" t="s">
        <v>71</v>
      </c>
      <c r="AU29" s="30" t="s">
        <v>244</v>
      </c>
      <c r="AV29" s="30" t="s">
        <v>93</v>
      </c>
      <c r="AW29" s="30" t="s">
        <v>93</v>
      </c>
      <c r="AX29" s="33" t="s">
        <v>245</v>
      </c>
      <c r="AY29" s="27">
        <v>12</v>
      </c>
      <c r="AZ29" s="27">
        <v>48</v>
      </c>
      <c r="BA29" s="30">
        <v>60</v>
      </c>
      <c r="BB29" s="31" t="s">
        <v>251</v>
      </c>
      <c r="BC29" s="31" t="s">
        <v>251</v>
      </c>
    </row>
    <row r="30" spans="1:55" x14ac:dyDescent="0.25">
      <c r="AC30" s="15">
        <v>29</v>
      </c>
      <c r="AD30" s="26" t="s">
        <v>202</v>
      </c>
      <c r="AE30" s="27" t="s">
        <v>252</v>
      </c>
      <c r="AF30" s="27" t="s">
        <v>253</v>
      </c>
      <c r="AG30" s="30" t="s">
        <v>231</v>
      </c>
      <c r="AH30" s="30" t="s">
        <v>89</v>
      </c>
      <c r="AI30" s="27" t="s">
        <v>232</v>
      </c>
      <c r="AJ30" s="30" t="s">
        <v>233</v>
      </c>
      <c r="AK30" s="30" t="s">
        <v>65</v>
      </c>
      <c r="AL30" s="30" t="s">
        <v>254</v>
      </c>
      <c r="AM30" s="30" t="s">
        <v>207</v>
      </c>
      <c r="AN30" s="30" t="s">
        <v>71</v>
      </c>
      <c r="AO30" s="30" t="s">
        <v>82</v>
      </c>
      <c r="AP30" s="30" t="s">
        <v>82</v>
      </c>
      <c r="AQ30" s="30" t="s">
        <v>255</v>
      </c>
      <c r="AR30" s="36">
        <v>40285</v>
      </c>
      <c r="AS30" s="22" t="s">
        <v>179</v>
      </c>
      <c r="AT30" s="30" t="s">
        <v>71</v>
      </c>
      <c r="AU30" s="30" t="s">
        <v>157</v>
      </c>
      <c r="AV30" s="30" t="s">
        <v>93</v>
      </c>
      <c r="AW30" s="30" t="s">
        <v>93</v>
      </c>
      <c r="AX30" s="33" t="s">
        <v>228</v>
      </c>
      <c r="AY30" s="27">
        <v>25</v>
      </c>
      <c r="AZ30" s="27">
        <v>175</v>
      </c>
      <c r="BA30" s="30">
        <v>200</v>
      </c>
      <c r="BB30" s="31" t="s">
        <v>237</v>
      </c>
      <c r="BC30" s="31"/>
    </row>
    <row r="31" spans="1:55" x14ac:dyDescent="0.25">
      <c r="AC31" s="15">
        <v>30</v>
      </c>
      <c r="AD31" s="26" t="s">
        <v>202</v>
      </c>
      <c r="AE31" s="27" t="s">
        <v>256</v>
      </c>
      <c r="AF31" s="27" t="s">
        <v>257</v>
      </c>
      <c r="AG31" s="30" t="s">
        <v>231</v>
      </c>
      <c r="AH31" s="30" t="s">
        <v>89</v>
      </c>
      <c r="AI31" s="27" t="s">
        <v>232</v>
      </c>
      <c r="AJ31" s="30" t="s">
        <v>233</v>
      </c>
      <c r="AK31" s="30" t="s">
        <v>65</v>
      </c>
      <c r="AL31" s="30" t="s">
        <v>258</v>
      </c>
      <c r="AM31" s="30" t="s">
        <v>207</v>
      </c>
      <c r="AN31" s="30" t="s">
        <v>71</v>
      </c>
      <c r="AO31" s="30" t="s">
        <v>82</v>
      </c>
      <c r="AP31" s="30" t="s">
        <v>82</v>
      </c>
      <c r="AQ31" s="30" t="s">
        <v>259</v>
      </c>
      <c r="AR31" s="36">
        <v>40346</v>
      </c>
      <c r="AS31" s="22" t="s">
        <v>260</v>
      </c>
      <c r="AT31" s="30" t="s">
        <v>71</v>
      </c>
      <c r="AU31" s="30" t="s">
        <v>157</v>
      </c>
      <c r="AV31" s="30" t="s">
        <v>93</v>
      </c>
      <c r="AW31" s="30" t="s">
        <v>93</v>
      </c>
      <c r="AX31" s="33" t="s">
        <v>228</v>
      </c>
      <c r="AY31" s="27">
        <v>25</v>
      </c>
      <c r="AZ31" s="27">
        <v>175</v>
      </c>
      <c r="BA31" s="30">
        <v>200</v>
      </c>
      <c r="BB31" s="31" t="s">
        <v>237</v>
      </c>
      <c r="BC31" s="31"/>
    </row>
    <row r="32" spans="1:55" x14ac:dyDescent="0.25">
      <c r="AC32" s="15">
        <v>31</v>
      </c>
      <c r="AD32" s="26" t="s">
        <v>202</v>
      </c>
      <c r="AE32" s="38" t="s">
        <v>261</v>
      </c>
      <c r="AF32" s="27" t="s">
        <v>204</v>
      </c>
      <c r="AG32" s="30" t="s">
        <v>128</v>
      </c>
      <c r="AH32" s="30" t="s">
        <v>89</v>
      </c>
      <c r="AI32" s="30" t="s">
        <v>80</v>
      </c>
      <c r="AJ32" s="30" t="s">
        <v>262</v>
      </c>
      <c r="AK32" s="30" t="s">
        <v>129</v>
      </c>
      <c r="AL32" s="37">
        <v>41127</v>
      </c>
      <c r="AM32" s="30" t="s">
        <v>207</v>
      </c>
      <c r="AN32" s="30" t="s">
        <v>71</v>
      </c>
      <c r="AO32" s="30" t="s">
        <v>71</v>
      </c>
      <c r="AP32" s="30" t="s">
        <v>71</v>
      </c>
      <c r="AQ32" s="30" t="s">
        <v>263</v>
      </c>
      <c r="AR32" s="36">
        <v>41095</v>
      </c>
      <c r="AS32" s="22" t="s">
        <v>166</v>
      </c>
      <c r="AT32" s="30" t="s">
        <v>71</v>
      </c>
      <c r="AU32" s="30" t="s">
        <v>157</v>
      </c>
      <c r="AV32" s="30" t="s">
        <v>93</v>
      </c>
      <c r="AW32" s="30" t="s">
        <v>93</v>
      </c>
      <c r="AX32" s="33" t="s">
        <v>264</v>
      </c>
      <c r="AY32" s="30">
        <v>10</v>
      </c>
      <c r="AZ32" s="30">
        <v>90</v>
      </c>
      <c r="BA32" s="30">
        <v>100</v>
      </c>
      <c r="BB32" s="31" t="s">
        <v>265</v>
      </c>
      <c r="BC32" s="31" t="s">
        <v>265</v>
      </c>
    </row>
    <row r="33" spans="29:55" x14ac:dyDescent="0.25">
      <c r="AC33" s="15">
        <v>32</v>
      </c>
      <c r="AD33" s="26" t="s">
        <v>202</v>
      </c>
      <c r="AE33" s="38" t="s">
        <v>266</v>
      </c>
      <c r="AF33" s="27" t="s">
        <v>267</v>
      </c>
      <c r="AG33" s="30" t="s">
        <v>240</v>
      </c>
      <c r="AH33" s="30" t="s">
        <v>89</v>
      </c>
      <c r="AI33" s="30" t="s">
        <v>232</v>
      </c>
      <c r="AJ33" s="30" t="s">
        <v>233</v>
      </c>
      <c r="AK33" s="30" t="s">
        <v>65</v>
      </c>
      <c r="AL33" s="37" t="s">
        <v>268</v>
      </c>
      <c r="AM33" s="30" t="s">
        <v>207</v>
      </c>
      <c r="AN33" s="30" t="s">
        <v>82</v>
      </c>
      <c r="AO33" s="30" t="s">
        <v>82</v>
      </c>
      <c r="AP33" s="30" t="s">
        <v>82</v>
      </c>
      <c r="AQ33" s="30" t="s">
        <v>269</v>
      </c>
      <c r="AR33" s="36"/>
      <c r="AS33" s="22"/>
      <c r="AT33" s="30" t="s">
        <v>269</v>
      </c>
      <c r="AU33" s="30" t="s">
        <v>269</v>
      </c>
      <c r="AV33" s="30" t="s">
        <v>93</v>
      </c>
      <c r="AW33" s="30" t="s">
        <v>93</v>
      </c>
      <c r="AX33" s="33" t="s">
        <v>228</v>
      </c>
      <c r="AY33" s="30">
        <v>100</v>
      </c>
      <c r="AZ33" s="30">
        <v>150</v>
      </c>
      <c r="BA33" s="30">
        <v>250</v>
      </c>
      <c r="BB33" s="31" t="s">
        <v>270</v>
      </c>
      <c r="BC33" s="31" t="s">
        <v>270</v>
      </c>
    </row>
    <row r="34" spans="29:55" x14ac:dyDescent="0.25">
      <c r="AC34" s="15">
        <v>33</v>
      </c>
      <c r="AD34" s="26" t="s">
        <v>202</v>
      </c>
      <c r="AE34" s="38" t="s">
        <v>271</v>
      </c>
      <c r="AF34" s="27" t="s">
        <v>272</v>
      </c>
      <c r="AG34" s="30" t="s">
        <v>128</v>
      </c>
      <c r="AH34" s="30" t="s">
        <v>273</v>
      </c>
      <c r="AI34" s="30" t="s">
        <v>80</v>
      </c>
      <c r="AJ34" s="30" t="s">
        <v>128</v>
      </c>
      <c r="AK34" s="30" t="s">
        <v>129</v>
      </c>
      <c r="AL34" s="37" t="s">
        <v>274</v>
      </c>
      <c r="AM34" s="30" t="s">
        <v>207</v>
      </c>
      <c r="AN34" s="30" t="s">
        <v>71</v>
      </c>
      <c r="AO34" s="30" t="s">
        <v>71</v>
      </c>
      <c r="AP34" s="30" t="s">
        <v>71</v>
      </c>
      <c r="AQ34" s="30" t="s">
        <v>275</v>
      </c>
      <c r="AR34" s="36">
        <v>40381</v>
      </c>
      <c r="AS34" s="22" t="s">
        <v>276</v>
      </c>
      <c r="AT34" s="30" t="s">
        <v>71</v>
      </c>
      <c r="AU34" s="30" t="s">
        <v>157</v>
      </c>
      <c r="AV34" s="30" t="s">
        <v>93</v>
      </c>
      <c r="AW34" s="30" t="s">
        <v>93</v>
      </c>
      <c r="AX34" s="33" t="s">
        <v>210</v>
      </c>
      <c r="AY34" s="30">
        <v>0</v>
      </c>
      <c r="AZ34" s="30">
        <v>80</v>
      </c>
      <c r="BA34" s="30">
        <v>80</v>
      </c>
      <c r="BB34" s="39" t="s">
        <v>277</v>
      </c>
      <c r="BC34" s="39"/>
    </row>
    <row r="35" spans="29:55" x14ac:dyDescent="0.25">
      <c r="AC35" s="15">
        <v>34</v>
      </c>
      <c r="AD35" s="26" t="s">
        <v>202</v>
      </c>
      <c r="AE35" s="38" t="s">
        <v>278</v>
      </c>
      <c r="AF35" s="27" t="s">
        <v>257</v>
      </c>
      <c r="AG35" s="30" t="s">
        <v>128</v>
      </c>
      <c r="AH35" s="30" t="s">
        <v>249</v>
      </c>
      <c r="AI35" s="30" t="s">
        <v>80</v>
      </c>
      <c r="AJ35" s="30" t="s">
        <v>128</v>
      </c>
      <c r="AK35" s="30" t="s">
        <v>65</v>
      </c>
      <c r="AL35" s="37" t="s">
        <v>279</v>
      </c>
      <c r="AM35" s="30" t="s">
        <v>207</v>
      </c>
      <c r="AN35" s="30" t="s">
        <v>82</v>
      </c>
      <c r="AO35" s="30" t="s">
        <v>66</v>
      </c>
      <c r="AP35" s="30" t="s">
        <v>82</v>
      </c>
      <c r="AQ35" s="30" t="s">
        <v>280</v>
      </c>
      <c r="AR35" s="36">
        <v>40829</v>
      </c>
      <c r="AS35" s="22" t="s">
        <v>156</v>
      </c>
      <c r="AT35" s="30" t="s">
        <v>71</v>
      </c>
      <c r="AU35" s="30" t="s">
        <v>157</v>
      </c>
      <c r="AV35" s="30" t="s">
        <v>93</v>
      </c>
      <c r="AW35" s="30" t="s">
        <v>93</v>
      </c>
      <c r="AX35" s="33" t="s">
        <v>210</v>
      </c>
      <c r="AY35" s="30">
        <v>0</v>
      </c>
      <c r="AZ35" s="30">
        <v>70</v>
      </c>
      <c r="BA35" s="30">
        <v>70</v>
      </c>
      <c r="BB35" s="31" t="s">
        <v>281</v>
      </c>
      <c r="BC35" s="31" t="s">
        <v>281</v>
      </c>
    </row>
    <row r="36" spans="29:55" x14ac:dyDescent="0.25">
      <c r="AC36" s="15">
        <v>35</v>
      </c>
      <c r="AD36" s="26" t="s">
        <v>202</v>
      </c>
      <c r="AE36" s="38" t="s">
        <v>282</v>
      </c>
      <c r="AF36" s="27" t="s">
        <v>272</v>
      </c>
      <c r="AG36" s="30" t="s">
        <v>61</v>
      </c>
      <c r="AH36" s="30" t="s">
        <v>89</v>
      </c>
      <c r="AI36" s="30" t="s">
        <v>80</v>
      </c>
      <c r="AJ36" s="30" t="s">
        <v>283</v>
      </c>
      <c r="AK36" s="30" t="s">
        <v>65</v>
      </c>
      <c r="AL36" s="37">
        <v>40944</v>
      </c>
      <c r="AM36" s="30" t="s">
        <v>207</v>
      </c>
      <c r="AN36" s="30" t="s">
        <v>71</v>
      </c>
      <c r="AO36" s="30" t="s">
        <v>82</v>
      </c>
      <c r="AP36" s="30" t="s">
        <v>82</v>
      </c>
      <c r="AQ36" s="30" t="s">
        <v>284</v>
      </c>
      <c r="AR36" s="36">
        <v>41058</v>
      </c>
      <c r="AS36" s="22" t="s">
        <v>285</v>
      </c>
      <c r="AT36" s="30" t="s">
        <v>71</v>
      </c>
      <c r="AU36" s="30" t="s">
        <v>71</v>
      </c>
      <c r="AV36" s="30" t="s">
        <v>216</v>
      </c>
      <c r="AW36" s="30" t="s">
        <v>93</v>
      </c>
      <c r="AX36" s="33" t="s">
        <v>223</v>
      </c>
      <c r="AY36" s="30">
        <v>50</v>
      </c>
      <c r="AZ36" s="30">
        <v>150</v>
      </c>
      <c r="BA36" s="30">
        <v>200</v>
      </c>
      <c r="BB36" s="31" t="s">
        <v>286</v>
      </c>
      <c r="BC36" s="31" t="s">
        <v>286</v>
      </c>
    </row>
    <row r="37" spans="29:55" x14ac:dyDescent="0.25">
      <c r="AC37" s="15">
        <v>36</v>
      </c>
      <c r="AD37" s="29" t="s">
        <v>202</v>
      </c>
      <c r="AE37" s="40" t="s">
        <v>287</v>
      </c>
      <c r="AF37" s="40" t="s">
        <v>288</v>
      </c>
      <c r="AG37" s="40" t="s">
        <v>78</v>
      </c>
      <c r="AH37" s="40" t="s">
        <v>273</v>
      </c>
      <c r="AI37" s="40" t="s">
        <v>80</v>
      </c>
      <c r="AJ37" s="30" t="s">
        <v>128</v>
      </c>
      <c r="AK37" s="40" t="s">
        <v>129</v>
      </c>
      <c r="AL37" s="40" t="s">
        <v>289</v>
      </c>
      <c r="AM37" s="30" t="s">
        <v>207</v>
      </c>
      <c r="AN37" s="30" t="s">
        <v>70</v>
      </c>
      <c r="AO37" s="30" t="s">
        <v>71</v>
      </c>
      <c r="AP37" s="30" t="s">
        <v>71</v>
      </c>
      <c r="AQ37" s="30" t="s">
        <v>290</v>
      </c>
      <c r="AR37" s="36">
        <v>40156</v>
      </c>
      <c r="AS37" s="22" t="s">
        <v>291</v>
      </c>
      <c r="AT37" s="30" t="s">
        <v>71</v>
      </c>
      <c r="AU37" s="30" t="s">
        <v>157</v>
      </c>
      <c r="AV37" s="30" t="s">
        <v>93</v>
      </c>
      <c r="AW37" s="30" t="s">
        <v>93</v>
      </c>
      <c r="AX37" s="30" t="s">
        <v>228</v>
      </c>
      <c r="AY37" s="40">
        <v>0</v>
      </c>
      <c r="AZ37" s="40">
        <v>60</v>
      </c>
      <c r="BA37" s="30">
        <v>60</v>
      </c>
      <c r="BB37" s="39" t="s">
        <v>292</v>
      </c>
      <c r="BC37" s="39"/>
    </row>
    <row r="38" spans="29:55" x14ac:dyDescent="0.25">
      <c r="AC38" s="15">
        <v>37</v>
      </c>
      <c r="AD38" s="41" t="s">
        <v>202</v>
      </c>
      <c r="AE38" s="42" t="s">
        <v>293</v>
      </c>
      <c r="AF38" s="41" t="s">
        <v>213</v>
      </c>
      <c r="AG38" s="41" t="s">
        <v>61</v>
      </c>
      <c r="AH38" s="41" t="s">
        <v>89</v>
      </c>
      <c r="AI38" s="41" t="s">
        <v>80</v>
      </c>
      <c r="AJ38" s="41" t="s">
        <v>233</v>
      </c>
      <c r="AK38" s="41" t="s">
        <v>65</v>
      </c>
      <c r="AL38" s="43" t="s">
        <v>294</v>
      </c>
      <c r="AM38" s="41" t="s">
        <v>207</v>
      </c>
      <c r="AN38" s="41" t="s">
        <v>70</v>
      </c>
      <c r="AO38" s="41" t="s">
        <v>70</v>
      </c>
      <c r="AP38" s="41" t="s">
        <v>70</v>
      </c>
      <c r="AQ38" s="41" t="s">
        <v>295</v>
      </c>
      <c r="AR38" s="44">
        <v>41113</v>
      </c>
      <c r="AS38" s="22" t="s">
        <v>166</v>
      </c>
      <c r="AT38" s="41" t="s">
        <v>71</v>
      </c>
      <c r="AU38" s="41" t="s">
        <v>157</v>
      </c>
      <c r="AV38" s="41" t="s">
        <v>93</v>
      </c>
      <c r="AW38" s="41" t="s">
        <v>70</v>
      </c>
      <c r="AX38" s="41" t="s">
        <v>245</v>
      </c>
      <c r="AY38" s="41">
        <v>10</v>
      </c>
      <c r="AZ38" s="41">
        <v>300</v>
      </c>
      <c r="BA38" s="41">
        <v>310</v>
      </c>
      <c r="BB38" s="35" t="s">
        <v>296</v>
      </c>
      <c r="BC38" s="35" t="s">
        <v>297</v>
      </c>
    </row>
    <row r="39" spans="29:55" x14ac:dyDescent="0.25">
      <c r="AC39" s="15">
        <v>38</v>
      </c>
      <c r="AD39" s="41" t="s">
        <v>202</v>
      </c>
      <c r="AE39" s="41" t="s">
        <v>298</v>
      </c>
      <c r="AF39" s="41" t="s">
        <v>299</v>
      </c>
      <c r="AG39" s="41" t="s">
        <v>128</v>
      </c>
      <c r="AH39" s="41" t="s">
        <v>89</v>
      </c>
      <c r="AI39" s="41" t="s">
        <v>80</v>
      </c>
      <c r="AJ39" s="41" t="s">
        <v>128</v>
      </c>
      <c r="AK39" s="41" t="s">
        <v>129</v>
      </c>
      <c r="AL39" s="41" t="s">
        <v>300</v>
      </c>
      <c r="AM39" s="41" t="s">
        <v>207</v>
      </c>
      <c r="AN39" s="41" t="s">
        <v>71</v>
      </c>
      <c r="AO39" s="41" t="s">
        <v>71</v>
      </c>
      <c r="AP39" s="41" t="s">
        <v>71</v>
      </c>
      <c r="AQ39" s="41" t="s">
        <v>301</v>
      </c>
      <c r="AR39" s="44">
        <v>41163</v>
      </c>
      <c r="AS39" s="22" t="s">
        <v>302</v>
      </c>
      <c r="AT39" s="41" t="s">
        <v>71</v>
      </c>
      <c r="AU39" s="41" t="s">
        <v>157</v>
      </c>
      <c r="AV39" s="41" t="s">
        <v>93</v>
      </c>
      <c r="AW39" s="41" t="s">
        <v>70</v>
      </c>
      <c r="AX39" s="41" t="s">
        <v>303</v>
      </c>
      <c r="AY39" s="41">
        <v>10</v>
      </c>
      <c r="AZ39" s="41">
        <v>90</v>
      </c>
      <c r="BA39" s="41">
        <v>100</v>
      </c>
      <c r="BB39" s="45" t="s">
        <v>304</v>
      </c>
      <c r="BC39" s="45" t="s">
        <v>304</v>
      </c>
    </row>
    <row r="40" spans="29:55" x14ac:dyDescent="0.25">
      <c r="AC40" s="15">
        <v>39</v>
      </c>
      <c r="AD40" s="41" t="s">
        <v>202</v>
      </c>
      <c r="AE40" s="41" t="s">
        <v>305</v>
      </c>
      <c r="AF40" s="41" t="s">
        <v>239</v>
      </c>
      <c r="AG40" s="41" t="s">
        <v>61</v>
      </c>
      <c r="AH40" s="41" t="s">
        <v>89</v>
      </c>
      <c r="AI40" s="41" t="s">
        <v>232</v>
      </c>
      <c r="AJ40" s="41" t="s">
        <v>233</v>
      </c>
      <c r="AK40" s="41" t="s">
        <v>65</v>
      </c>
      <c r="AL40" s="41" t="s">
        <v>306</v>
      </c>
      <c r="AM40" s="41" t="s">
        <v>207</v>
      </c>
      <c r="AN40" s="41" t="s">
        <v>71</v>
      </c>
      <c r="AO40" s="41" t="s">
        <v>70</v>
      </c>
      <c r="AP40" s="41" t="s">
        <v>70</v>
      </c>
      <c r="AQ40" s="41" t="s">
        <v>269</v>
      </c>
      <c r="AR40" s="44"/>
      <c r="AS40" s="22"/>
      <c r="AT40" s="41" t="s">
        <v>269</v>
      </c>
      <c r="AU40" s="41" t="s">
        <v>269</v>
      </c>
      <c r="AV40" s="41" t="s">
        <v>93</v>
      </c>
      <c r="AW40" s="41" t="s">
        <v>93</v>
      </c>
      <c r="AX40" s="41" t="s">
        <v>307</v>
      </c>
      <c r="AY40" s="41">
        <v>30</v>
      </c>
      <c r="AZ40" s="41">
        <v>250</v>
      </c>
      <c r="BA40" s="41">
        <v>280</v>
      </c>
      <c r="BB40" s="41" t="s">
        <v>308</v>
      </c>
      <c r="BC40" s="41" t="s">
        <v>308</v>
      </c>
    </row>
    <row r="41" spans="29:55" x14ac:dyDescent="0.25">
      <c r="AC41" s="15">
        <v>40</v>
      </c>
      <c r="AD41" s="41" t="s">
        <v>202</v>
      </c>
      <c r="AE41" s="41" t="s">
        <v>309</v>
      </c>
      <c r="AF41" s="41" t="s">
        <v>239</v>
      </c>
      <c r="AG41" s="41" t="s">
        <v>128</v>
      </c>
      <c r="AH41" s="41" t="s">
        <v>89</v>
      </c>
      <c r="AI41" s="41" t="s">
        <v>80</v>
      </c>
      <c r="AJ41" s="41" t="s">
        <v>128</v>
      </c>
      <c r="AK41" s="41" t="s">
        <v>129</v>
      </c>
      <c r="AL41" s="41" t="s">
        <v>310</v>
      </c>
      <c r="AM41" s="41" t="s">
        <v>207</v>
      </c>
      <c r="AN41" s="41" t="s">
        <v>71</v>
      </c>
      <c r="AO41" s="41" t="s">
        <v>71</v>
      </c>
      <c r="AP41" s="41" t="s">
        <v>71</v>
      </c>
      <c r="AQ41" s="41" t="s">
        <v>311</v>
      </c>
      <c r="AR41" s="44">
        <v>41118</v>
      </c>
      <c r="AS41" s="22" t="s">
        <v>166</v>
      </c>
      <c r="AT41" s="41" t="s">
        <v>71</v>
      </c>
      <c r="AU41" s="41" t="s">
        <v>157</v>
      </c>
      <c r="AV41" s="41" t="s">
        <v>82</v>
      </c>
      <c r="AW41" s="41" t="s">
        <v>82</v>
      </c>
      <c r="AX41" s="41" t="s">
        <v>312</v>
      </c>
      <c r="AY41" s="41">
        <v>12</v>
      </c>
      <c r="AZ41" s="41">
        <v>100</v>
      </c>
      <c r="BA41" s="41">
        <v>112</v>
      </c>
      <c r="BB41" s="45" t="s">
        <v>265</v>
      </c>
      <c r="BC41" s="45" t="s">
        <v>265</v>
      </c>
    </row>
    <row r="42" spans="29:55" x14ac:dyDescent="0.25">
      <c r="AC42" s="15">
        <v>41</v>
      </c>
      <c r="AD42" s="41" t="s">
        <v>202</v>
      </c>
      <c r="AE42" s="41" t="s">
        <v>313</v>
      </c>
      <c r="AF42" s="41" t="s">
        <v>213</v>
      </c>
      <c r="AG42" s="41" t="s">
        <v>61</v>
      </c>
      <c r="AH42" s="41" t="s">
        <v>89</v>
      </c>
      <c r="AI42" s="41" t="s">
        <v>80</v>
      </c>
      <c r="AJ42" s="41" t="s">
        <v>64</v>
      </c>
      <c r="AK42" s="41" t="s">
        <v>65</v>
      </c>
      <c r="AL42" s="41" t="s">
        <v>314</v>
      </c>
      <c r="AM42" s="41" t="s">
        <v>207</v>
      </c>
      <c r="AN42" s="41" t="s">
        <v>82</v>
      </c>
      <c r="AO42" s="41" t="s">
        <v>82</v>
      </c>
      <c r="AP42" s="41" t="s">
        <v>82</v>
      </c>
      <c r="AQ42" s="41" t="s">
        <v>269</v>
      </c>
      <c r="AR42" s="44"/>
      <c r="AS42" s="22"/>
      <c r="AT42" s="41" t="s">
        <v>71</v>
      </c>
      <c r="AU42" s="41" t="s">
        <v>269</v>
      </c>
      <c r="AV42" s="41" t="s">
        <v>82</v>
      </c>
      <c r="AW42" s="41" t="s">
        <v>82</v>
      </c>
      <c r="AX42" s="41" t="s">
        <v>312</v>
      </c>
      <c r="AY42" s="41">
        <v>70</v>
      </c>
      <c r="AZ42" s="41">
        <v>200</v>
      </c>
      <c r="BA42" s="41">
        <v>270</v>
      </c>
      <c r="BB42" s="45" t="s">
        <v>315</v>
      </c>
      <c r="BC42" s="45" t="s">
        <v>315</v>
      </c>
    </row>
    <row r="43" spans="29:55" x14ac:dyDescent="0.25">
      <c r="AC43" s="15">
        <v>42</v>
      </c>
      <c r="AD43" s="41" t="s">
        <v>202</v>
      </c>
      <c r="AE43" s="41" t="s">
        <v>316</v>
      </c>
      <c r="AF43" s="41" t="s">
        <v>239</v>
      </c>
      <c r="AG43" s="41" t="s">
        <v>128</v>
      </c>
      <c r="AH43" s="41" t="s">
        <v>317</v>
      </c>
      <c r="AI43" s="41" t="s">
        <v>80</v>
      </c>
      <c r="AJ43" s="41" t="s">
        <v>128</v>
      </c>
      <c r="AK43" s="41" t="s">
        <v>129</v>
      </c>
      <c r="AL43" s="41" t="s">
        <v>318</v>
      </c>
      <c r="AM43" s="41" t="s">
        <v>207</v>
      </c>
      <c r="AN43" s="41" t="s">
        <v>71</v>
      </c>
      <c r="AO43" s="41" t="s">
        <v>71</v>
      </c>
      <c r="AP43" s="41" t="s">
        <v>71</v>
      </c>
      <c r="AQ43" s="41" t="s">
        <v>269</v>
      </c>
      <c r="AR43" s="44"/>
      <c r="AS43" s="22"/>
      <c r="AT43" s="41" t="s">
        <v>71</v>
      </c>
      <c r="AU43" s="41" t="s">
        <v>269</v>
      </c>
      <c r="AV43" s="41" t="s">
        <v>82</v>
      </c>
      <c r="AW43" s="41" t="s">
        <v>82</v>
      </c>
      <c r="AX43" s="41" t="s">
        <v>303</v>
      </c>
      <c r="AY43" s="41">
        <v>10</v>
      </c>
      <c r="AZ43" s="41">
        <v>90</v>
      </c>
      <c r="BA43" s="41">
        <v>100</v>
      </c>
      <c r="BB43" s="45" t="s">
        <v>319</v>
      </c>
      <c r="BC43" s="45" t="s">
        <v>319</v>
      </c>
    </row>
    <row r="44" spans="29:55" x14ac:dyDescent="0.25">
      <c r="AC44" s="15">
        <v>43</v>
      </c>
      <c r="AD44" s="41" t="s">
        <v>202</v>
      </c>
      <c r="AE44" s="41" t="s">
        <v>320</v>
      </c>
      <c r="AF44" s="41" t="s">
        <v>239</v>
      </c>
      <c r="AG44" s="41" t="s">
        <v>262</v>
      </c>
      <c r="AH44" s="41" t="s">
        <v>89</v>
      </c>
      <c r="AI44" s="41" t="s">
        <v>80</v>
      </c>
      <c r="AJ44" s="41" t="s">
        <v>128</v>
      </c>
      <c r="AK44" s="41" t="s">
        <v>129</v>
      </c>
      <c r="AL44" s="41" t="s">
        <v>321</v>
      </c>
      <c r="AM44" s="41" t="s">
        <v>207</v>
      </c>
      <c r="AN44" s="41" t="s">
        <v>71</v>
      </c>
      <c r="AO44" s="41" t="s">
        <v>71</v>
      </c>
      <c r="AP44" s="41" t="s">
        <v>71</v>
      </c>
      <c r="AQ44" s="41" t="s">
        <v>269</v>
      </c>
      <c r="AR44" s="44"/>
      <c r="AS44" s="22"/>
      <c r="AT44" s="41" t="s">
        <v>71</v>
      </c>
      <c r="AU44" s="41" t="s">
        <v>269</v>
      </c>
      <c r="AV44" s="41" t="s">
        <v>82</v>
      </c>
      <c r="AW44" s="41" t="s">
        <v>82</v>
      </c>
      <c r="AX44" s="41" t="s">
        <v>303</v>
      </c>
      <c r="AY44" s="41">
        <v>25</v>
      </c>
      <c r="AZ44" s="41">
        <v>120</v>
      </c>
      <c r="BA44" s="41">
        <v>145</v>
      </c>
      <c r="BB44" s="45" t="s">
        <v>319</v>
      </c>
      <c r="BC44" s="45" t="s">
        <v>319</v>
      </c>
    </row>
    <row r="45" spans="29:55" x14ac:dyDescent="0.25">
      <c r="AC45" s="15">
        <v>44</v>
      </c>
      <c r="AD45" s="46" t="s">
        <v>322</v>
      </c>
      <c r="AE45" s="47" t="s">
        <v>323</v>
      </c>
      <c r="AF45" s="46" t="s">
        <v>324</v>
      </c>
      <c r="AG45" s="46" t="s">
        <v>141</v>
      </c>
      <c r="AH45" s="46" t="s">
        <v>89</v>
      </c>
      <c r="AI45" s="46" t="s">
        <v>325</v>
      </c>
      <c r="AJ45" s="48" t="s">
        <v>326</v>
      </c>
      <c r="AK45" s="46" t="s">
        <v>65</v>
      </c>
      <c r="AL45" s="46" t="s">
        <v>327</v>
      </c>
      <c r="AM45" s="46" t="s">
        <v>328</v>
      </c>
      <c r="AN45" s="46" t="s">
        <v>68</v>
      </c>
      <c r="AO45" s="46" t="s">
        <v>82</v>
      </c>
      <c r="AP45" s="46" t="s">
        <v>82</v>
      </c>
      <c r="AQ45" s="49" t="s">
        <v>329</v>
      </c>
      <c r="AR45" s="20">
        <v>40328</v>
      </c>
      <c r="AS45" s="22" t="s">
        <v>330</v>
      </c>
      <c r="AT45" s="46" t="s">
        <v>82</v>
      </c>
      <c r="AU45" s="46" t="s">
        <v>82</v>
      </c>
      <c r="AV45" s="46" t="s">
        <v>331</v>
      </c>
      <c r="AW45" s="46" t="s">
        <v>82</v>
      </c>
      <c r="AX45" s="50" t="s">
        <v>123</v>
      </c>
      <c r="AY45" s="46">
        <v>12</v>
      </c>
      <c r="AZ45" s="46">
        <v>250</v>
      </c>
      <c r="BA45" s="46">
        <v>262</v>
      </c>
      <c r="BB45" s="51" t="s">
        <v>332</v>
      </c>
      <c r="BC45" s="46" t="s">
        <v>73</v>
      </c>
    </row>
    <row r="46" spans="29:55" x14ac:dyDescent="0.25">
      <c r="AC46" s="15">
        <v>45</v>
      </c>
      <c r="AD46" s="46" t="s">
        <v>322</v>
      </c>
      <c r="AE46" s="47" t="s">
        <v>333</v>
      </c>
      <c r="AF46" s="46" t="s">
        <v>334</v>
      </c>
      <c r="AG46" s="46" t="s">
        <v>141</v>
      </c>
      <c r="AH46" s="46" t="s">
        <v>89</v>
      </c>
      <c r="AI46" s="46" t="s">
        <v>232</v>
      </c>
      <c r="AJ46" s="48" t="s">
        <v>335</v>
      </c>
      <c r="AK46" s="46" t="s">
        <v>65</v>
      </c>
      <c r="AL46" s="46" t="s">
        <v>336</v>
      </c>
      <c r="AM46" s="46" t="s">
        <v>328</v>
      </c>
      <c r="AN46" s="46" t="s">
        <v>82</v>
      </c>
      <c r="AO46" s="46" t="s">
        <v>82</v>
      </c>
      <c r="AP46" s="46" t="s">
        <v>82</v>
      </c>
      <c r="AQ46" s="49" t="s">
        <v>337</v>
      </c>
      <c r="AR46" s="20">
        <v>40693</v>
      </c>
      <c r="AS46" s="22" t="s">
        <v>113</v>
      </c>
      <c r="AT46" s="46" t="s">
        <v>82</v>
      </c>
      <c r="AU46" s="46" t="s">
        <v>82</v>
      </c>
      <c r="AV46" s="46" t="s">
        <v>67</v>
      </c>
      <c r="AW46" s="46" t="s">
        <v>82</v>
      </c>
      <c r="AX46" s="50" t="s">
        <v>338</v>
      </c>
      <c r="AY46" s="46">
        <v>30</v>
      </c>
      <c r="AZ46" s="46">
        <v>200</v>
      </c>
      <c r="BA46" s="46">
        <v>230</v>
      </c>
      <c r="BB46" s="46" t="s">
        <v>73</v>
      </c>
      <c r="BC46" s="46" t="s">
        <v>73</v>
      </c>
    </row>
    <row r="47" spans="29:55" x14ac:dyDescent="0.25">
      <c r="AC47" s="15">
        <v>46</v>
      </c>
      <c r="AD47" s="46" t="s">
        <v>322</v>
      </c>
      <c r="AE47" s="47" t="s">
        <v>339</v>
      </c>
      <c r="AF47" s="46" t="s">
        <v>322</v>
      </c>
      <c r="AG47" s="46" t="s">
        <v>141</v>
      </c>
      <c r="AH47" s="46" t="s">
        <v>89</v>
      </c>
      <c r="AI47" s="46" t="s">
        <v>232</v>
      </c>
      <c r="AJ47" s="48" t="s">
        <v>335</v>
      </c>
      <c r="AK47" s="46" t="s">
        <v>65</v>
      </c>
      <c r="AL47" s="46" t="s">
        <v>340</v>
      </c>
      <c r="AM47" s="46" t="s">
        <v>328</v>
      </c>
      <c r="AN47" s="46" t="s">
        <v>66</v>
      </c>
      <c r="AO47" s="46" t="s">
        <v>82</v>
      </c>
      <c r="AP47" s="46" t="s">
        <v>82</v>
      </c>
      <c r="AQ47" s="49" t="s">
        <v>337</v>
      </c>
      <c r="AR47" s="20">
        <v>40693</v>
      </c>
      <c r="AS47" s="22" t="s">
        <v>113</v>
      </c>
      <c r="AT47" s="46" t="s">
        <v>82</v>
      </c>
      <c r="AU47" s="46" t="s">
        <v>82</v>
      </c>
      <c r="AV47" s="46" t="s">
        <v>67</v>
      </c>
      <c r="AW47" s="46" t="s">
        <v>67</v>
      </c>
      <c r="AX47" s="50" t="s">
        <v>338</v>
      </c>
      <c r="AY47" s="46">
        <v>30</v>
      </c>
      <c r="AZ47" s="46">
        <v>170</v>
      </c>
      <c r="BA47" s="46">
        <v>200</v>
      </c>
      <c r="BB47" s="46" t="s">
        <v>73</v>
      </c>
      <c r="BC47" s="46" t="s">
        <v>73</v>
      </c>
    </row>
    <row r="48" spans="29:55" x14ac:dyDescent="0.25">
      <c r="AC48" s="15">
        <v>47</v>
      </c>
      <c r="AD48" s="46" t="s">
        <v>322</v>
      </c>
      <c r="AE48" s="47" t="s">
        <v>341</v>
      </c>
      <c r="AF48" s="46" t="s">
        <v>322</v>
      </c>
      <c r="AG48" s="46" t="s">
        <v>141</v>
      </c>
      <c r="AH48" s="46" t="s">
        <v>89</v>
      </c>
      <c r="AI48" s="46" t="s">
        <v>232</v>
      </c>
      <c r="AJ48" s="48" t="s">
        <v>335</v>
      </c>
      <c r="AK48" s="46" t="s">
        <v>65</v>
      </c>
      <c r="AL48" s="46" t="s">
        <v>340</v>
      </c>
      <c r="AM48" s="46" t="s">
        <v>328</v>
      </c>
      <c r="AN48" s="46" t="s">
        <v>66</v>
      </c>
      <c r="AO48" s="46" t="s">
        <v>82</v>
      </c>
      <c r="AP48" s="46" t="s">
        <v>82</v>
      </c>
      <c r="AQ48" s="49" t="s">
        <v>337</v>
      </c>
      <c r="AR48" s="20">
        <v>40693</v>
      </c>
      <c r="AS48" s="22" t="s">
        <v>113</v>
      </c>
      <c r="AT48" s="46" t="s">
        <v>67</v>
      </c>
      <c r="AU48" s="46" t="s">
        <v>82</v>
      </c>
      <c r="AV48" s="46" t="s">
        <v>67</v>
      </c>
      <c r="AW48" s="46" t="s">
        <v>67</v>
      </c>
      <c r="AX48" s="50" t="s">
        <v>338</v>
      </c>
      <c r="AY48" s="46">
        <v>30</v>
      </c>
      <c r="AZ48" s="46">
        <v>170</v>
      </c>
      <c r="BA48" s="46">
        <v>200</v>
      </c>
      <c r="BB48" s="46" t="s">
        <v>73</v>
      </c>
      <c r="BC48" s="46" t="s">
        <v>73</v>
      </c>
    </row>
    <row r="49" spans="29:55" x14ac:dyDescent="0.25">
      <c r="AC49" s="15">
        <v>48</v>
      </c>
      <c r="AD49" s="46" t="s">
        <v>322</v>
      </c>
      <c r="AE49" s="47" t="s">
        <v>342</v>
      </c>
      <c r="AF49" s="46" t="s">
        <v>343</v>
      </c>
      <c r="AG49" s="46" t="s">
        <v>141</v>
      </c>
      <c r="AH49" s="46" t="s">
        <v>89</v>
      </c>
      <c r="AI49" s="46" t="s">
        <v>232</v>
      </c>
      <c r="AJ49" s="48" t="s">
        <v>335</v>
      </c>
      <c r="AK49" s="46" t="s">
        <v>65</v>
      </c>
      <c r="AL49" s="46" t="s">
        <v>344</v>
      </c>
      <c r="AM49" s="46" t="s">
        <v>328</v>
      </c>
      <c r="AN49" s="46" t="s">
        <v>66</v>
      </c>
      <c r="AO49" s="46" t="s">
        <v>82</v>
      </c>
      <c r="AP49" s="46" t="s">
        <v>82</v>
      </c>
      <c r="AQ49" s="49" t="s">
        <v>345</v>
      </c>
      <c r="AR49" s="20">
        <v>40839</v>
      </c>
      <c r="AS49" s="22" t="s">
        <v>156</v>
      </c>
      <c r="AT49" s="46" t="s">
        <v>67</v>
      </c>
      <c r="AU49" s="46" t="s">
        <v>66</v>
      </c>
      <c r="AV49" s="46" t="s">
        <v>82</v>
      </c>
      <c r="AW49" s="46" t="s">
        <v>82</v>
      </c>
      <c r="AX49" s="50" t="s">
        <v>123</v>
      </c>
      <c r="AY49" s="46">
        <v>30</v>
      </c>
      <c r="AZ49" s="46">
        <v>200</v>
      </c>
      <c r="BA49" s="46">
        <v>230</v>
      </c>
      <c r="BB49" s="46" t="s">
        <v>73</v>
      </c>
      <c r="BC49" s="46" t="s">
        <v>73</v>
      </c>
    </row>
    <row r="50" spans="29:55" x14ac:dyDescent="0.25">
      <c r="AC50" s="15">
        <v>49</v>
      </c>
      <c r="AD50" s="46" t="s">
        <v>322</v>
      </c>
      <c r="AE50" s="47" t="s">
        <v>346</v>
      </c>
      <c r="AF50" s="46" t="s">
        <v>347</v>
      </c>
      <c r="AG50" s="46" t="s">
        <v>141</v>
      </c>
      <c r="AH50" s="46" t="s">
        <v>89</v>
      </c>
      <c r="AI50" s="46" t="s">
        <v>232</v>
      </c>
      <c r="AJ50" s="48" t="s">
        <v>335</v>
      </c>
      <c r="AK50" s="46" t="s">
        <v>65</v>
      </c>
      <c r="AL50" s="46" t="s">
        <v>348</v>
      </c>
      <c r="AM50" s="46" t="s">
        <v>328</v>
      </c>
      <c r="AN50" s="46" t="s">
        <v>66</v>
      </c>
      <c r="AO50" s="46" t="s">
        <v>82</v>
      </c>
      <c r="AP50" s="46" t="s">
        <v>82</v>
      </c>
      <c r="AQ50" s="49" t="s">
        <v>349</v>
      </c>
      <c r="AR50" s="20">
        <v>40840</v>
      </c>
      <c r="AS50" s="22" t="s">
        <v>156</v>
      </c>
      <c r="AT50" s="46" t="s">
        <v>71</v>
      </c>
      <c r="AU50" s="46" t="s">
        <v>82</v>
      </c>
      <c r="AV50" s="46" t="s">
        <v>67</v>
      </c>
      <c r="AW50" s="46" t="s">
        <v>82</v>
      </c>
      <c r="AX50" s="50" t="s">
        <v>85</v>
      </c>
      <c r="AY50" s="46">
        <v>40</v>
      </c>
      <c r="AZ50" s="46">
        <v>150</v>
      </c>
      <c r="BA50" s="46">
        <v>190</v>
      </c>
      <c r="BB50" s="46" t="s">
        <v>73</v>
      </c>
      <c r="BC50" s="46" t="s">
        <v>73</v>
      </c>
    </row>
    <row r="51" spans="29:55" x14ac:dyDescent="0.25">
      <c r="AC51" s="15">
        <v>50</v>
      </c>
      <c r="AD51" s="46" t="s">
        <v>322</v>
      </c>
      <c r="AE51" s="47" t="s">
        <v>350</v>
      </c>
      <c r="AF51" s="46" t="s">
        <v>343</v>
      </c>
      <c r="AG51" s="46" t="s">
        <v>78</v>
      </c>
      <c r="AH51" s="46" t="s">
        <v>89</v>
      </c>
      <c r="AI51" s="46" t="s">
        <v>80</v>
      </c>
      <c r="AJ51" s="48" t="s">
        <v>351</v>
      </c>
      <c r="AK51" s="46" t="s">
        <v>129</v>
      </c>
      <c r="AL51" s="46" t="s">
        <v>352</v>
      </c>
      <c r="AM51" s="46" t="s">
        <v>328</v>
      </c>
      <c r="AN51" s="46" t="s">
        <v>66</v>
      </c>
      <c r="AO51" s="46" t="s">
        <v>71</v>
      </c>
      <c r="AP51" s="46" t="s">
        <v>71</v>
      </c>
      <c r="AQ51" s="49" t="s">
        <v>353</v>
      </c>
      <c r="AR51" s="20">
        <v>40912</v>
      </c>
      <c r="AS51" s="22" t="s">
        <v>354</v>
      </c>
      <c r="AT51" s="46" t="s">
        <v>71</v>
      </c>
      <c r="AU51" s="46" t="s">
        <v>71</v>
      </c>
      <c r="AV51" s="46" t="s">
        <v>82</v>
      </c>
      <c r="AW51" s="46" t="s">
        <v>82</v>
      </c>
      <c r="AX51" s="50" t="s">
        <v>355</v>
      </c>
      <c r="AY51" s="46">
        <v>12</v>
      </c>
      <c r="AZ51" s="46">
        <v>72</v>
      </c>
      <c r="BA51" s="46">
        <v>84</v>
      </c>
      <c r="BB51" s="46" t="s">
        <v>73</v>
      </c>
      <c r="BC51" s="46" t="s">
        <v>73</v>
      </c>
    </row>
    <row r="52" spans="29:55" x14ac:dyDescent="0.25">
      <c r="AC52" s="15">
        <v>51</v>
      </c>
      <c r="AD52" s="46" t="s">
        <v>322</v>
      </c>
      <c r="AE52" s="47" t="s">
        <v>356</v>
      </c>
      <c r="AF52" s="46" t="s">
        <v>357</v>
      </c>
      <c r="AG52" s="46" t="s">
        <v>358</v>
      </c>
      <c r="AH52" s="46" t="s">
        <v>89</v>
      </c>
      <c r="AI52" s="46" t="s">
        <v>232</v>
      </c>
      <c r="AJ52" s="48" t="s">
        <v>335</v>
      </c>
      <c r="AK52" s="46" t="s">
        <v>65</v>
      </c>
      <c r="AL52" s="46" t="s">
        <v>359</v>
      </c>
      <c r="AM52" s="46" t="s">
        <v>328</v>
      </c>
      <c r="AN52" s="46" t="s">
        <v>82</v>
      </c>
      <c r="AO52" s="46" t="s">
        <v>82</v>
      </c>
      <c r="AP52" s="46" t="s">
        <v>82</v>
      </c>
      <c r="AQ52" s="46" t="s">
        <v>353</v>
      </c>
      <c r="AR52" s="22">
        <v>40912</v>
      </c>
      <c r="AS52" s="22" t="s">
        <v>354</v>
      </c>
      <c r="AT52" s="46" t="s">
        <v>82</v>
      </c>
      <c r="AU52" s="46" t="s">
        <v>82</v>
      </c>
      <c r="AV52" s="46" t="s">
        <v>82</v>
      </c>
      <c r="AW52" s="46" t="s">
        <v>82</v>
      </c>
      <c r="AX52" s="50" t="s">
        <v>123</v>
      </c>
      <c r="AY52" s="46" t="s">
        <v>73</v>
      </c>
      <c r="AZ52" s="46" t="s">
        <v>73</v>
      </c>
      <c r="BA52" s="46">
        <v>0</v>
      </c>
      <c r="BB52" s="46" t="s">
        <v>73</v>
      </c>
      <c r="BC52" s="46" t="s">
        <v>73</v>
      </c>
    </row>
    <row r="53" spans="29:55" x14ac:dyDescent="0.25">
      <c r="AC53" s="15">
        <v>52</v>
      </c>
      <c r="AD53" s="46" t="s">
        <v>322</v>
      </c>
      <c r="AE53" s="21" t="s">
        <v>360</v>
      </c>
      <c r="AF53" s="15" t="s">
        <v>361</v>
      </c>
      <c r="AG53" s="15" t="s">
        <v>78</v>
      </c>
      <c r="AH53" s="15" t="s">
        <v>62</v>
      </c>
      <c r="AI53" s="15" t="s">
        <v>80</v>
      </c>
      <c r="AJ53" s="48" t="s">
        <v>351</v>
      </c>
      <c r="AK53" s="15" t="s">
        <v>129</v>
      </c>
      <c r="AL53" s="15" t="s">
        <v>198</v>
      </c>
      <c r="AM53" s="46" t="s">
        <v>362</v>
      </c>
      <c r="AN53" s="46" t="s">
        <v>82</v>
      </c>
      <c r="AO53" s="46" t="s">
        <v>82</v>
      </c>
      <c r="AP53" s="46" t="s">
        <v>82</v>
      </c>
      <c r="AQ53" s="46" t="s">
        <v>363</v>
      </c>
      <c r="AR53" s="22">
        <v>41043</v>
      </c>
      <c r="AS53" s="22" t="s">
        <v>285</v>
      </c>
      <c r="AT53" s="46" t="s">
        <v>82</v>
      </c>
      <c r="AU53" s="46" t="s">
        <v>82</v>
      </c>
      <c r="AV53" s="46" t="s">
        <v>82</v>
      </c>
      <c r="AW53" s="46" t="s">
        <v>82</v>
      </c>
      <c r="AX53" s="46" t="s">
        <v>85</v>
      </c>
      <c r="AY53" s="46">
        <v>12</v>
      </c>
      <c r="AZ53" s="46">
        <v>60</v>
      </c>
      <c r="BA53" s="46">
        <v>72</v>
      </c>
      <c r="BB53" s="46" t="s">
        <v>73</v>
      </c>
      <c r="BC53" s="46" t="s">
        <v>73</v>
      </c>
    </row>
    <row r="54" spans="29:55" x14ac:dyDescent="0.25">
      <c r="AC54" s="15">
        <v>53</v>
      </c>
      <c r="AD54" s="46" t="s">
        <v>322</v>
      </c>
      <c r="AE54" s="21" t="s">
        <v>364</v>
      </c>
      <c r="AF54" s="15" t="s">
        <v>365</v>
      </c>
      <c r="AG54" s="15" t="s">
        <v>152</v>
      </c>
      <c r="AH54" s="15" t="s">
        <v>62</v>
      </c>
      <c r="AI54" s="15" t="s">
        <v>232</v>
      </c>
      <c r="AJ54" s="48" t="s">
        <v>335</v>
      </c>
      <c r="AK54" s="15" t="s">
        <v>65</v>
      </c>
      <c r="AL54" s="15" t="s">
        <v>366</v>
      </c>
      <c r="AM54" s="46" t="s">
        <v>328</v>
      </c>
      <c r="AN54" s="46" t="s">
        <v>68</v>
      </c>
      <c r="AO54" s="46" t="s">
        <v>82</v>
      </c>
      <c r="AP54" s="46" t="s">
        <v>82</v>
      </c>
      <c r="AQ54" s="46" t="s">
        <v>367</v>
      </c>
      <c r="AR54" s="22">
        <v>41065</v>
      </c>
      <c r="AS54" s="22" t="s">
        <v>368</v>
      </c>
      <c r="AT54" s="46" t="s">
        <v>71</v>
      </c>
      <c r="AU54" s="46" t="s">
        <v>82</v>
      </c>
      <c r="AV54" s="46" t="s">
        <v>82</v>
      </c>
      <c r="AW54" s="46" t="s">
        <v>82</v>
      </c>
      <c r="AX54" s="46" t="s">
        <v>85</v>
      </c>
      <c r="AY54" s="46">
        <v>12</v>
      </c>
      <c r="AZ54" s="46">
        <v>200</v>
      </c>
      <c r="BA54" s="46">
        <v>212</v>
      </c>
      <c r="BB54" s="46" t="s">
        <v>73</v>
      </c>
      <c r="BC54" s="46" t="s">
        <v>73</v>
      </c>
    </row>
    <row r="55" spans="29:55" x14ac:dyDescent="0.25">
      <c r="AC55" s="15">
        <v>54</v>
      </c>
      <c r="AD55" s="46" t="s">
        <v>369</v>
      </c>
      <c r="AE55" s="47" t="s">
        <v>370</v>
      </c>
      <c r="AF55" s="46" t="s">
        <v>371</v>
      </c>
      <c r="AG55" s="46" t="s">
        <v>141</v>
      </c>
      <c r="AH55" s="46" t="s">
        <v>372</v>
      </c>
      <c r="AI55" s="46" t="s">
        <v>232</v>
      </c>
      <c r="AJ55" s="46" t="s">
        <v>373</v>
      </c>
      <c r="AK55" s="46" t="s">
        <v>65</v>
      </c>
      <c r="AL55" s="46" t="s">
        <v>374</v>
      </c>
      <c r="AM55" s="46" t="s">
        <v>66</v>
      </c>
      <c r="AN55" s="46" t="s">
        <v>70</v>
      </c>
      <c r="AO55" s="46" t="s">
        <v>70</v>
      </c>
      <c r="AP55" s="46" t="s">
        <v>70</v>
      </c>
      <c r="AQ55" s="46" t="s">
        <v>375</v>
      </c>
      <c r="AR55" s="22">
        <v>40564</v>
      </c>
      <c r="AS55" s="22" t="s">
        <v>376</v>
      </c>
      <c r="AT55" s="46" t="s">
        <v>70</v>
      </c>
      <c r="AU55" s="46" t="s">
        <v>70</v>
      </c>
      <c r="AV55" s="46" t="s">
        <v>82</v>
      </c>
      <c r="AW55" s="46" t="s">
        <v>82</v>
      </c>
      <c r="AX55" s="52">
        <v>41194</v>
      </c>
      <c r="AY55" s="46">
        <v>58</v>
      </c>
      <c r="AZ55" s="46">
        <v>340</v>
      </c>
      <c r="BA55" s="46">
        <v>398</v>
      </c>
      <c r="BB55" s="46" t="s">
        <v>377</v>
      </c>
      <c r="BC55" s="46" t="s">
        <v>73</v>
      </c>
    </row>
    <row r="56" spans="29:55" x14ac:dyDescent="0.25">
      <c r="AC56" s="15">
        <v>55</v>
      </c>
      <c r="AD56" s="46" t="s">
        <v>369</v>
      </c>
      <c r="AE56" s="47" t="s">
        <v>378</v>
      </c>
      <c r="AF56" s="46" t="s">
        <v>379</v>
      </c>
      <c r="AG56" s="46" t="s">
        <v>380</v>
      </c>
      <c r="AH56" s="46" t="s">
        <v>381</v>
      </c>
      <c r="AI56" s="46" t="s">
        <v>232</v>
      </c>
      <c r="AJ56" s="46" t="s">
        <v>64</v>
      </c>
      <c r="AK56" s="46" t="s">
        <v>65</v>
      </c>
      <c r="AL56" s="46" t="s">
        <v>382</v>
      </c>
      <c r="AM56" s="46" t="s">
        <v>66</v>
      </c>
      <c r="AN56" s="46" t="s">
        <v>93</v>
      </c>
      <c r="AO56" s="46" t="s">
        <v>70</v>
      </c>
      <c r="AP56" s="46" t="s">
        <v>70</v>
      </c>
      <c r="AQ56" s="46" t="s">
        <v>383</v>
      </c>
      <c r="AR56" s="22"/>
      <c r="AS56" s="22"/>
      <c r="AT56" s="46" t="s">
        <v>93</v>
      </c>
      <c r="AU56" s="46" t="s">
        <v>70</v>
      </c>
      <c r="AV56" s="46" t="s">
        <v>82</v>
      </c>
      <c r="AW56" s="46" t="s">
        <v>82</v>
      </c>
      <c r="AX56" s="46" t="s">
        <v>384</v>
      </c>
      <c r="AY56" s="46">
        <v>36</v>
      </c>
      <c r="AZ56" s="46">
        <v>200</v>
      </c>
      <c r="BA56" s="46">
        <v>236</v>
      </c>
      <c r="BB56" s="46" t="s">
        <v>385</v>
      </c>
      <c r="BC56" s="46" t="s">
        <v>73</v>
      </c>
    </row>
    <row r="57" spans="29:55" x14ac:dyDescent="0.25">
      <c r="AC57" s="15">
        <v>56</v>
      </c>
      <c r="AD57" s="46" t="s">
        <v>369</v>
      </c>
      <c r="AE57" s="47" t="s">
        <v>386</v>
      </c>
      <c r="AF57" s="46" t="s">
        <v>379</v>
      </c>
      <c r="AG57" s="46" t="s">
        <v>141</v>
      </c>
      <c r="AH57" s="46" t="s">
        <v>387</v>
      </c>
      <c r="AI57" s="46" t="s">
        <v>232</v>
      </c>
      <c r="AJ57" s="46" t="s">
        <v>283</v>
      </c>
      <c r="AK57" s="46" t="s">
        <v>65</v>
      </c>
      <c r="AL57" s="46" t="s">
        <v>388</v>
      </c>
      <c r="AM57" s="46" t="s">
        <v>66</v>
      </c>
      <c r="AN57" s="46" t="s">
        <v>67</v>
      </c>
      <c r="AO57" s="46" t="s">
        <v>66</v>
      </c>
      <c r="AP57" s="46" t="s">
        <v>70</v>
      </c>
      <c r="AQ57" s="46" t="s">
        <v>389</v>
      </c>
      <c r="AR57" s="22">
        <v>40275</v>
      </c>
      <c r="AS57" s="22" t="s">
        <v>179</v>
      </c>
      <c r="AT57" s="46" t="s">
        <v>390</v>
      </c>
      <c r="AU57" s="46" t="s">
        <v>66</v>
      </c>
      <c r="AV57" s="46" t="s">
        <v>66</v>
      </c>
      <c r="AW57" s="46" t="s">
        <v>82</v>
      </c>
      <c r="AX57" s="46" t="s">
        <v>123</v>
      </c>
      <c r="AY57" s="46">
        <v>100</v>
      </c>
      <c r="AZ57" s="46">
        <v>100</v>
      </c>
      <c r="BA57" s="46">
        <v>200</v>
      </c>
      <c r="BB57" s="46" t="s">
        <v>391</v>
      </c>
      <c r="BC57" s="46" t="s">
        <v>73</v>
      </c>
    </row>
    <row r="58" spans="29:55" x14ac:dyDescent="0.25">
      <c r="AC58" s="15">
        <v>57</v>
      </c>
      <c r="AD58" s="46" t="s">
        <v>369</v>
      </c>
      <c r="AE58" s="47" t="s">
        <v>392</v>
      </c>
      <c r="AF58" s="46" t="s">
        <v>393</v>
      </c>
      <c r="AG58" s="46" t="s">
        <v>380</v>
      </c>
      <c r="AH58" s="46" t="s">
        <v>372</v>
      </c>
      <c r="AI58" s="46" t="s">
        <v>394</v>
      </c>
      <c r="AJ58" s="46" t="s">
        <v>61</v>
      </c>
      <c r="AK58" s="46" t="s">
        <v>65</v>
      </c>
      <c r="AL58" s="46" t="s">
        <v>382</v>
      </c>
      <c r="AM58" s="46" t="s">
        <v>66</v>
      </c>
      <c r="AN58" s="46" t="s">
        <v>93</v>
      </c>
      <c r="AO58" s="46" t="s">
        <v>70</v>
      </c>
      <c r="AP58" s="46" t="s">
        <v>70</v>
      </c>
      <c r="AQ58" s="46" t="s">
        <v>395</v>
      </c>
      <c r="AR58" s="22">
        <v>40704</v>
      </c>
      <c r="AS58" s="22" t="s">
        <v>193</v>
      </c>
      <c r="AT58" s="46" t="s">
        <v>71</v>
      </c>
      <c r="AU58" s="46" t="s">
        <v>93</v>
      </c>
      <c r="AV58" s="46" t="s">
        <v>82</v>
      </c>
      <c r="AW58" s="46" t="s">
        <v>82</v>
      </c>
      <c r="AX58" s="46" t="s">
        <v>338</v>
      </c>
      <c r="AY58" s="46">
        <v>100</v>
      </c>
      <c r="AZ58" s="46">
        <v>100</v>
      </c>
      <c r="BA58" s="46">
        <v>200</v>
      </c>
      <c r="BB58" s="46" t="s">
        <v>396</v>
      </c>
      <c r="BC58" s="46" t="s">
        <v>73</v>
      </c>
    </row>
    <row r="59" spans="29:55" x14ac:dyDescent="0.25">
      <c r="AC59" s="15">
        <v>58</v>
      </c>
      <c r="AD59" s="46" t="s">
        <v>369</v>
      </c>
      <c r="AE59" s="47" t="s">
        <v>397</v>
      </c>
      <c r="AF59" s="46" t="s">
        <v>371</v>
      </c>
      <c r="AG59" s="46" t="s">
        <v>141</v>
      </c>
      <c r="AH59" s="46" t="s">
        <v>372</v>
      </c>
      <c r="AI59" s="46" t="s">
        <v>232</v>
      </c>
      <c r="AJ59" s="46" t="s">
        <v>373</v>
      </c>
      <c r="AK59" s="46" t="s">
        <v>65</v>
      </c>
      <c r="AL59" s="46" t="s">
        <v>398</v>
      </c>
      <c r="AM59" s="46" t="s">
        <v>66</v>
      </c>
      <c r="AN59" s="46" t="s">
        <v>93</v>
      </c>
      <c r="AO59" s="46" t="s">
        <v>93</v>
      </c>
      <c r="AP59" s="46" t="s">
        <v>93</v>
      </c>
      <c r="AQ59" s="46" t="s">
        <v>399</v>
      </c>
      <c r="AR59" s="22">
        <v>40620</v>
      </c>
      <c r="AS59" s="22" t="s">
        <v>122</v>
      </c>
      <c r="AT59" s="46" t="s">
        <v>390</v>
      </c>
      <c r="AU59" s="46" t="s">
        <v>93</v>
      </c>
      <c r="AV59" s="46" t="s">
        <v>82</v>
      </c>
      <c r="AW59" s="46" t="s">
        <v>82</v>
      </c>
      <c r="AX59" s="46" t="s">
        <v>159</v>
      </c>
      <c r="AY59" s="46">
        <v>80</v>
      </c>
      <c r="AZ59" s="46">
        <v>70</v>
      </c>
      <c r="BA59" s="46">
        <v>150</v>
      </c>
      <c r="BB59" s="46" t="s">
        <v>400</v>
      </c>
      <c r="BC59" s="46" t="s">
        <v>73</v>
      </c>
    </row>
    <row r="60" spans="29:55" x14ac:dyDescent="0.25">
      <c r="AC60" s="15">
        <v>59</v>
      </c>
      <c r="AD60" s="46" t="s">
        <v>369</v>
      </c>
      <c r="AE60" s="47" t="s">
        <v>401</v>
      </c>
      <c r="AF60" s="46" t="s">
        <v>379</v>
      </c>
      <c r="AG60" s="46" t="s">
        <v>141</v>
      </c>
      <c r="AH60" s="46" t="s">
        <v>372</v>
      </c>
      <c r="AI60" s="46" t="s">
        <v>394</v>
      </c>
      <c r="AJ60" s="46" t="s">
        <v>283</v>
      </c>
      <c r="AK60" s="46" t="s">
        <v>65</v>
      </c>
      <c r="AL60" s="46" t="s">
        <v>402</v>
      </c>
      <c r="AM60" s="46" t="s">
        <v>66</v>
      </c>
      <c r="AN60" s="46" t="s">
        <v>66</v>
      </c>
      <c r="AO60" s="46" t="s">
        <v>93</v>
      </c>
      <c r="AP60" s="46" t="s">
        <v>93</v>
      </c>
      <c r="AQ60" s="46" t="s">
        <v>403</v>
      </c>
      <c r="AR60" s="22"/>
      <c r="AS60" s="22"/>
      <c r="AT60" s="46" t="s">
        <v>390</v>
      </c>
      <c r="AU60" s="46" t="s">
        <v>93</v>
      </c>
      <c r="AV60" s="46" t="s">
        <v>93</v>
      </c>
      <c r="AW60" s="46" t="s">
        <v>93</v>
      </c>
      <c r="AX60" s="46" t="s">
        <v>264</v>
      </c>
      <c r="AY60" s="46">
        <v>50</v>
      </c>
      <c r="AZ60" s="46">
        <v>150</v>
      </c>
      <c r="BA60" s="46">
        <v>200</v>
      </c>
      <c r="BB60" s="46" t="s">
        <v>404</v>
      </c>
      <c r="BC60" s="46" t="s">
        <v>73</v>
      </c>
    </row>
    <row r="61" spans="29:55" x14ac:dyDescent="0.25">
      <c r="AC61" s="15">
        <v>60</v>
      </c>
      <c r="AD61" s="46" t="s">
        <v>369</v>
      </c>
      <c r="AE61" s="47" t="s">
        <v>405</v>
      </c>
      <c r="AF61" s="46" t="s">
        <v>406</v>
      </c>
      <c r="AG61" s="46" t="s">
        <v>128</v>
      </c>
      <c r="AH61" s="46" t="s">
        <v>372</v>
      </c>
      <c r="AI61" s="46" t="s">
        <v>80</v>
      </c>
      <c r="AJ61" s="46" t="s">
        <v>78</v>
      </c>
      <c r="AK61" s="46" t="s">
        <v>129</v>
      </c>
      <c r="AL61" s="46" t="s">
        <v>407</v>
      </c>
      <c r="AM61" s="46" t="s">
        <v>66</v>
      </c>
      <c r="AN61" s="46" t="s">
        <v>66</v>
      </c>
      <c r="AO61" s="46" t="s">
        <v>390</v>
      </c>
      <c r="AP61" s="46" t="s">
        <v>71</v>
      </c>
      <c r="AQ61" s="46" t="s">
        <v>408</v>
      </c>
      <c r="AR61" s="22">
        <v>40628</v>
      </c>
      <c r="AS61" s="22" t="s">
        <v>122</v>
      </c>
      <c r="AT61" s="46" t="s">
        <v>71</v>
      </c>
      <c r="AU61" s="46" t="s">
        <v>157</v>
      </c>
      <c r="AV61" s="46" t="s">
        <v>82</v>
      </c>
      <c r="AW61" s="46" t="s">
        <v>82</v>
      </c>
      <c r="AX61" s="46" t="s">
        <v>159</v>
      </c>
      <c r="AY61" s="46">
        <v>20</v>
      </c>
      <c r="AZ61" s="46">
        <v>80</v>
      </c>
      <c r="BA61" s="46">
        <v>100</v>
      </c>
      <c r="BB61" s="53" t="s">
        <v>409</v>
      </c>
      <c r="BC61" s="53"/>
    </row>
    <row r="62" spans="29:55" x14ac:dyDescent="0.25">
      <c r="AC62" s="15">
        <v>61</v>
      </c>
      <c r="AD62" s="46" t="s">
        <v>369</v>
      </c>
      <c r="AE62" s="47" t="s">
        <v>410</v>
      </c>
      <c r="AF62" s="54" t="s">
        <v>411</v>
      </c>
      <c r="AG62" s="54" t="s">
        <v>412</v>
      </c>
      <c r="AH62" s="54" t="s">
        <v>372</v>
      </c>
      <c r="AI62" s="54" t="s">
        <v>80</v>
      </c>
      <c r="AJ62" s="54" t="s">
        <v>73</v>
      </c>
      <c r="AK62" s="54" t="s">
        <v>65</v>
      </c>
      <c r="AL62" s="55">
        <v>40621</v>
      </c>
      <c r="AM62" s="46" t="s">
        <v>66</v>
      </c>
      <c r="AN62" s="46" t="s">
        <v>73</v>
      </c>
      <c r="AO62" s="46" t="s">
        <v>73</v>
      </c>
      <c r="AP62" s="46" t="s">
        <v>73</v>
      </c>
      <c r="AQ62" s="46" t="s">
        <v>413</v>
      </c>
      <c r="AR62" s="22">
        <v>40628</v>
      </c>
      <c r="AS62" s="22" t="s">
        <v>122</v>
      </c>
      <c r="AT62" s="46" t="s">
        <v>390</v>
      </c>
      <c r="AU62" s="46" t="s">
        <v>93</v>
      </c>
      <c r="AV62" s="46" t="s">
        <v>93</v>
      </c>
      <c r="AW62" s="46" t="s">
        <v>93</v>
      </c>
      <c r="AX62" s="46" t="s">
        <v>159</v>
      </c>
      <c r="AY62" s="46">
        <v>20</v>
      </c>
      <c r="AZ62" s="46">
        <v>150</v>
      </c>
      <c r="BA62" s="46" t="s">
        <v>73</v>
      </c>
      <c r="BB62" s="56" t="s">
        <v>414</v>
      </c>
      <c r="BC62" s="46" t="s">
        <v>73</v>
      </c>
    </row>
    <row r="63" spans="29:55" x14ac:dyDescent="0.25">
      <c r="AC63" s="15">
        <v>62</v>
      </c>
      <c r="AD63" s="46" t="s">
        <v>369</v>
      </c>
      <c r="AE63" s="47" t="s">
        <v>415</v>
      </c>
      <c r="AF63" s="54" t="s">
        <v>411</v>
      </c>
      <c r="AG63" s="54" t="s">
        <v>109</v>
      </c>
      <c r="AH63" s="54" t="s">
        <v>141</v>
      </c>
      <c r="AI63" s="54" t="s">
        <v>232</v>
      </c>
      <c r="AJ63" s="54" t="s">
        <v>73</v>
      </c>
      <c r="AK63" s="54" t="s">
        <v>73</v>
      </c>
      <c r="AL63" s="55">
        <v>40309</v>
      </c>
      <c r="AM63" s="46" t="s">
        <v>66</v>
      </c>
      <c r="AN63" s="46" t="s">
        <v>73</v>
      </c>
      <c r="AO63" s="46" t="s">
        <v>73</v>
      </c>
      <c r="AP63" s="46" t="s">
        <v>73</v>
      </c>
      <c r="AQ63" s="46" t="s">
        <v>416</v>
      </c>
      <c r="AR63" s="22">
        <v>40316</v>
      </c>
      <c r="AS63" s="22" t="s">
        <v>330</v>
      </c>
      <c r="AT63" s="46" t="s">
        <v>390</v>
      </c>
      <c r="AU63" s="46" t="s">
        <v>93</v>
      </c>
      <c r="AV63" s="46" t="s">
        <v>93</v>
      </c>
      <c r="AW63" s="46" t="s">
        <v>93</v>
      </c>
      <c r="AX63" s="46" t="s">
        <v>73</v>
      </c>
      <c r="AY63" s="46" t="s">
        <v>73</v>
      </c>
      <c r="AZ63" s="46" t="s">
        <v>73</v>
      </c>
      <c r="BA63" s="46" t="s">
        <v>73</v>
      </c>
      <c r="BB63" s="46" t="s">
        <v>417</v>
      </c>
      <c r="BC63" s="46" t="s">
        <v>73</v>
      </c>
    </row>
    <row r="64" spans="29:55" x14ac:dyDescent="0.25">
      <c r="AC64" s="15">
        <v>63</v>
      </c>
      <c r="AD64" s="46" t="s">
        <v>369</v>
      </c>
      <c r="AE64" s="47" t="s">
        <v>418</v>
      </c>
      <c r="AF64" s="17" t="s">
        <v>419</v>
      </c>
      <c r="AG64" s="54" t="s">
        <v>109</v>
      </c>
      <c r="AH64" s="54" t="s">
        <v>141</v>
      </c>
      <c r="AI64" s="54" t="s">
        <v>232</v>
      </c>
      <c r="AJ64" s="54" t="s">
        <v>73</v>
      </c>
      <c r="AK64" s="54" t="s">
        <v>73</v>
      </c>
      <c r="AL64" s="55">
        <v>40309</v>
      </c>
      <c r="AM64" s="46" t="s">
        <v>66</v>
      </c>
      <c r="AN64" s="46" t="s">
        <v>73</v>
      </c>
      <c r="AO64" s="46" t="s">
        <v>73</v>
      </c>
      <c r="AP64" s="46" t="s">
        <v>73</v>
      </c>
      <c r="AQ64" s="46" t="s">
        <v>416</v>
      </c>
      <c r="AR64" s="22">
        <v>40316</v>
      </c>
      <c r="AS64" s="22" t="s">
        <v>330</v>
      </c>
      <c r="AT64" s="46" t="s">
        <v>93</v>
      </c>
      <c r="AU64" s="46" t="s">
        <v>93</v>
      </c>
      <c r="AV64" s="46" t="s">
        <v>93</v>
      </c>
      <c r="AW64" s="46" t="s">
        <v>93</v>
      </c>
      <c r="AX64" s="46" t="s">
        <v>73</v>
      </c>
      <c r="AY64" s="46" t="s">
        <v>73</v>
      </c>
      <c r="AZ64" s="46" t="s">
        <v>73</v>
      </c>
      <c r="BA64" s="46" t="s">
        <v>73</v>
      </c>
      <c r="BB64" s="46" t="s">
        <v>417</v>
      </c>
      <c r="BC64" s="46" t="s">
        <v>73</v>
      </c>
    </row>
    <row r="65" spans="29:55" ht="56.25" x14ac:dyDescent="0.25">
      <c r="AC65" s="15">
        <v>64</v>
      </c>
      <c r="AD65" s="46" t="s">
        <v>369</v>
      </c>
      <c r="AE65" s="47" t="s">
        <v>420</v>
      </c>
      <c r="AF65" s="17" t="s">
        <v>419</v>
      </c>
      <c r="AG65" s="17" t="s">
        <v>421</v>
      </c>
      <c r="AH65" s="17" t="s">
        <v>89</v>
      </c>
      <c r="AI65" s="17" t="s">
        <v>394</v>
      </c>
      <c r="AJ65" s="57" t="s">
        <v>73</v>
      </c>
      <c r="AK65" s="17" t="s">
        <v>65</v>
      </c>
      <c r="AL65" s="18">
        <v>40043</v>
      </c>
      <c r="AM65" s="46" t="s">
        <v>66</v>
      </c>
      <c r="AN65" s="46" t="s">
        <v>73</v>
      </c>
      <c r="AO65" s="46" t="s">
        <v>73</v>
      </c>
      <c r="AP65" s="46" t="s">
        <v>73</v>
      </c>
      <c r="AQ65" s="46" t="s">
        <v>422</v>
      </c>
      <c r="AR65" s="22">
        <v>40074</v>
      </c>
      <c r="AS65" s="22" t="s">
        <v>423</v>
      </c>
      <c r="AT65" s="46" t="s">
        <v>390</v>
      </c>
      <c r="AU65" s="46" t="s">
        <v>93</v>
      </c>
      <c r="AV65" s="46" t="s">
        <v>93</v>
      </c>
      <c r="AW65" s="46" t="s">
        <v>93</v>
      </c>
      <c r="AX65" s="46" t="s">
        <v>73</v>
      </c>
      <c r="AY65" s="46">
        <v>14</v>
      </c>
      <c r="AZ65" s="46">
        <v>60</v>
      </c>
      <c r="BA65" s="46" t="s">
        <v>73</v>
      </c>
      <c r="BB65" s="58" t="s">
        <v>424</v>
      </c>
      <c r="BC65" s="46" t="s">
        <v>73</v>
      </c>
    </row>
    <row r="66" spans="29:55" ht="22.5" x14ac:dyDescent="0.25">
      <c r="AC66" s="15">
        <v>65</v>
      </c>
      <c r="AD66" s="46" t="s">
        <v>369</v>
      </c>
      <c r="AE66" s="47" t="s">
        <v>425</v>
      </c>
      <c r="AF66" s="57" t="s">
        <v>411</v>
      </c>
      <c r="AG66" s="57" t="s">
        <v>61</v>
      </c>
      <c r="AH66" s="57" t="s">
        <v>89</v>
      </c>
      <c r="AI66" s="57" t="s">
        <v>232</v>
      </c>
      <c r="AJ66" s="57" t="s">
        <v>73</v>
      </c>
      <c r="AK66" s="57" t="s">
        <v>65</v>
      </c>
      <c r="AL66" s="59">
        <v>38586</v>
      </c>
      <c r="AM66" s="46" t="s">
        <v>66</v>
      </c>
      <c r="AN66" s="46" t="s">
        <v>73</v>
      </c>
      <c r="AO66" s="46" t="s">
        <v>73</v>
      </c>
      <c r="AP66" s="46" t="s">
        <v>73</v>
      </c>
      <c r="AQ66" s="46" t="s">
        <v>426</v>
      </c>
      <c r="AR66" s="22">
        <v>39098</v>
      </c>
      <c r="AS66" s="22" t="s">
        <v>427</v>
      </c>
      <c r="AT66" s="46" t="s">
        <v>93</v>
      </c>
      <c r="AU66" s="46" t="s">
        <v>93</v>
      </c>
      <c r="AV66" s="46" t="s">
        <v>93</v>
      </c>
      <c r="AW66" s="46" t="s">
        <v>93</v>
      </c>
      <c r="AX66" s="46" t="s">
        <v>73</v>
      </c>
      <c r="AY66" s="46">
        <v>20</v>
      </c>
      <c r="AZ66" s="46">
        <v>80</v>
      </c>
      <c r="BA66" s="46" t="s">
        <v>73</v>
      </c>
      <c r="BB66" s="58" t="s">
        <v>428</v>
      </c>
      <c r="BC66" s="46" t="s">
        <v>73</v>
      </c>
    </row>
    <row r="67" spans="29:55" ht="45" x14ac:dyDescent="0.25">
      <c r="AC67" s="15">
        <v>66</v>
      </c>
      <c r="AD67" s="46" t="s">
        <v>369</v>
      </c>
      <c r="AE67" s="47" t="s">
        <v>429</v>
      </c>
      <c r="AF67" s="57" t="s">
        <v>430</v>
      </c>
      <c r="AG67" s="57" t="s">
        <v>78</v>
      </c>
      <c r="AH67" s="57" t="s">
        <v>89</v>
      </c>
      <c r="AI67" s="57" t="s">
        <v>431</v>
      </c>
      <c r="AJ67" s="57" t="s">
        <v>73</v>
      </c>
      <c r="AK67" s="57" t="s">
        <v>129</v>
      </c>
      <c r="AL67" s="59">
        <v>38521</v>
      </c>
      <c r="AM67" s="46" t="s">
        <v>66</v>
      </c>
      <c r="AN67" s="46" t="s">
        <v>73</v>
      </c>
      <c r="AO67" s="46" t="s">
        <v>73</v>
      </c>
      <c r="AP67" s="46" t="s">
        <v>73</v>
      </c>
      <c r="AQ67" s="46" t="s">
        <v>432</v>
      </c>
      <c r="AR67" s="22">
        <v>38521</v>
      </c>
      <c r="AS67" s="22" t="s">
        <v>433</v>
      </c>
      <c r="AT67" s="46" t="s">
        <v>390</v>
      </c>
      <c r="AU67" s="46" t="s">
        <v>93</v>
      </c>
      <c r="AV67" s="46" t="s">
        <v>93</v>
      </c>
      <c r="AW67" s="46" t="s">
        <v>93</v>
      </c>
      <c r="AX67" s="46" t="s">
        <v>73</v>
      </c>
      <c r="AY67" s="46">
        <v>12</v>
      </c>
      <c r="AZ67" s="46">
        <v>60</v>
      </c>
      <c r="BA67" s="46" t="s">
        <v>73</v>
      </c>
      <c r="BB67" s="60" t="s">
        <v>434</v>
      </c>
      <c r="BC67" s="46" t="s">
        <v>73</v>
      </c>
    </row>
    <row r="68" spans="29:55" ht="22.5" x14ac:dyDescent="0.25">
      <c r="AC68" s="15">
        <v>67</v>
      </c>
      <c r="AD68" s="46" t="s">
        <v>369</v>
      </c>
      <c r="AE68" s="47" t="s">
        <v>435</v>
      </c>
      <c r="AF68" s="57" t="s">
        <v>430</v>
      </c>
      <c r="AG68" s="57" t="s">
        <v>78</v>
      </c>
      <c r="AH68" s="57" t="s">
        <v>79</v>
      </c>
      <c r="AI68" s="57" t="s">
        <v>80</v>
      </c>
      <c r="AJ68" s="57" t="s">
        <v>73</v>
      </c>
      <c r="AK68" s="57" t="s">
        <v>65</v>
      </c>
      <c r="AL68" s="59">
        <v>38520</v>
      </c>
      <c r="AM68" s="46" t="s">
        <v>66</v>
      </c>
      <c r="AN68" s="46" t="s">
        <v>73</v>
      </c>
      <c r="AO68" s="46" t="s">
        <v>73</v>
      </c>
      <c r="AP68" s="46" t="s">
        <v>73</v>
      </c>
      <c r="AQ68" s="46" t="s">
        <v>436</v>
      </c>
      <c r="AR68" s="22">
        <v>38527</v>
      </c>
      <c r="AS68" s="22" t="s">
        <v>433</v>
      </c>
      <c r="AT68" s="46" t="s">
        <v>390</v>
      </c>
      <c r="AU68" s="46" t="s">
        <v>93</v>
      </c>
      <c r="AV68" s="46" t="s">
        <v>93</v>
      </c>
      <c r="AW68" s="46" t="s">
        <v>93</v>
      </c>
      <c r="AX68" s="46" t="s">
        <v>73</v>
      </c>
      <c r="AY68" s="46">
        <v>160</v>
      </c>
      <c r="AZ68" s="46">
        <v>125</v>
      </c>
      <c r="BA68" s="46" t="s">
        <v>73</v>
      </c>
      <c r="BB68" s="58" t="s">
        <v>428</v>
      </c>
      <c r="BC68" s="46" t="s">
        <v>73</v>
      </c>
    </row>
    <row r="69" spans="29:55" ht="101.25" x14ac:dyDescent="0.25">
      <c r="AC69" s="15">
        <v>68</v>
      </c>
      <c r="AD69" s="46" t="s">
        <v>369</v>
      </c>
      <c r="AE69" s="61" t="s">
        <v>437</v>
      </c>
      <c r="AF69" s="62" t="s">
        <v>438</v>
      </c>
      <c r="AG69" s="57" t="s">
        <v>78</v>
      </c>
      <c r="AH69" s="63" t="s">
        <v>249</v>
      </c>
      <c r="AI69" s="62" t="s">
        <v>80</v>
      </c>
      <c r="AJ69" s="46" t="s">
        <v>78</v>
      </c>
      <c r="AK69" s="62" t="s">
        <v>65</v>
      </c>
      <c r="AL69" s="62" t="s">
        <v>439</v>
      </c>
      <c r="AM69" s="62" t="s">
        <v>66</v>
      </c>
      <c r="AN69" s="62" t="s">
        <v>93</v>
      </c>
      <c r="AO69" s="62" t="s">
        <v>66</v>
      </c>
      <c r="AP69" s="62" t="s">
        <v>66</v>
      </c>
      <c r="AQ69" s="62" t="s">
        <v>440</v>
      </c>
      <c r="AR69" s="64">
        <v>2008</v>
      </c>
      <c r="AS69" s="22" t="s">
        <v>441</v>
      </c>
      <c r="AT69" s="62" t="s">
        <v>390</v>
      </c>
      <c r="AU69" s="62" t="s">
        <v>157</v>
      </c>
      <c r="AV69" s="62" t="s">
        <v>93</v>
      </c>
      <c r="AW69" s="62" t="s">
        <v>93</v>
      </c>
      <c r="AX69" s="62" t="s">
        <v>442</v>
      </c>
      <c r="AY69" s="62">
        <v>20</v>
      </c>
      <c r="AZ69" s="62">
        <v>100</v>
      </c>
      <c r="BA69" s="62">
        <v>120</v>
      </c>
      <c r="BB69" s="65" t="s">
        <v>443</v>
      </c>
      <c r="BC69" s="62"/>
    </row>
    <row r="70" spans="29:55" x14ac:dyDescent="0.25">
      <c r="AC70" s="15">
        <v>69</v>
      </c>
      <c r="AD70" s="46" t="s">
        <v>369</v>
      </c>
      <c r="AE70" s="61" t="s">
        <v>444</v>
      </c>
      <c r="AF70" s="62" t="s">
        <v>438</v>
      </c>
      <c r="AG70" s="57" t="s">
        <v>78</v>
      </c>
      <c r="AH70" s="62" t="s">
        <v>372</v>
      </c>
      <c r="AI70" s="62" t="s">
        <v>80</v>
      </c>
      <c r="AJ70" s="46" t="s">
        <v>78</v>
      </c>
      <c r="AK70" s="62" t="s">
        <v>129</v>
      </c>
      <c r="AL70" s="62" t="s">
        <v>445</v>
      </c>
      <c r="AM70" s="62" t="s">
        <v>66</v>
      </c>
      <c r="AN70" s="62" t="s">
        <v>66</v>
      </c>
      <c r="AO70" s="62" t="s">
        <v>446</v>
      </c>
      <c r="AP70" s="62" t="s">
        <v>446</v>
      </c>
      <c r="AQ70" s="62" t="s">
        <v>447</v>
      </c>
      <c r="AR70" s="64">
        <v>41085</v>
      </c>
      <c r="AS70" s="22" t="s">
        <v>368</v>
      </c>
      <c r="AT70" s="62" t="s">
        <v>446</v>
      </c>
      <c r="AU70" s="62" t="s">
        <v>448</v>
      </c>
      <c r="AV70" s="62" t="s">
        <v>66</v>
      </c>
      <c r="AW70" s="62" t="s">
        <v>66</v>
      </c>
      <c r="AX70" s="62" t="s">
        <v>449</v>
      </c>
      <c r="AY70" s="62">
        <v>12</v>
      </c>
      <c r="AZ70" s="62">
        <v>120</v>
      </c>
      <c r="BA70" s="62">
        <v>132</v>
      </c>
      <c r="BB70" s="62"/>
      <c r="BC70" s="62"/>
    </row>
    <row r="71" spans="29:55" x14ac:dyDescent="0.25">
      <c r="AC71" s="15">
        <v>70</v>
      </c>
      <c r="AD71" s="46" t="s">
        <v>369</v>
      </c>
      <c r="AE71" s="61" t="s">
        <v>450</v>
      </c>
      <c r="AF71" s="62" t="s">
        <v>451</v>
      </c>
      <c r="AG71" s="57" t="s">
        <v>78</v>
      </c>
      <c r="AH71" s="62" t="s">
        <v>372</v>
      </c>
      <c r="AI71" s="62" t="s">
        <v>80</v>
      </c>
      <c r="AJ71" s="46" t="s">
        <v>78</v>
      </c>
      <c r="AK71" s="62" t="s">
        <v>129</v>
      </c>
      <c r="AL71" s="62" t="s">
        <v>452</v>
      </c>
      <c r="AM71" s="62" t="s">
        <v>446</v>
      </c>
      <c r="AN71" s="62" t="s">
        <v>93</v>
      </c>
      <c r="AO71" s="62" t="s">
        <v>446</v>
      </c>
      <c r="AP71" s="62" t="s">
        <v>446</v>
      </c>
      <c r="AQ71" s="62" t="s">
        <v>453</v>
      </c>
      <c r="AR71" s="64">
        <v>41102</v>
      </c>
      <c r="AS71" s="22" t="s">
        <v>166</v>
      </c>
      <c r="AT71" s="62" t="s">
        <v>446</v>
      </c>
      <c r="AU71" s="62" t="s">
        <v>93</v>
      </c>
      <c r="AV71" s="62" t="s">
        <v>93</v>
      </c>
      <c r="AW71" s="62" t="s">
        <v>93</v>
      </c>
      <c r="AX71" s="62" t="s">
        <v>454</v>
      </c>
      <c r="AY71" s="62">
        <v>15</v>
      </c>
      <c r="AZ71" s="62">
        <v>45</v>
      </c>
      <c r="BA71" s="62">
        <v>60</v>
      </c>
      <c r="BB71" s="62"/>
      <c r="BC71" s="62"/>
    </row>
    <row r="72" spans="29:55" x14ac:dyDescent="0.25">
      <c r="AC72" s="15">
        <v>71</v>
      </c>
      <c r="AD72" s="46" t="s">
        <v>369</v>
      </c>
      <c r="AE72" s="61" t="s">
        <v>455</v>
      </c>
      <c r="AF72" s="62" t="s">
        <v>371</v>
      </c>
      <c r="AG72" s="57" t="s">
        <v>78</v>
      </c>
      <c r="AH72" s="62" t="s">
        <v>372</v>
      </c>
      <c r="AI72" s="62" t="s">
        <v>80</v>
      </c>
      <c r="AJ72" s="46" t="s">
        <v>78</v>
      </c>
      <c r="AK72" s="62" t="s">
        <v>129</v>
      </c>
      <c r="AL72" s="62" t="s">
        <v>452</v>
      </c>
      <c r="AM72" s="62" t="s">
        <v>66</v>
      </c>
      <c r="AN72" s="62" t="s">
        <v>446</v>
      </c>
      <c r="AO72" s="62" t="s">
        <v>446</v>
      </c>
      <c r="AP72" s="62" t="s">
        <v>446</v>
      </c>
      <c r="AQ72" s="62" t="s">
        <v>456</v>
      </c>
      <c r="AR72" s="64">
        <v>41139</v>
      </c>
      <c r="AS72" s="22" t="s">
        <v>172</v>
      </c>
      <c r="AT72" s="62" t="s">
        <v>446</v>
      </c>
      <c r="AU72" s="62" t="s">
        <v>457</v>
      </c>
      <c r="AV72" s="62" t="s">
        <v>93</v>
      </c>
      <c r="AW72" s="62" t="s">
        <v>93</v>
      </c>
      <c r="AX72" s="62" t="s">
        <v>123</v>
      </c>
      <c r="AY72" s="62">
        <v>30</v>
      </c>
      <c r="AZ72" s="62">
        <v>120</v>
      </c>
      <c r="BA72" s="62">
        <v>150</v>
      </c>
      <c r="BB72" s="62"/>
      <c r="BC72" s="62"/>
    </row>
    <row r="73" spans="29:55" x14ac:dyDescent="0.25">
      <c r="AC73" s="15">
        <v>72</v>
      </c>
      <c r="AD73" s="46" t="s">
        <v>458</v>
      </c>
      <c r="AE73" s="47" t="s">
        <v>459</v>
      </c>
      <c r="AF73" s="46" t="s">
        <v>460</v>
      </c>
      <c r="AG73" s="46" t="s">
        <v>109</v>
      </c>
      <c r="AH73" s="46" t="s">
        <v>141</v>
      </c>
      <c r="AI73" s="46" t="s">
        <v>461</v>
      </c>
      <c r="AJ73" s="46" t="s">
        <v>462</v>
      </c>
      <c r="AK73" s="46" t="s">
        <v>65</v>
      </c>
      <c r="AL73" s="66">
        <v>40185</v>
      </c>
      <c r="AM73" s="46" t="s">
        <v>68</v>
      </c>
      <c r="AN73" s="46" t="s">
        <v>70</v>
      </c>
      <c r="AO73" s="46" t="s">
        <v>70</v>
      </c>
      <c r="AP73" s="46" t="s">
        <v>70</v>
      </c>
      <c r="AQ73" s="46" t="s">
        <v>463</v>
      </c>
      <c r="AR73" s="22">
        <v>40360</v>
      </c>
      <c r="AS73" s="22" t="s">
        <v>276</v>
      </c>
      <c r="AT73" s="46" t="s">
        <v>91</v>
      </c>
      <c r="AU73" s="46" t="s">
        <v>91</v>
      </c>
      <c r="AV73" s="46" t="s">
        <v>68</v>
      </c>
      <c r="AW73" s="46" t="s">
        <v>70</v>
      </c>
      <c r="AX73" s="46" t="s">
        <v>338</v>
      </c>
      <c r="AY73" s="46">
        <v>34</v>
      </c>
      <c r="AZ73" s="46">
        <v>215</v>
      </c>
      <c r="BA73" s="46">
        <v>249</v>
      </c>
      <c r="BB73" s="46" t="s">
        <v>463</v>
      </c>
      <c r="BC73" s="46" t="s">
        <v>464</v>
      </c>
    </row>
    <row r="74" spans="29:55" x14ac:dyDescent="0.25">
      <c r="AC74" s="15">
        <v>73</v>
      </c>
      <c r="AD74" s="46" t="s">
        <v>458</v>
      </c>
      <c r="AE74" s="47" t="s">
        <v>465</v>
      </c>
      <c r="AF74" s="46" t="s">
        <v>466</v>
      </c>
      <c r="AG74" s="46" t="s">
        <v>109</v>
      </c>
      <c r="AH74" s="46" t="s">
        <v>141</v>
      </c>
      <c r="AI74" s="46" t="s">
        <v>467</v>
      </c>
      <c r="AJ74" s="46" t="s">
        <v>462</v>
      </c>
      <c r="AK74" s="46" t="s">
        <v>65</v>
      </c>
      <c r="AL74" s="66">
        <v>40278</v>
      </c>
      <c r="AM74" s="46" t="s">
        <v>68</v>
      </c>
      <c r="AN74" s="46" t="s">
        <v>70</v>
      </c>
      <c r="AO74" s="46" t="s">
        <v>70</v>
      </c>
      <c r="AP74" s="46" t="s">
        <v>70</v>
      </c>
      <c r="AQ74" s="46" t="s">
        <v>468</v>
      </c>
      <c r="AR74" s="22">
        <v>40484</v>
      </c>
      <c r="AS74" s="22" t="s">
        <v>469</v>
      </c>
      <c r="AT74" s="46" t="s">
        <v>91</v>
      </c>
      <c r="AU74" s="46" t="s">
        <v>91</v>
      </c>
      <c r="AV74" s="46" t="s">
        <v>68</v>
      </c>
      <c r="AW74" s="46" t="s">
        <v>70</v>
      </c>
      <c r="AX74" s="46" t="s">
        <v>123</v>
      </c>
      <c r="AY74" s="46">
        <v>20</v>
      </c>
      <c r="AZ74" s="46">
        <v>180</v>
      </c>
      <c r="BA74" s="46">
        <v>200</v>
      </c>
      <c r="BB74" s="46" t="s">
        <v>468</v>
      </c>
      <c r="BC74" s="46" t="s">
        <v>470</v>
      </c>
    </row>
    <row r="75" spans="29:55" x14ac:dyDescent="0.25">
      <c r="AC75" s="15">
        <v>74</v>
      </c>
      <c r="AD75" s="46" t="s">
        <v>458</v>
      </c>
      <c r="AE75" s="47" t="s">
        <v>471</v>
      </c>
      <c r="AF75" s="46" t="s">
        <v>472</v>
      </c>
      <c r="AG75" s="46" t="s">
        <v>61</v>
      </c>
      <c r="AH75" s="46" t="s">
        <v>387</v>
      </c>
      <c r="AI75" s="46" t="s">
        <v>80</v>
      </c>
      <c r="AJ75" s="46" t="s">
        <v>412</v>
      </c>
      <c r="AK75" s="46" t="s">
        <v>65</v>
      </c>
      <c r="AL75" s="66">
        <v>40762</v>
      </c>
      <c r="AM75" s="46" t="s">
        <v>68</v>
      </c>
      <c r="AN75" s="46" t="s">
        <v>70</v>
      </c>
      <c r="AO75" s="46" t="s">
        <v>70</v>
      </c>
      <c r="AP75" s="46" t="s">
        <v>70</v>
      </c>
      <c r="AQ75" s="46" t="s">
        <v>473</v>
      </c>
      <c r="AR75" s="22">
        <v>40865</v>
      </c>
      <c r="AS75" s="22" t="s">
        <v>99</v>
      </c>
      <c r="AT75" s="46" t="s">
        <v>71</v>
      </c>
      <c r="AU75" s="46" t="s">
        <v>91</v>
      </c>
      <c r="AV75" s="46" t="s">
        <v>67</v>
      </c>
      <c r="AW75" s="46" t="s">
        <v>70</v>
      </c>
      <c r="AX75" s="46" t="s">
        <v>159</v>
      </c>
      <c r="AY75" s="46">
        <v>8</v>
      </c>
      <c r="AZ75" s="46">
        <v>100</v>
      </c>
      <c r="BA75" s="46">
        <v>108</v>
      </c>
      <c r="BB75" s="46" t="s">
        <v>473</v>
      </c>
      <c r="BC75" s="46" t="s">
        <v>474</v>
      </c>
    </row>
    <row r="76" spans="29:55" x14ac:dyDescent="0.25">
      <c r="AC76" s="15">
        <v>75</v>
      </c>
      <c r="AD76" s="46" t="s">
        <v>458</v>
      </c>
      <c r="AE76" s="47" t="s">
        <v>475</v>
      </c>
      <c r="AF76" s="46" t="s">
        <v>472</v>
      </c>
      <c r="AG76" s="46" t="s">
        <v>109</v>
      </c>
      <c r="AH76" s="46" t="s">
        <v>141</v>
      </c>
      <c r="AI76" s="46" t="s">
        <v>461</v>
      </c>
      <c r="AJ76" s="46" t="s">
        <v>462</v>
      </c>
      <c r="AK76" s="46" t="s">
        <v>65</v>
      </c>
      <c r="AL76" s="66">
        <v>40278</v>
      </c>
      <c r="AM76" s="46" t="s">
        <v>68</v>
      </c>
      <c r="AN76" s="46" t="s">
        <v>70</v>
      </c>
      <c r="AO76" s="46" t="s">
        <v>70</v>
      </c>
      <c r="AP76" s="46" t="s">
        <v>70</v>
      </c>
      <c r="AQ76" s="46" t="s">
        <v>476</v>
      </c>
      <c r="AR76" s="22">
        <v>40446</v>
      </c>
      <c r="AS76" s="22" t="s">
        <v>477</v>
      </c>
      <c r="AT76" s="46" t="s">
        <v>92</v>
      </c>
      <c r="AU76" s="46" t="s">
        <v>92</v>
      </c>
      <c r="AV76" s="46" t="s">
        <v>68</v>
      </c>
      <c r="AW76" s="46" t="s">
        <v>68</v>
      </c>
      <c r="AX76" s="46" t="s">
        <v>159</v>
      </c>
      <c r="AY76" s="46">
        <v>20</v>
      </c>
      <c r="AZ76" s="46">
        <v>130</v>
      </c>
      <c r="BA76" s="46">
        <v>150</v>
      </c>
      <c r="BB76" s="46" t="s">
        <v>476</v>
      </c>
      <c r="BC76" s="46" t="s">
        <v>478</v>
      </c>
    </row>
    <row r="77" spans="29:55" x14ac:dyDescent="0.25">
      <c r="AC77" s="15">
        <v>76</v>
      </c>
      <c r="AD77" s="46" t="s">
        <v>458</v>
      </c>
      <c r="AE77" s="47" t="s">
        <v>479</v>
      </c>
      <c r="AF77" s="46" t="s">
        <v>480</v>
      </c>
      <c r="AG77" s="46" t="s">
        <v>78</v>
      </c>
      <c r="AH77" s="46" t="s">
        <v>481</v>
      </c>
      <c r="AI77" s="46" t="s">
        <v>80</v>
      </c>
      <c r="AJ77" s="46" t="s">
        <v>128</v>
      </c>
      <c r="AK77" s="46" t="s">
        <v>129</v>
      </c>
      <c r="AL77" s="46" t="s">
        <v>482</v>
      </c>
      <c r="AM77" s="46" t="s">
        <v>68</v>
      </c>
      <c r="AN77" s="46" t="s">
        <v>70</v>
      </c>
      <c r="AO77" s="46" t="s">
        <v>71</v>
      </c>
      <c r="AP77" s="46" t="s">
        <v>71</v>
      </c>
      <c r="AQ77" s="46" t="s">
        <v>483</v>
      </c>
      <c r="AR77" s="22">
        <v>40726</v>
      </c>
      <c r="AS77" s="22" t="s">
        <v>136</v>
      </c>
      <c r="AT77" s="46" t="s">
        <v>70</v>
      </c>
      <c r="AU77" s="46" t="s">
        <v>70</v>
      </c>
      <c r="AV77" s="46" t="s">
        <v>70</v>
      </c>
      <c r="AW77" s="46" t="s">
        <v>70</v>
      </c>
      <c r="AX77" s="46" t="s">
        <v>123</v>
      </c>
      <c r="AY77" s="46">
        <v>12</v>
      </c>
      <c r="AZ77" s="46">
        <v>60</v>
      </c>
      <c r="BA77" s="46">
        <v>72</v>
      </c>
      <c r="BB77" s="46" t="s">
        <v>483</v>
      </c>
      <c r="BC77" s="46" t="s">
        <v>484</v>
      </c>
    </row>
    <row r="78" spans="29:55" x14ac:dyDescent="0.25">
      <c r="AC78" s="15">
        <v>77</v>
      </c>
      <c r="AD78" s="46" t="s">
        <v>458</v>
      </c>
      <c r="AE78" s="47" t="s">
        <v>485</v>
      </c>
      <c r="AF78" s="46" t="s">
        <v>486</v>
      </c>
      <c r="AG78" s="46" t="s">
        <v>109</v>
      </c>
      <c r="AH78" s="46" t="s">
        <v>141</v>
      </c>
      <c r="AI78" s="46" t="s">
        <v>232</v>
      </c>
      <c r="AJ78" s="46" t="s">
        <v>110</v>
      </c>
      <c r="AK78" s="46" t="s">
        <v>65</v>
      </c>
      <c r="AL78" s="46" t="s">
        <v>487</v>
      </c>
      <c r="AM78" s="46" t="s">
        <v>68</v>
      </c>
      <c r="AN78" s="46" t="s">
        <v>70</v>
      </c>
      <c r="AO78" s="46" t="s">
        <v>70</v>
      </c>
      <c r="AP78" s="46" t="s">
        <v>70</v>
      </c>
      <c r="AQ78" s="46" t="s">
        <v>488</v>
      </c>
      <c r="AR78" s="22">
        <v>40452</v>
      </c>
      <c r="AS78" s="22" t="s">
        <v>489</v>
      </c>
      <c r="AT78" s="46" t="s">
        <v>91</v>
      </c>
      <c r="AU78" s="46" t="s">
        <v>91</v>
      </c>
      <c r="AV78" s="46" t="s">
        <v>68</v>
      </c>
      <c r="AW78" s="46" t="s">
        <v>70</v>
      </c>
      <c r="AX78" s="46" t="s">
        <v>123</v>
      </c>
      <c r="AY78" s="46">
        <v>25</v>
      </c>
      <c r="AZ78" s="46">
        <v>200</v>
      </c>
      <c r="BA78" s="46">
        <v>225</v>
      </c>
      <c r="BB78" s="46" t="s">
        <v>488</v>
      </c>
      <c r="BC78" s="46" t="s">
        <v>490</v>
      </c>
    </row>
    <row r="79" spans="29:55" x14ac:dyDescent="0.25">
      <c r="AC79" s="15">
        <v>78</v>
      </c>
      <c r="AD79" s="46" t="s">
        <v>458</v>
      </c>
      <c r="AE79" s="47" t="s">
        <v>491</v>
      </c>
      <c r="AF79" s="46" t="s">
        <v>466</v>
      </c>
      <c r="AG79" s="46" t="s">
        <v>109</v>
      </c>
      <c r="AH79" s="46" t="s">
        <v>141</v>
      </c>
      <c r="AI79" s="46" t="s">
        <v>232</v>
      </c>
      <c r="AJ79" s="46" t="s">
        <v>492</v>
      </c>
      <c r="AK79" s="46" t="s">
        <v>65</v>
      </c>
      <c r="AL79" s="66">
        <v>40184</v>
      </c>
      <c r="AM79" s="46" t="s">
        <v>68</v>
      </c>
      <c r="AN79" s="46" t="s">
        <v>70</v>
      </c>
      <c r="AO79" s="46" t="s">
        <v>70</v>
      </c>
      <c r="AP79" s="46" t="s">
        <v>70</v>
      </c>
      <c r="AQ79" s="46" t="s">
        <v>493</v>
      </c>
      <c r="AR79" s="22">
        <v>40336</v>
      </c>
      <c r="AS79" s="22" t="s">
        <v>260</v>
      </c>
      <c r="AT79" s="46" t="s">
        <v>91</v>
      </c>
      <c r="AU79" s="46" t="s">
        <v>91</v>
      </c>
      <c r="AV79" s="46" t="s">
        <v>68</v>
      </c>
      <c r="AW79" s="46" t="s">
        <v>70</v>
      </c>
      <c r="AX79" s="46" t="s">
        <v>123</v>
      </c>
      <c r="AY79" s="46">
        <v>30</v>
      </c>
      <c r="AZ79" s="46">
        <v>220</v>
      </c>
      <c r="BA79" s="46">
        <v>250</v>
      </c>
      <c r="BB79" s="46" t="s">
        <v>493</v>
      </c>
      <c r="BC79" s="46" t="s">
        <v>490</v>
      </c>
    </row>
    <row r="80" spans="29:55" x14ac:dyDescent="0.25">
      <c r="AC80" s="15">
        <v>79</v>
      </c>
      <c r="AD80" s="46" t="s">
        <v>458</v>
      </c>
      <c r="AE80" s="47" t="s">
        <v>494</v>
      </c>
      <c r="AF80" s="46" t="s">
        <v>495</v>
      </c>
      <c r="AG80" s="46" t="s">
        <v>78</v>
      </c>
      <c r="AH80" s="46" t="s">
        <v>496</v>
      </c>
      <c r="AI80" s="46" t="s">
        <v>80</v>
      </c>
      <c r="AJ80" s="46" t="s">
        <v>128</v>
      </c>
      <c r="AK80" s="46" t="s">
        <v>129</v>
      </c>
      <c r="AL80" s="46" t="s">
        <v>497</v>
      </c>
      <c r="AM80" s="46" t="s">
        <v>68</v>
      </c>
      <c r="AN80" s="46" t="s">
        <v>70</v>
      </c>
      <c r="AO80" s="46" t="s">
        <v>70</v>
      </c>
      <c r="AP80" s="46" t="s">
        <v>70</v>
      </c>
      <c r="AQ80" s="46" t="s">
        <v>498</v>
      </c>
      <c r="AR80" s="22">
        <v>38710</v>
      </c>
      <c r="AS80" s="22" t="s">
        <v>499</v>
      </c>
      <c r="AT80" s="46" t="s">
        <v>71</v>
      </c>
      <c r="AU80" s="46" t="s">
        <v>91</v>
      </c>
      <c r="AV80" s="46" t="s">
        <v>70</v>
      </c>
      <c r="AW80" s="46" t="s">
        <v>70</v>
      </c>
      <c r="AX80" s="46" t="s">
        <v>338</v>
      </c>
      <c r="AY80" s="46">
        <v>12</v>
      </c>
      <c r="AZ80" s="46">
        <v>60</v>
      </c>
      <c r="BA80" s="46">
        <v>72</v>
      </c>
      <c r="BB80" s="46" t="s">
        <v>498</v>
      </c>
      <c r="BC80" s="46" t="s">
        <v>464</v>
      </c>
    </row>
    <row r="81" spans="29:55" x14ac:dyDescent="0.25">
      <c r="AC81" s="15">
        <v>80</v>
      </c>
      <c r="AD81" s="46" t="s">
        <v>458</v>
      </c>
      <c r="AE81" s="47" t="s">
        <v>500</v>
      </c>
      <c r="AF81" s="46" t="s">
        <v>486</v>
      </c>
      <c r="AG81" s="46" t="s">
        <v>78</v>
      </c>
      <c r="AH81" s="46" t="s">
        <v>387</v>
      </c>
      <c r="AI81" s="46" t="s">
        <v>80</v>
      </c>
      <c r="AJ81" s="46" t="s">
        <v>128</v>
      </c>
      <c r="AK81" s="46" t="s">
        <v>129</v>
      </c>
      <c r="AL81" s="66">
        <v>41249</v>
      </c>
      <c r="AM81" s="46" t="s">
        <v>68</v>
      </c>
      <c r="AN81" s="46" t="s">
        <v>70</v>
      </c>
      <c r="AO81" s="46" t="s">
        <v>70</v>
      </c>
      <c r="AP81" s="46" t="s">
        <v>71</v>
      </c>
      <c r="AQ81" s="46" t="s">
        <v>501</v>
      </c>
      <c r="AR81" s="22">
        <v>41090</v>
      </c>
      <c r="AS81" s="22" t="s">
        <v>368</v>
      </c>
      <c r="AT81" s="46" t="s">
        <v>71</v>
      </c>
      <c r="AU81" s="46" t="s">
        <v>91</v>
      </c>
      <c r="AV81" s="46" t="s">
        <v>70</v>
      </c>
      <c r="AW81" s="46" t="s">
        <v>70</v>
      </c>
      <c r="AX81" s="46" t="s">
        <v>338</v>
      </c>
      <c r="AY81" s="46">
        <v>12</v>
      </c>
      <c r="AZ81" s="46">
        <v>60</v>
      </c>
      <c r="BA81" s="46">
        <v>72</v>
      </c>
      <c r="BB81" s="46" t="s">
        <v>501</v>
      </c>
      <c r="BC81" s="46" t="s">
        <v>502</v>
      </c>
    </row>
    <row r="82" spans="29:55" x14ac:dyDescent="0.25">
      <c r="AC82" s="15">
        <v>81</v>
      </c>
      <c r="AD82" s="46" t="s">
        <v>458</v>
      </c>
      <c r="AE82" s="47" t="s">
        <v>503</v>
      </c>
      <c r="AF82" s="46" t="s">
        <v>480</v>
      </c>
      <c r="AG82" s="46" t="s">
        <v>78</v>
      </c>
      <c r="AH82" s="46" t="s">
        <v>387</v>
      </c>
      <c r="AI82" s="46" t="s">
        <v>80</v>
      </c>
      <c r="AJ82" s="46" t="s">
        <v>128</v>
      </c>
      <c r="AK82" s="46" t="s">
        <v>129</v>
      </c>
      <c r="AL82" s="46" t="s">
        <v>504</v>
      </c>
      <c r="AM82" s="46" t="s">
        <v>68</v>
      </c>
      <c r="AN82" s="46" t="s">
        <v>70</v>
      </c>
      <c r="AO82" s="46" t="s">
        <v>70</v>
      </c>
      <c r="AP82" s="46" t="s">
        <v>71</v>
      </c>
      <c r="AQ82" s="46" t="s">
        <v>505</v>
      </c>
      <c r="AR82" s="22">
        <v>41094</v>
      </c>
      <c r="AS82" s="22" t="s">
        <v>166</v>
      </c>
      <c r="AT82" s="46" t="s">
        <v>71</v>
      </c>
      <c r="AU82" s="46" t="s">
        <v>91</v>
      </c>
      <c r="AV82" s="46" t="s">
        <v>70</v>
      </c>
      <c r="AW82" s="46" t="s">
        <v>70</v>
      </c>
      <c r="AX82" s="46" t="s">
        <v>338</v>
      </c>
      <c r="AY82" s="46">
        <v>12</v>
      </c>
      <c r="AZ82" s="46">
        <v>60</v>
      </c>
      <c r="BA82" s="46">
        <v>72</v>
      </c>
      <c r="BB82" s="46" t="s">
        <v>505</v>
      </c>
      <c r="BC82" s="46" t="s">
        <v>502</v>
      </c>
    </row>
    <row r="83" spans="29:55" x14ac:dyDescent="0.25">
      <c r="AC83" s="15">
        <v>82</v>
      </c>
      <c r="AD83" s="48" t="s">
        <v>506</v>
      </c>
      <c r="AE83" s="47" t="s">
        <v>507</v>
      </c>
      <c r="AF83" s="46" t="s">
        <v>508</v>
      </c>
      <c r="AG83" s="46" t="s">
        <v>240</v>
      </c>
      <c r="AH83" s="46" t="s">
        <v>163</v>
      </c>
      <c r="AI83" s="48" t="s">
        <v>232</v>
      </c>
      <c r="AJ83" s="46" t="s">
        <v>120</v>
      </c>
      <c r="AK83" s="48" t="s">
        <v>65</v>
      </c>
      <c r="AL83" s="48" t="s">
        <v>509</v>
      </c>
      <c r="AM83" s="48" t="s">
        <v>510</v>
      </c>
      <c r="AN83" s="46" t="s">
        <v>67</v>
      </c>
      <c r="AO83" s="46" t="s">
        <v>67</v>
      </c>
      <c r="AP83" s="46" t="s">
        <v>82</v>
      </c>
      <c r="AQ83" s="46" t="s">
        <v>511</v>
      </c>
      <c r="AR83" s="22">
        <v>40648</v>
      </c>
      <c r="AS83" s="22" t="s">
        <v>84</v>
      </c>
      <c r="AT83" s="46" t="s">
        <v>71</v>
      </c>
      <c r="AU83" s="46" t="s">
        <v>82</v>
      </c>
      <c r="AV83" s="46" t="s">
        <v>67</v>
      </c>
      <c r="AW83" s="46" t="s">
        <v>82</v>
      </c>
      <c r="AX83" s="46" t="s">
        <v>123</v>
      </c>
      <c r="AY83" s="46">
        <v>25</v>
      </c>
      <c r="AZ83" s="46">
        <v>200</v>
      </c>
      <c r="BA83" s="46">
        <v>225</v>
      </c>
      <c r="BB83" s="46" t="s">
        <v>512</v>
      </c>
      <c r="BC83" s="46" t="s">
        <v>513</v>
      </c>
    </row>
    <row r="84" spans="29:55" x14ac:dyDescent="0.25">
      <c r="AC84" s="15">
        <v>83</v>
      </c>
      <c r="AD84" s="48" t="s">
        <v>506</v>
      </c>
      <c r="AE84" s="67" t="s">
        <v>514</v>
      </c>
      <c r="AF84" s="48" t="s">
        <v>515</v>
      </c>
      <c r="AG84" s="48" t="s">
        <v>231</v>
      </c>
      <c r="AH84" s="48" t="s">
        <v>163</v>
      </c>
      <c r="AI84" s="48" t="s">
        <v>80</v>
      </c>
      <c r="AJ84" s="46" t="s">
        <v>120</v>
      </c>
      <c r="AK84" s="48" t="s">
        <v>65</v>
      </c>
      <c r="AL84" s="48" t="s">
        <v>516</v>
      </c>
      <c r="AM84" s="48" t="s">
        <v>510</v>
      </c>
      <c r="AN84" s="46" t="s">
        <v>67</v>
      </c>
      <c r="AO84" s="46" t="s">
        <v>70</v>
      </c>
      <c r="AP84" s="46" t="s">
        <v>71</v>
      </c>
      <c r="AQ84" s="46" t="s">
        <v>517</v>
      </c>
      <c r="AR84" s="22">
        <v>39132</v>
      </c>
      <c r="AS84" s="22" t="s">
        <v>518</v>
      </c>
      <c r="AT84" s="46" t="s">
        <v>71</v>
      </c>
      <c r="AU84" s="46" t="s">
        <v>70</v>
      </c>
      <c r="AV84" s="46" t="s">
        <v>70</v>
      </c>
      <c r="AW84" s="46" t="s">
        <v>70</v>
      </c>
      <c r="AX84" s="24">
        <v>41395</v>
      </c>
      <c r="AY84" s="46">
        <v>20</v>
      </c>
      <c r="AZ84" s="46">
        <v>180</v>
      </c>
      <c r="BA84" s="46">
        <v>200</v>
      </c>
      <c r="BB84" s="46" t="s">
        <v>512</v>
      </c>
      <c r="BC84" s="46" t="s">
        <v>519</v>
      </c>
    </row>
    <row r="85" spans="29:55" x14ac:dyDescent="0.25">
      <c r="AC85" s="15">
        <v>84</v>
      </c>
      <c r="AD85" s="48" t="s">
        <v>506</v>
      </c>
      <c r="AE85" s="67" t="s">
        <v>520</v>
      </c>
      <c r="AF85" s="48" t="s">
        <v>521</v>
      </c>
      <c r="AG85" s="48" t="s">
        <v>522</v>
      </c>
      <c r="AH85" s="48" t="s">
        <v>163</v>
      </c>
      <c r="AI85" s="48" t="s">
        <v>232</v>
      </c>
      <c r="AJ85" s="46" t="s">
        <v>64</v>
      </c>
      <c r="AK85" s="48" t="s">
        <v>129</v>
      </c>
      <c r="AL85" s="48" t="s">
        <v>523</v>
      </c>
      <c r="AM85" s="48" t="s">
        <v>510</v>
      </c>
      <c r="AN85" s="46" t="s">
        <v>67</v>
      </c>
      <c r="AO85" s="46" t="s">
        <v>71</v>
      </c>
      <c r="AP85" s="46" t="s">
        <v>71</v>
      </c>
      <c r="AQ85" s="46" t="s">
        <v>524</v>
      </c>
      <c r="AR85" s="22">
        <v>39390</v>
      </c>
      <c r="AS85" s="22" t="s">
        <v>525</v>
      </c>
      <c r="AT85" s="46" t="s">
        <v>71</v>
      </c>
      <c r="AU85" s="46" t="s">
        <v>70</v>
      </c>
      <c r="AV85" s="46" t="s">
        <v>67</v>
      </c>
      <c r="AW85" s="46" t="s">
        <v>82</v>
      </c>
      <c r="AX85" s="46" t="s">
        <v>73</v>
      </c>
      <c r="AY85" s="46">
        <v>20</v>
      </c>
      <c r="AZ85" s="46">
        <v>150</v>
      </c>
      <c r="BA85" s="46">
        <v>170</v>
      </c>
      <c r="BB85" s="46" t="s">
        <v>512</v>
      </c>
      <c r="BC85" s="46" t="s">
        <v>526</v>
      </c>
    </row>
    <row r="86" spans="29:55" x14ac:dyDescent="0.25">
      <c r="AC86" s="15">
        <v>85</v>
      </c>
      <c r="AD86" s="48" t="s">
        <v>506</v>
      </c>
      <c r="AE86" s="67" t="s">
        <v>527</v>
      </c>
      <c r="AF86" s="48" t="s">
        <v>528</v>
      </c>
      <c r="AG86" s="48" t="s">
        <v>522</v>
      </c>
      <c r="AH86" s="48" t="s">
        <v>163</v>
      </c>
      <c r="AI86" s="48" t="s">
        <v>232</v>
      </c>
      <c r="AJ86" s="46" t="s">
        <v>120</v>
      </c>
      <c r="AK86" s="48" t="s">
        <v>129</v>
      </c>
      <c r="AL86" s="48" t="s">
        <v>523</v>
      </c>
      <c r="AM86" s="48" t="s">
        <v>510</v>
      </c>
      <c r="AN86" s="46" t="s">
        <v>67</v>
      </c>
      <c r="AO86" s="46" t="s">
        <v>71</v>
      </c>
      <c r="AP86" s="46" t="s">
        <v>71</v>
      </c>
      <c r="AQ86" s="46" t="s">
        <v>529</v>
      </c>
      <c r="AR86" s="22">
        <v>39356</v>
      </c>
      <c r="AS86" s="22" t="s">
        <v>530</v>
      </c>
      <c r="AT86" s="46" t="s">
        <v>71</v>
      </c>
      <c r="AU86" s="46" t="s">
        <v>70</v>
      </c>
      <c r="AV86" s="46" t="s">
        <v>67</v>
      </c>
      <c r="AW86" s="46" t="s">
        <v>82</v>
      </c>
      <c r="AX86" s="24">
        <v>41334</v>
      </c>
      <c r="AY86" s="46">
        <v>20</v>
      </c>
      <c r="AZ86" s="46">
        <v>150</v>
      </c>
      <c r="BA86" s="46">
        <v>170</v>
      </c>
      <c r="BB86" s="46" t="s">
        <v>512</v>
      </c>
      <c r="BC86" s="46" t="s">
        <v>512</v>
      </c>
    </row>
    <row r="87" spans="29:55" x14ac:dyDescent="0.25">
      <c r="AC87" s="15">
        <v>86</v>
      </c>
      <c r="AD87" s="48" t="s">
        <v>506</v>
      </c>
      <c r="AE87" s="67" t="s">
        <v>531</v>
      </c>
      <c r="AF87" s="48" t="s">
        <v>515</v>
      </c>
      <c r="AG87" s="48" t="s">
        <v>240</v>
      </c>
      <c r="AH87" s="48" t="s">
        <v>79</v>
      </c>
      <c r="AI87" s="48" t="s">
        <v>80</v>
      </c>
      <c r="AJ87" s="46" t="s">
        <v>412</v>
      </c>
      <c r="AK87" s="46" t="s">
        <v>65</v>
      </c>
      <c r="AL87" s="46" t="s">
        <v>532</v>
      </c>
      <c r="AM87" s="48" t="s">
        <v>510</v>
      </c>
      <c r="AN87" s="46" t="s">
        <v>67</v>
      </c>
      <c r="AO87" s="46" t="s">
        <v>66</v>
      </c>
      <c r="AP87" s="46" t="s">
        <v>70</v>
      </c>
      <c r="AQ87" s="46" t="s">
        <v>533</v>
      </c>
      <c r="AR87" s="22">
        <v>40159</v>
      </c>
      <c r="AS87" s="22" t="s">
        <v>291</v>
      </c>
      <c r="AT87" s="46" t="s">
        <v>71</v>
      </c>
      <c r="AU87" s="46" t="s">
        <v>70</v>
      </c>
      <c r="AV87" s="46" t="s">
        <v>68</v>
      </c>
      <c r="AW87" s="46" t="s">
        <v>82</v>
      </c>
      <c r="AX87" s="46" t="s">
        <v>534</v>
      </c>
      <c r="AY87" s="46">
        <v>15</v>
      </c>
      <c r="AZ87" s="46">
        <v>90</v>
      </c>
      <c r="BA87" s="46">
        <v>105</v>
      </c>
      <c r="BB87" s="46" t="s">
        <v>512</v>
      </c>
      <c r="BC87" s="46"/>
    </row>
    <row r="88" spans="29:55" x14ac:dyDescent="0.25">
      <c r="AC88" s="15">
        <v>87</v>
      </c>
      <c r="AD88" s="48" t="s">
        <v>506</v>
      </c>
      <c r="AE88" s="67" t="s">
        <v>535</v>
      </c>
      <c r="AF88" s="48" t="s">
        <v>515</v>
      </c>
      <c r="AG88" s="48" t="s">
        <v>128</v>
      </c>
      <c r="AH88" s="48" t="s">
        <v>163</v>
      </c>
      <c r="AI88" s="46" t="s">
        <v>80</v>
      </c>
      <c r="AJ88" s="46" t="s">
        <v>412</v>
      </c>
      <c r="AK88" s="46" t="s">
        <v>129</v>
      </c>
      <c r="AL88" s="46" t="s">
        <v>536</v>
      </c>
      <c r="AM88" s="46" t="s">
        <v>510</v>
      </c>
      <c r="AN88" s="46" t="s">
        <v>67</v>
      </c>
      <c r="AO88" s="46" t="s">
        <v>71</v>
      </c>
      <c r="AP88" s="46" t="s">
        <v>71</v>
      </c>
      <c r="AQ88" s="46" t="s">
        <v>537</v>
      </c>
      <c r="AR88" s="22">
        <v>40697</v>
      </c>
      <c r="AS88" s="22" t="s">
        <v>193</v>
      </c>
      <c r="AT88" s="46" t="s">
        <v>71</v>
      </c>
      <c r="AU88" s="46" t="s">
        <v>538</v>
      </c>
      <c r="AV88" s="46" t="s">
        <v>67</v>
      </c>
      <c r="AW88" s="46" t="s">
        <v>82</v>
      </c>
      <c r="AX88" s="46" t="s">
        <v>539</v>
      </c>
      <c r="AY88" s="46">
        <v>10</v>
      </c>
      <c r="AZ88" s="46">
        <v>70</v>
      </c>
      <c r="BA88" s="46">
        <v>80</v>
      </c>
      <c r="BB88" s="46" t="s">
        <v>540</v>
      </c>
      <c r="BC88" s="46"/>
    </row>
    <row r="89" spans="29:55" x14ac:dyDescent="0.25">
      <c r="AC89" s="15">
        <v>88</v>
      </c>
      <c r="AD89" s="48" t="s">
        <v>506</v>
      </c>
      <c r="AE89" s="67" t="s">
        <v>541</v>
      </c>
      <c r="AF89" s="48" t="s">
        <v>521</v>
      </c>
      <c r="AG89" s="48" t="s">
        <v>240</v>
      </c>
      <c r="AH89" s="48" t="s">
        <v>163</v>
      </c>
      <c r="AI89" s="46" t="s">
        <v>232</v>
      </c>
      <c r="AJ89" s="46" t="s">
        <v>120</v>
      </c>
      <c r="AK89" s="46" t="s">
        <v>65</v>
      </c>
      <c r="AL89" s="46" t="s">
        <v>542</v>
      </c>
      <c r="AM89" s="46" t="s">
        <v>510</v>
      </c>
      <c r="AN89" s="46" t="s">
        <v>67</v>
      </c>
      <c r="AO89" s="46" t="s">
        <v>70</v>
      </c>
      <c r="AP89" s="46" t="s">
        <v>70</v>
      </c>
      <c r="AQ89" s="46" t="s">
        <v>543</v>
      </c>
      <c r="AR89" s="22">
        <v>40542</v>
      </c>
      <c r="AS89" s="22" t="s">
        <v>105</v>
      </c>
      <c r="AT89" s="46" t="s">
        <v>71</v>
      </c>
      <c r="AU89" s="46" t="s">
        <v>70</v>
      </c>
      <c r="AV89" s="46" t="s">
        <v>67</v>
      </c>
      <c r="AW89" s="46" t="s">
        <v>82</v>
      </c>
      <c r="AX89" s="46" t="s">
        <v>123</v>
      </c>
      <c r="AY89" s="46">
        <v>15</v>
      </c>
      <c r="AZ89" s="46">
        <v>150</v>
      </c>
      <c r="BA89" s="46">
        <v>165</v>
      </c>
      <c r="BB89" s="46" t="s">
        <v>544</v>
      </c>
      <c r="BC89" s="46"/>
    </row>
    <row r="90" spans="29:55" x14ac:dyDescent="0.25">
      <c r="AC90" s="15">
        <v>89</v>
      </c>
      <c r="AD90" s="48" t="s">
        <v>506</v>
      </c>
      <c r="AE90" s="67" t="s">
        <v>545</v>
      </c>
      <c r="AF90" s="48" t="s">
        <v>521</v>
      </c>
      <c r="AG90" s="48" t="s">
        <v>240</v>
      </c>
      <c r="AH90" s="48" t="s">
        <v>163</v>
      </c>
      <c r="AI90" s="46" t="s">
        <v>232</v>
      </c>
      <c r="AJ90" s="46" t="s">
        <v>120</v>
      </c>
      <c r="AK90" s="46" t="s">
        <v>65</v>
      </c>
      <c r="AL90" s="46" t="s">
        <v>546</v>
      </c>
      <c r="AM90" s="46" t="s">
        <v>510</v>
      </c>
      <c r="AN90" s="46" t="s">
        <v>70</v>
      </c>
      <c r="AO90" s="46" t="s">
        <v>70</v>
      </c>
      <c r="AP90" s="46" t="s">
        <v>70</v>
      </c>
      <c r="AQ90" s="46" t="s">
        <v>547</v>
      </c>
      <c r="AR90" s="22">
        <v>40525</v>
      </c>
      <c r="AS90" s="22" t="s">
        <v>105</v>
      </c>
      <c r="AT90" s="46" t="s">
        <v>71</v>
      </c>
      <c r="AU90" s="46" t="s">
        <v>70</v>
      </c>
      <c r="AV90" s="46" t="s">
        <v>67</v>
      </c>
      <c r="AW90" s="46" t="s">
        <v>82</v>
      </c>
      <c r="AX90" s="46" t="s">
        <v>264</v>
      </c>
      <c r="AY90" s="46">
        <v>20</v>
      </c>
      <c r="AZ90" s="46">
        <v>125</v>
      </c>
      <c r="BA90" s="46">
        <v>145</v>
      </c>
      <c r="BB90" s="46" t="s">
        <v>548</v>
      </c>
      <c r="BC90" s="46"/>
    </row>
    <row r="91" spans="29:55" x14ac:dyDescent="0.25">
      <c r="AC91" s="15">
        <v>90</v>
      </c>
      <c r="AD91" s="48" t="s">
        <v>506</v>
      </c>
      <c r="AE91" s="67" t="s">
        <v>549</v>
      </c>
      <c r="AF91" s="48" t="s">
        <v>550</v>
      </c>
      <c r="AG91" s="48" t="s">
        <v>240</v>
      </c>
      <c r="AH91" s="48" t="s">
        <v>163</v>
      </c>
      <c r="AI91" s="46" t="s">
        <v>232</v>
      </c>
      <c r="AJ91" s="46" t="s">
        <v>120</v>
      </c>
      <c r="AK91" s="46" t="s">
        <v>65</v>
      </c>
      <c r="AL91" s="46" t="s">
        <v>551</v>
      </c>
      <c r="AM91" s="46" t="s">
        <v>510</v>
      </c>
      <c r="AN91" s="46" t="s">
        <v>67</v>
      </c>
      <c r="AO91" s="46" t="s">
        <v>67</v>
      </c>
      <c r="AP91" s="46" t="s">
        <v>70</v>
      </c>
      <c r="AQ91" s="46" t="s">
        <v>552</v>
      </c>
      <c r="AR91" s="22">
        <v>40774</v>
      </c>
      <c r="AS91" s="22" t="s">
        <v>222</v>
      </c>
      <c r="AT91" s="46" t="s">
        <v>82</v>
      </c>
      <c r="AU91" s="46" t="s">
        <v>70</v>
      </c>
      <c r="AV91" s="46" t="s">
        <v>67</v>
      </c>
      <c r="AW91" s="46" t="s">
        <v>82</v>
      </c>
      <c r="AX91" s="46" t="s">
        <v>137</v>
      </c>
      <c r="AY91" s="46">
        <v>20</v>
      </c>
      <c r="AZ91" s="46">
        <v>130</v>
      </c>
      <c r="BA91" s="46">
        <v>150</v>
      </c>
      <c r="BB91" s="46" t="s">
        <v>553</v>
      </c>
      <c r="BC91" s="46" t="s">
        <v>73</v>
      </c>
    </row>
    <row r="92" spans="29:55" x14ac:dyDescent="0.25">
      <c r="AC92" s="15">
        <v>91</v>
      </c>
      <c r="AD92" s="48" t="s">
        <v>506</v>
      </c>
      <c r="AE92" s="47" t="s">
        <v>554</v>
      </c>
      <c r="AF92" s="48" t="s">
        <v>508</v>
      </c>
      <c r="AG92" s="48" t="s">
        <v>240</v>
      </c>
      <c r="AH92" s="48" t="s">
        <v>163</v>
      </c>
      <c r="AI92" s="46" t="s">
        <v>232</v>
      </c>
      <c r="AJ92" s="46" t="s">
        <v>120</v>
      </c>
      <c r="AK92" s="46" t="s">
        <v>65</v>
      </c>
      <c r="AL92" s="46" t="s">
        <v>555</v>
      </c>
      <c r="AM92" s="46" t="s">
        <v>510</v>
      </c>
      <c r="AN92" s="46" t="s">
        <v>82</v>
      </c>
      <c r="AO92" s="46" t="s">
        <v>82</v>
      </c>
      <c r="AP92" s="46" t="s">
        <v>82</v>
      </c>
      <c r="AQ92" s="46" t="s">
        <v>556</v>
      </c>
      <c r="AR92" s="22">
        <v>40511</v>
      </c>
      <c r="AS92" s="22" t="s">
        <v>469</v>
      </c>
      <c r="AT92" s="46" t="s">
        <v>71</v>
      </c>
      <c r="AU92" s="46" t="s">
        <v>70</v>
      </c>
      <c r="AV92" s="46" t="s">
        <v>67</v>
      </c>
      <c r="AW92" s="46" t="s">
        <v>82</v>
      </c>
      <c r="AX92" s="46" t="s">
        <v>73</v>
      </c>
      <c r="AY92" s="46">
        <v>25</v>
      </c>
      <c r="AZ92" s="46">
        <v>200</v>
      </c>
      <c r="BA92" s="46">
        <v>225</v>
      </c>
      <c r="BB92" s="46" t="s">
        <v>548</v>
      </c>
      <c r="BC92" s="46" t="s">
        <v>557</v>
      </c>
    </row>
    <row r="93" spans="29:55" x14ac:dyDescent="0.25">
      <c r="AC93" s="15">
        <v>92</v>
      </c>
      <c r="AD93" s="48" t="s">
        <v>506</v>
      </c>
      <c r="AE93" s="67" t="s">
        <v>558</v>
      </c>
      <c r="AF93" s="48" t="s">
        <v>550</v>
      </c>
      <c r="AG93" s="48" t="s">
        <v>240</v>
      </c>
      <c r="AH93" s="48" t="s">
        <v>163</v>
      </c>
      <c r="AI93" s="46" t="s">
        <v>232</v>
      </c>
      <c r="AJ93" s="46" t="s">
        <v>120</v>
      </c>
      <c r="AK93" s="46" t="s">
        <v>65</v>
      </c>
      <c r="AL93" s="46" t="s">
        <v>559</v>
      </c>
      <c r="AM93" s="46" t="s">
        <v>510</v>
      </c>
      <c r="AN93" s="46" t="s">
        <v>70</v>
      </c>
      <c r="AO93" s="46" t="s">
        <v>70</v>
      </c>
      <c r="AP93" s="46" t="s">
        <v>70</v>
      </c>
      <c r="AQ93" s="46" t="s">
        <v>560</v>
      </c>
      <c r="AR93" s="22">
        <v>40868</v>
      </c>
      <c r="AS93" s="22" t="s">
        <v>99</v>
      </c>
      <c r="AT93" s="46" t="s">
        <v>70</v>
      </c>
      <c r="AU93" s="46" t="s">
        <v>70</v>
      </c>
      <c r="AV93" s="46" t="s">
        <v>67</v>
      </c>
      <c r="AW93" s="46" t="s">
        <v>82</v>
      </c>
      <c r="AX93" s="46" t="s">
        <v>123</v>
      </c>
      <c r="AY93" s="46">
        <v>30</v>
      </c>
      <c r="AZ93" s="46">
        <v>150</v>
      </c>
      <c r="BA93" s="46">
        <v>180</v>
      </c>
      <c r="BB93" s="46" t="s">
        <v>561</v>
      </c>
      <c r="BC93" s="46" t="s">
        <v>73</v>
      </c>
    </row>
    <row r="94" spans="29:55" x14ac:dyDescent="0.25">
      <c r="AC94" s="15">
        <v>93</v>
      </c>
      <c r="AD94" s="48" t="s">
        <v>506</v>
      </c>
      <c r="AE94" s="67" t="s">
        <v>562</v>
      </c>
      <c r="AF94" s="48" t="s">
        <v>508</v>
      </c>
      <c r="AG94" s="48" t="s">
        <v>240</v>
      </c>
      <c r="AH94" s="48" t="s">
        <v>163</v>
      </c>
      <c r="AI94" s="46" t="s">
        <v>232</v>
      </c>
      <c r="AJ94" s="46" t="s">
        <v>120</v>
      </c>
      <c r="AK94" s="46" t="s">
        <v>65</v>
      </c>
      <c r="AL94" s="46" t="s">
        <v>559</v>
      </c>
      <c r="AM94" s="46" t="s">
        <v>510</v>
      </c>
      <c r="AN94" s="46" t="s">
        <v>67</v>
      </c>
      <c r="AO94" s="46" t="s">
        <v>67</v>
      </c>
      <c r="AP94" s="46" t="s">
        <v>82</v>
      </c>
      <c r="AQ94" s="46" t="s">
        <v>547</v>
      </c>
      <c r="AR94" s="22">
        <v>40525</v>
      </c>
      <c r="AS94" s="22" t="s">
        <v>105</v>
      </c>
      <c r="AT94" s="46" t="s">
        <v>71</v>
      </c>
      <c r="AU94" s="46" t="s">
        <v>70</v>
      </c>
      <c r="AV94" s="46" t="s">
        <v>67</v>
      </c>
      <c r="AW94" s="46" t="s">
        <v>82</v>
      </c>
      <c r="AX94" s="46" t="s">
        <v>123</v>
      </c>
      <c r="AY94" s="46">
        <v>15</v>
      </c>
      <c r="AZ94" s="46">
        <v>135</v>
      </c>
      <c r="BA94" s="46">
        <v>150</v>
      </c>
      <c r="BB94" s="46" t="s">
        <v>563</v>
      </c>
      <c r="BC94" s="46" t="s">
        <v>512</v>
      </c>
    </row>
    <row r="95" spans="29:55" x14ac:dyDescent="0.25">
      <c r="AC95" s="15">
        <v>94</v>
      </c>
      <c r="AD95" s="68" t="s">
        <v>506</v>
      </c>
      <c r="AE95" s="69" t="s">
        <v>564</v>
      </c>
      <c r="AF95" s="68" t="s">
        <v>565</v>
      </c>
      <c r="AG95" s="68" t="s">
        <v>240</v>
      </c>
      <c r="AH95" s="68" t="s">
        <v>163</v>
      </c>
      <c r="AI95" s="70" t="s">
        <v>80</v>
      </c>
      <c r="AJ95" s="70" t="s">
        <v>120</v>
      </c>
      <c r="AK95" s="70" t="s">
        <v>65</v>
      </c>
      <c r="AL95" s="70" t="s">
        <v>566</v>
      </c>
      <c r="AM95" s="70" t="s">
        <v>567</v>
      </c>
      <c r="AN95" s="70" t="s">
        <v>70</v>
      </c>
      <c r="AO95" s="70" t="s">
        <v>70</v>
      </c>
      <c r="AP95" s="70" t="s">
        <v>70</v>
      </c>
      <c r="AQ95" s="70" t="s">
        <v>568</v>
      </c>
      <c r="AR95" s="71"/>
      <c r="AS95" s="71"/>
      <c r="AT95" s="70" t="s">
        <v>71</v>
      </c>
      <c r="AU95" s="70" t="s">
        <v>70</v>
      </c>
      <c r="AV95" s="70" t="s">
        <v>82</v>
      </c>
      <c r="AW95" s="70" t="s">
        <v>82</v>
      </c>
      <c r="AX95" s="70" t="s">
        <v>123</v>
      </c>
      <c r="AY95" s="70">
        <v>30</v>
      </c>
      <c r="AZ95" s="70">
        <v>120</v>
      </c>
      <c r="BA95" s="70">
        <v>150</v>
      </c>
      <c r="BB95" s="70" t="s">
        <v>569</v>
      </c>
      <c r="BC95" s="70" t="s">
        <v>570</v>
      </c>
    </row>
    <row r="96" spans="29:55" x14ac:dyDescent="0.25">
      <c r="AC96" s="15">
        <v>95</v>
      </c>
      <c r="AD96" s="48" t="s">
        <v>506</v>
      </c>
      <c r="AE96" s="67" t="s">
        <v>571</v>
      </c>
      <c r="AF96" s="48" t="s">
        <v>550</v>
      </c>
      <c r="AG96" s="48" t="s">
        <v>240</v>
      </c>
      <c r="AH96" s="48" t="s">
        <v>163</v>
      </c>
      <c r="AI96" s="46" t="s">
        <v>232</v>
      </c>
      <c r="AJ96" s="46" t="s">
        <v>120</v>
      </c>
      <c r="AK96" s="46" t="s">
        <v>65</v>
      </c>
      <c r="AL96" s="46" t="s">
        <v>572</v>
      </c>
      <c r="AM96" s="46" t="s">
        <v>510</v>
      </c>
      <c r="AN96" s="46" t="s">
        <v>70</v>
      </c>
      <c r="AO96" s="46" t="s">
        <v>70</v>
      </c>
      <c r="AP96" s="46" t="s">
        <v>70</v>
      </c>
      <c r="AQ96" s="46" t="s">
        <v>573</v>
      </c>
      <c r="AR96" s="22">
        <v>40886</v>
      </c>
      <c r="AS96" s="22" t="s">
        <v>236</v>
      </c>
      <c r="AT96" s="46" t="s">
        <v>70</v>
      </c>
      <c r="AU96" s="46" t="s">
        <v>70</v>
      </c>
      <c r="AV96" s="46" t="s">
        <v>67</v>
      </c>
      <c r="AW96" s="46" t="s">
        <v>82</v>
      </c>
      <c r="AX96" s="46" t="s">
        <v>123</v>
      </c>
      <c r="AY96" s="46">
        <v>30</v>
      </c>
      <c r="AZ96" s="46">
        <v>140</v>
      </c>
      <c r="BA96" s="46">
        <v>170</v>
      </c>
      <c r="BB96" s="46" t="s">
        <v>561</v>
      </c>
      <c r="BC96" s="46" t="s">
        <v>73</v>
      </c>
    </row>
    <row r="97" spans="29:55" x14ac:dyDescent="0.25">
      <c r="AC97" s="15">
        <v>96</v>
      </c>
      <c r="AD97" s="48" t="s">
        <v>506</v>
      </c>
      <c r="AE97" s="67" t="s">
        <v>574</v>
      </c>
      <c r="AF97" s="48" t="s">
        <v>521</v>
      </c>
      <c r="AG97" s="48" t="s">
        <v>240</v>
      </c>
      <c r="AH97" s="48" t="s">
        <v>163</v>
      </c>
      <c r="AI97" s="46" t="s">
        <v>232</v>
      </c>
      <c r="AJ97" s="46" t="s">
        <v>120</v>
      </c>
      <c r="AK97" s="46" t="s">
        <v>65</v>
      </c>
      <c r="AL97" s="46" t="s">
        <v>575</v>
      </c>
      <c r="AM97" s="46" t="s">
        <v>510</v>
      </c>
      <c r="AN97" s="46" t="s">
        <v>67</v>
      </c>
      <c r="AO97" s="46" t="s">
        <v>70</v>
      </c>
      <c r="AP97" s="46" t="s">
        <v>70</v>
      </c>
      <c r="AQ97" s="46" t="s">
        <v>576</v>
      </c>
      <c r="AR97" s="22">
        <v>40910</v>
      </c>
      <c r="AS97" s="22" t="s">
        <v>354</v>
      </c>
      <c r="AT97" s="46" t="s">
        <v>71</v>
      </c>
      <c r="AU97" s="46" t="s">
        <v>70</v>
      </c>
      <c r="AV97" s="46" t="s">
        <v>82</v>
      </c>
      <c r="AW97" s="46" t="s">
        <v>82</v>
      </c>
      <c r="AX97" s="46" t="s">
        <v>137</v>
      </c>
      <c r="AY97" s="46">
        <v>30</v>
      </c>
      <c r="AZ97" s="46">
        <v>120</v>
      </c>
      <c r="BA97" s="46">
        <v>150</v>
      </c>
      <c r="BB97" s="46" t="s">
        <v>512</v>
      </c>
      <c r="BC97" s="46"/>
    </row>
    <row r="98" spans="29:55" x14ac:dyDescent="0.25">
      <c r="AC98" s="15">
        <v>97</v>
      </c>
      <c r="AD98" s="48" t="s">
        <v>506</v>
      </c>
      <c r="AE98" s="67" t="s">
        <v>577</v>
      </c>
      <c r="AF98" s="48" t="s">
        <v>550</v>
      </c>
      <c r="AG98" s="48" t="s">
        <v>240</v>
      </c>
      <c r="AH98" s="48" t="s">
        <v>163</v>
      </c>
      <c r="AI98" s="46" t="s">
        <v>232</v>
      </c>
      <c r="AJ98" s="46" t="s">
        <v>120</v>
      </c>
      <c r="AK98" s="46" t="s">
        <v>65</v>
      </c>
      <c r="AL98" s="46" t="s">
        <v>578</v>
      </c>
      <c r="AM98" s="46" t="s">
        <v>510</v>
      </c>
      <c r="AN98" s="46" t="s">
        <v>67</v>
      </c>
      <c r="AO98" s="46" t="s">
        <v>70</v>
      </c>
      <c r="AP98" s="46" t="s">
        <v>70</v>
      </c>
      <c r="AQ98" s="46" t="s">
        <v>579</v>
      </c>
      <c r="AR98" s="22">
        <v>40901</v>
      </c>
      <c r="AS98" s="22" t="s">
        <v>236</v>
      </c>
      <c r="AT98" s="46" t="s">
        <v>70</v>
      </c>
      <c r="AU98" s="46" t="s">
        <v>70</v>
      </c>
      <c r="AV98" s="46" t="s">
        <v>82</v>
      </c>
      <c r="AW98" s="46" t="s">
        <v>82</v>
      </c>
      <c r="AX98" s="46" t="s">
        <v>123</v>
      </c>
      <c r="AY98" s="46">
        <v>30</v>
      </c>
      <c r="AZ98" s="46">
        <v>150</v>
      </c>
      <c r="BA98" s="46">
        <v>180</v>
      </c>
      <c r="BB98" s="46" t="s">
        <v>553</v>
      </c>
      <c r="BC98" s="46"/>
    </row>
    <row r="99" spans="29:55" x14ac:dyDescent="0.25">
      <c r="AC99" s="15">
        <v>98</v>
      </c>
      <c r="AD99" s="48" t="s">
        <v>506</v>
      </c>
      <c r="AE99" s="67" t="s">
        <v>580</v>
      </c>
      <c r="AF99" s="48" t="s">
        <v>506</v>
      </c>
      <c r="AG99" s="48" t="s">
        <v>240</v>
      </c>
      <c r="AH99" s="48" t="s">
        <v>163</v>
      </c>
      <c r="AI99" s="46" t="s">
        <v>232</v>
      </c>
      <c r="AJ99" s="46" t="s">
        <v>120</v>
      </c>
      <c r="AK99" s="46" t="s">
        <v>65</v>
      </c>
      <c r="AL99" s="46" t="s">
        <v>581</v>
      </c>
      <c r="AM99" s="46" t="s">
        <v>510</v>
      </c>
      <c r="AN99" s="46" t="s">
        <v>70</v>
      </c>
      <c r="AO99" s="46" t="s">
        <v>70</v>
      </c>
      <c r="AP99" s="46" t="s">
        <v>70</v>
      </c>
      <c r="AQ99" s="46" t="s">
        <v>582</v>
      </c>
      <c r="AR99" s="22">
        <v>40616</v>
      </c>
      <c r="AS99" s="22" t="s">
        <v>122</v>
      </c>
      <c r="AT99" s="46" t="s">
        <v>70</v>
      </c>
      <c r="AU99" s="46" t="s">
        <v>70</v>
      </c>
      <c r="AV99" s="46" t="s">
        <v>82</v>
      </c>
      <c r="AW99" s="46" t="s">
        <v>82</v>
      </c>
      <c r="AX99" s="46" t="s">
        <v>123</v>
      </c>
      <c r="AY99" s="46">
        <v>30</v>
      </c>
      <c r="AZ99" s="46">
        <v>210</v>
      </c>
      <c r="BA99" s="46">
        <v>240</v>
      </c>
      <c r="BB99" s="46" t="s">
        <v>583</v>
      </c>
      <c r="BC99" s="46"/>
    </row>
    <row r="100" spans="29:55" x14ac:dyDescent="0.25">
      <c r="AC100" s="15">
        <v>99</v>
      </c>
      <c r="AD100" s="48" t="s">
        <v>506</v>
      </c>
      <c r="AE100" s="67" t="s">
        <v>584</v>
      </c>
      <c r="AF100" s="48" t="s">
        <v>550</v>
      </c>
      <c r="AG100" s="48" t="s">
        <v>240</v>
      </c>
      <c r="AH100" s="48" t="s">
        <v>163</v>
      </c>
      <c r="AI100" s="46" t="s">
        <v>232</v>
      </c>
      <c r="AJ100" s="46" t="s">
        <v>120</v>
      </c>
      <c r="AK100" s="46" t="s">
        <v>65</v>
      </c>
      <c r="AL100" s="46" t="s">
        <v>585</v>
      </c>
      <c r="AM100" s="46" t="s">
        <v>510</v>
      </c>
      <c r="AN100" s="46" t="s">
        <v>70</v>
      </c>
      <c r="AO100" s="46" t="s">
        <v>70</v>
      </c>
      <c r="AP100" s="46" t="s">
        <v>70</v>
      </c>
      <c r="AQ100" s="46" t="s">
        <v>586</v>
      </c>
      <c r="AR100" s="22">
        <v>40899</v>
      </c>
      <c r="AS100" s="22" t="s">
        <v>236</v>
      </c>
      <c r="AT100" s="46" t="s">
        <v>70</v>
      </c>
      <c r="AU100" s="46" t="s">
        <v>70</v>
      </c>
      <c r="AV100" s="46" t="s">
        <v>82</v>
      </c>
      <c r="AW100" s="46" t="s">
        <v>82</v>
      </c>
      <c r="AX100" s="46" t="s">
        <v>73</v>
      </c>
      <c r="AY100" s="46">
        <v>30</v>
      </c>
      <c r="AZ100" s="46">
        <v>150</v>
      </c>
      <c r="BA100" s="46">
        <v>190</v>
      </c>
      <c r="BB100" s="46" t="s">
        <v>587</v>
      </c>
      <c r="BC100" s="46" t="s">
        <v>588</v>
      </c>
    </row>
    <row r="101" spans="29:55" x14ac:dyDescent="0.25">
      <c r="AC101" s="15">
        <v>100</v>
      </c>
      <c r="AD101" s="48" t="s">
        <v>506</v>
      </c>
      <c r="AE101" s="67" t="s">
        <v>589</v>
      </c>
      <c r="AF101" s="48" t="s">
        <v>550</v>
      </c>
      <c r="AG101" s="48" t="s">
        <v>240</v>
      </c>
      <c r="AH101" s="48" t="s">
        <v>163</v>
      </c>
      <c r="AI101" s="46" t="s">
        <v>232</v>
      </c>
      <c r="AJ101" s="46" t="s">
        <v>120</v>
      </c>
      <c r="AK101" s="46" t="s">
        <v>65</v>
      </c>
      <c r="AL101" s="46" t="s">
        <v>590</v>
      </c>
      <c r="AM101" s="46" t="s">
        <v>510</v>
      </c>
      <c r="AN101" s="46" t="s">
        <v>70</v>
      </c>
      <c r="AO101" s="46" t="s">
        <v>70</v>
      </c>
      <c r="AP101" s="46" t="s">
        <v>70</v>
      </c>
      <c r="AQ101" s="46" t="s">
        <v>591</v>
      </c>
      <c r="AR101" s="22">
        <v>40904</v>
      </c>
      <c r="AS101" s="22" t="s">
        <v>236</v>
      </c>
      <c r="AT101" s="46" t="s">
        <v>70</v>
      </c>
      <c r="AU101" s="46" t="s">
        <v>70</v>
      </c>
      <c r="AV101" s="46" t="s">
        <v>82</v>
      </c>
      <c r="AW101" s="46" t="s">
        <v>67</v>
      </c>
      <c r="AX101" s="46" t="s">
        <v>73</v>
      </c>
      <c r="AY101" s="46">
        <v>20</v>
      </c>
      <c r="AZ101" s="46">
        <v>150</v>
      </c>
      <c r="BA101" s="46">
        <v>170</v>
      </c>
      <c r="BB101" s="46" t="s">
        <v>592</v>
      </c>
      <c r="BC101" s="46" t="s">
        <v>73</v>
      </c>
    </row>
    <row r="102" spans="29:55" x14ac:dyDescent="0.25">
      <c r="AC102" s="15">
        <v>101</v>
      </c>
      <c r="AD102" s="48" t="s">
        <v>506</v>
      </c>
      <c r="AE102" s="67" t="s">
        <v>593</v>
      </c>
      <c r="AF102" s="48" t="s">
        <v>594</v>
      </c>
      <c r="AG102" s="48" t="s">
        <v>240</v>
      </c>
      <c r="AH102" s="48" t="s">
        <v>163</v>
      </c>
      <c r="AI102" s="46" t="s">
        <v>232</v>
      </c>
      <c r="AJ102" s="46" t="s">
        <v>120</v>
      </c>
      <c r="AK102" s="46" t="s">
        <v>65</v>
      </c>
      <c r="AL102" s="46" t="s">
        <v>590</v>
      </c>
      <c r="AM102" s="46" t="s">
        <v>510</v>
      </c>
      <c r="AN102" s="46" t="s">
        <v>70</v>
      </c>
      <c r="AO102" s="46" t="s">
        <v>70</v>
      </c>
      <c r="AP102" s="46" t="s">
        <v>70</v>
      </c>
      <c r="AQ102" s="46" t="s">
        <v>595</v>
      </c>
      <c r="AR102" s="22">
        <v>40903</v>
      </c>
      <c r="AS102" s="22" t="s">
        <v>236</v>
      </c>
      <c r="AT102" s="46" t="s">
        <v>70</v>
      </c>
      <c r="AU102" s="46" t="s">
        <v>70</v>
      </c>
      <c r="AV102" s="46" t="s">
        <v>82</v>
      </c>
      <c r="AW102" s="46" t="s">
        <v>82</v>
      </c>
      <c r="AX102" s="46" t="s">
        <v>123</v>
      </c>
      <c r="AY102" s="46">
        <v>30</v>
      </c>
      <c r="AZ102" s="46">
        <v>160</v>
      </c>
      <c r="BA102" s="46">
        <v>190</v>
      </c>
      <c r="BB102" s="46" t="s">
        <v>596</v>
      </c>
      <c r="BC102" s="46" t="s">
        <v>73</v>
      </c>
    </row>
    <row r="103" spans="29:55" x14ac:dyDescent="0.25">
      <c r="AC103" s="15">
        <v>102</v>
      </c>
      <c r="AD103" s="48" t="s">
        <v>506</v>
      </c>
      <c r="AE103" s="67" t="s">
        <v>597</v>
      </c>
      <c r="AF103" s="48" t="s">
        <v>598</v>
      </c>
      <c r="AG103" s="48" t="s">
        <v>240</v>
      </c>
      <c r="AH103" s="48" t="s">
        <v>163</v>
      </c>
      <c r="AI103" s="46" t="s">
        <v>232</v>
      </c>
      <c r="AJ103" s="46" t="s">
        <v>120</v>
      </c>
      <c r="AK103" s="46" t="s">
        <v>65</v>
      </c>
      <c r="AL103" s="46" t="s">
        <v>599</v>
      </c>
      <c r="AM103" s="46" t="s">
        <v>510</v>
      </c>
      <c r="AN103" s="46" t="s">
        <v>67</v>
      </c>
      <c r="AO103" s="46" t="s">
        <v>70</v>
      </c>
      <c r="AP103" s="46" t="s">
        <v>70</v>
      </c>
      <c r="AQ103" s="46" t="s">
        <v>600</v>
      </c>
      <c r="AR103" s="22">
        <v>40927</v>
      </c>
      <c r="AS103" s="22" t="s">
        <v>354</v>
      </c>
      <c r="AT103" s="46" t="s">
        <v>70</v>
      </c>
      <c r="AU103" s="46" t="s">
        <v>70</v>
      </c>
      <c r="AV103" s="46" t="s">
        <v>82</v>
      </c>
      <c r="AW103" s="46" t="s">
        <v>82</v>
      </c>
      <c r="AX103" s="46" t="s">
        <v>123</v>
      </c>
      <c r="AY103" s="46">
        <v>20</v>
      </c>
      <c r="AZ103" s="46">
        <v>130</v>
      </c>
      <c r="BA103" s="46">
        <v>150</v>
      </c>
      <c r="BB103" s="46" t="s">
        <v>601</v>
      </c>
      <c r="BC103" s="46"/>
    </row>
    <row r="104" spans="29:55" x14ac:dyDescent="0.25">
      <c r="AC104" s="15">
        <v>103</v>
      </c>
      <c r="AD104" s="15" t="s">
        <v>506</v>
      </c>
      <c r="AE104" s="16" t="s">
        <v>602</v>
      </c>
      <c r="AF104" s="17" t="s">
        <v>603</v>
      </c>
      <c r="AG104" s="17" t="s">
        <v>128</v>
      </c>
      <c r="AH104" s="17" t="s">
        <v>163</v>
      </c>
      <c r="AI104" s="17" t="s">
        <v>80</v>
      </c>
      <c r="AJ104" s="17" t="s">
        <v>64</v>
      </c>
      <c r="AK104" s="17" t="s">
        <v>129</v>
      </c>
      <c r="AL104" s="17" t="s">
        <v>604</v>
      </c>
      <c r="AM104" s="17" t="s">
        <v>510</v>
      </c>
      <c r="AN104" s="17" t="s">
        <v>70</v>
      </c>
      <c r="AO104" s="17" t="s">
        <v>71</v>
      </c>
      <c r="AP104" s="15" t="s">
        <v>71</v>
      </c>
      <c r="AQ104" s="46" t="s">
        <v>605</v>
      </c>
      <c r="AR104" s="22">
        <v>41149</v>
      </c>
      <c r="AS104" s="22" t="s">
        <v>172</v>
      </c>
      <c r="AT104" s="15" t="s">
        <v>71</v>
      </c>
      <c r="AU104" s="15" t="s">
        <v>70</v>
      </c>
      <c r="AV104" s="15" t="s">
        <v>82</v>
      </c>
      <c r="AW104" s="15" t="s">
        <v>82</v>
      </c>
      <c r="AX104" s="15" t="s">
        <v>73</v>
      </c>
      <c r="AY104" s="15">
        <v>10</v>
      </c>
      <c r="AZ104" s="15">
        <v>70</v>
      </c>
      <c r="BA104" s="15">
        <v>80</v>
      </c>
      <c r="BB104" s="15" t="s">
        <v>512</v>
      </c>
      <c r="BC104" s="15" t="s">
        <v>73</v>
      </c>
    </row>
    <row r="105" spans="29:55" x14ac:dyDescent="0.25">
      <c r="AC105" s="15">
        <v>104</v>
      </c>
      <c r="AD105" s="15" t="s">
        <v>506</v>
      </c>
      <c r="AE105" s="16" t="s">
        <v>606</v>
      </c>
      <c r="AF105" s="72" t="s">
        <v>607</v>
      </c>
      <c r="AG105" s="72" t="s">
        <v>128</v>
      </c>
      <c r="AH105" s="17" t="s">
        <v>163</v>
      </c>
      <c r="AI105" s="72" t="s">
        <v>80</v>
      </c>
      <c r="AJ105" s="17" t="s">
        <v>78</v>
      </c>
      <c r="AK105" s="72" t="s">
        <v>129</v>
      </c>
      <c r="AL105" s="72" t="s">
        <v>608</v>
      </c>
      <c r="AM105" s="17" t="s">
        <v>510</v>
      </c>
      <c r="AN105" s="17" t="s">
        <v>70</v>
      </c>
      <c r="AO105" s="17" t="s">
        <v>71</v>
      </c>
      <c r="AP105" s="15" t="s">
        <v>71</v>
      </c>
      <c r="AQ105" s="15" t="s">
        <v>609</v>
      </c>
      <c r="AR105" s="22">
        <v>41135</v>
      </c>
      <c r="AS105" s="22" t="s">
        <v>172</v>
      </c>
      <c r="AT105" s="15" t="s">
        <v>71</v>
      </c>
      <c r="AU105" s="15" t="s">
        <v>70</v>
      </c>
      <c r="AV105" s="15" t="s">
        <v>82</v>
      </c>
      <c r="AW105" s="15" t="s">
        <v>82</v>
      </c>
      <c r="AX105" s="15" t="s">
        <v>73</v>
      </c>
      <c r="AY105" s="15">
        <v>10</v>
      </c>
      <c r="AZ105" s="15">
        <v>70</v>
      </c>
      <c r="BA105" s="15">
        <v>80</v>
      </c>
      <c r="BB105" s="15"/>
      <c r="BC105" s="15"/>
    </row>
    <row r="106" spans="29:55" x14ac:dyDescent="0.25">
      <c r="AC106" s="15">
        <v>105</v>
      </c>
      <c r="AD106" s="15" t="s">
        <v>506</v>
      </c>
      <c r="AE106" s="16" t="s">
        <v>610</v>
      </c>
      <c r="AF106" s="72" t="s">
        <v>603</v>
      </c>
      <c r="AG106" s="72" t="s">
        <v>611</v>
      </c>
      <c r="AH106" s="17" t="s">
        <v>163</v>
      </c>
      <c r="AI106" s="72" t="s">
        <v>232</v>
      </c>
      <c r="AJ106" s="46" t="s">
        <v>120</v>
      </c>
      <c r="AK106" s="72" t="s">
        <v>65</v>
      </c>
      <c r="AL106" s="72" t="s">
        <v>608</v>
      </c>
      <c r="AM106" s="17" t="s">
        <v>510</v>
      </c>
      <c r="AN106" s="17" t="s">
        <v>70</v>
      </c>
      <c r="AO106" s="46" t="s">
        <v>70</v>
      </c>
      <c r="AP106" s="46" t="s">
        <v>70</v>
      </c>
      <c r="AQ106" s="15" t="s">
        <v>269</v>
      </c>
      <c r="AR106" s="22"/>
      <c r="AS106" s="22"/>
      <c r="AT106" s="15" t="s">
        <v>71</v>
      </c>
      <c r="AU106" s="15" t="s">
        <v>70</v>
      </c>
      <c r="AV106" s="15" t="s">
        <v>82</v>
      </c>
      <c r="AW106" s="15" t="s">
        <v>82</v>
      </c>
      <c r="AX106" s="15" t="s">
        <v>73</v>
      </c>
      <c r="AY106" s="46" t="s">
        <v>73</v>
      </c>
      <c r="AZ106" s="46" t="s">
        <v>73</v>
      </c>
      <c r="BA106" s="15">
        <v>150</v>
      </c>
      <c r="BB106" s="15"/>
      <c r="BC106" s="15"/>
    </row>
    <row r="107" spans="29:55" x14ac:dyDescent="0.25">
      <c r="AC107" s="15">
        <v>106</v>
      </c>
      <c r="AD107" s="15" t="s">
        <v>506</v>
      </c>
      <c r="AE107" s="16" t="s">
        <v>612</v>
      </c>
      <c r="AF107" s="72" t="s">
        <v>613</v>
      </c>
      <c r="AG107" s="72" t="s">
        <v>611</v>
      </c>
      <c r="AH107" s="17" t="s">
        <v>163</v>
      </c>
      <c r="AI107" s="72" t="s">
        <v>394</v>
      </c>
      <c r="AJ107" s="46" t="s">
        <v>614</v>
      </c>
      <c r="AK107" s="72" t="s">
        <v>65</v>
      </c>
      <c r="AL107" s="72" t="s">
        <v>615</v>
      </c>
      <c r="AM107" s="17" t="s">
        <v>510</v>
      </c>
      <c r="AN107" s="17" t="s">
        <v>70</v>
      </c>
      <c r="AO107" s="46" t="s">
        <v>70</v>
      </c>
      <c r="AP107" s="46" t="s">
        <v>70</v>
      </c>
      <c r="AQ107" s="15" t="s">
        <v>269</v>
      </c>
      <c r="AR107" s="22"/>
      <c r="AS107" s="22"/>
      <c r="AT107" s="15" t="s">
        <v>71</v>
      </c>
      <c r="AU107" s="15" t="s">
        <v>70</v>
      </c>
      <c r="AV107" s="15" t="s">
        <v>82</v>
      </c>
      <c r="AW107" s="15" t="s">
        <v>82</v>
      </c>
      <c r="AX107" s="15" t="s">
        <v>73</v>
      </c>
      <c r="AY107" s="46" t="s">
        <v>73</v>
      </c>
      <c r="AZ107" s="46" t="s">
        <v>73</v>
      </c>
      <c r="BA107" s="15">
        <v>150</v>
      </c>
      <c r="BB107" s="15"/>
      <c r="BC107" s="15"/>
    </row>
    <row r="108" spans="29:55" x14ac:dyDescent="0.25">
      <c r="AC108" s="15">
        <v>107</v>
      </c>
      <c r="AD108" s="48" t="s">
        <v>219</v>
      </c>
      <c r="AE108" s="67" t="s">
        <v>616</v>
      </c>
      <c r="AF108" s="48" t="s">
        <v>617</v>
      </c>
      <c r="AG108" s="48" t="s">
        <v>240</v>
      </c>
      <c r="AH108" s="48" t="s">
        <v>387</v>
      </c>
      <c r="AI108" s="48" t="s">
        <v>467</v>
      </c>
      <c r="AJ108" s="46" t="s">
        <v>618</v>
      </c>
      <c r="AK108" s="46" t="s">
        <v>65</v>
      </c>
      <c r="AL108" s="48" t="s">
        <v>619</v>
      </c>
      <c r="AM108" s="46" t="s">
        <v>67</v>
      </c>
      <c r="AN108" s="46" t="s">
        <v>67</v>
      </c>
      <c r="AO108" s="46" t="s">
        <v>66</v>
      </c>
      <c r="AP108" s="46" t="s">
        <v>82</v>
      </c>
      <c r="AQ108" s="49" t="s">
        <v>620</v>
      </c>
      <c r="AR108" s="20"/>
      <c r="AS108" s="22"/>
      <c r="AT108" s="46" t="s">
        <v>68</v>
      </c>
      <c r="AU108" s="46" t="s">
        <v>71</v>
      </c>
      <c r="AV108" s="46" t="s">
        <v>67</v>
      </c>
      <c r="AW108" s="46" t="s">
        <v>82</v>
      </c>
      <c r="AX108" s="46" t="s">
        <v>621</v>
      </c>
      <c r="AY108" s="46">
        <v>30</v>
      </c>
      <c r="AZ108" s="46">
        <v>150</v>
      </c>
      <c r="BA108" s="46">
        <v>180</v>
      </c>
      <c r="BB108" s="46" t="s">
        <v>73</v>
      </c>
      <c r="BC108" s="46" t="s">
        <v>73</v>
      </c>
    </row>
    <row r="109" spans="29:55" x14ac:dyDescent="0.25">
      <c r="AC109" s="15">
        <v>108</v>
      </c>
      <c r="AD109" s="48" t="s">
        <v>219</v>
      </c>
      <c r="AE109" s="67" t="s">
        <v>622</v>
      </c>
      <c r="AF109" s="48" t="s">
        <v>623</v>
      </c>
      <c r="AG109" s="48" t="s">
        <v>240</v>
      </c>
      <c r="AH109" s="48" t="s">
        <v>496</v>
      </c>
      <c r="AI109" s="48" t="s">
        <v>467</v>
      </c>
      <c r="AJ109" s="46" t="s">
        <v>618</v>
      </c>
      <c r="AK109" s="46" t="s">
        <v>65</v>
      </c>
      <c r="AL109" s="48" t="s">
        <v>624</v>
      </c>
      <c r="AM109" s="46" t="s">
        <v>67</v>
      </c>
      <c r="AN109" s="46" t="s">
        <v>82</v>
      </c>
      <c r="AO109" s="46" t="s">
        <v>82</v>
      </c>
      <c r="AP109" s="46" t="s">
        <v>71</v>
      </c>
      <c r="AQ109" s="49" t="s">
        <v>625</v>
      </c>
      <c r="AR109" s="20">
        <v>40882</v>
      </c>
      <c r="AS109" s="22" t="s">
        <v>236</v>
      </c>
      <c r="AT109" s="46" t="s">
        <v>82</v>
      </c>
      <c r="AU109" s="46" t="s">
        <v>82</v>
      </c>
      <c r="AV109" s="46" t="s">
        <v>82</v>
      </c>
      <c r="AW109" s="46" t="s">
        <v>71</v>
      </c>
      <c r="AX109" s="46" t="s">
        <v>264</v>
      </c>
      <c r="AY109" s="46">
        <v>30</v>
      </c>
      <c r="AZ109" s="46">
        <v>130</v>
      </c>
      <c r="BA109" s="46">
        <v>160</v>
      </c>
      <c r="BB109" s="46" t="s">
        <v>73</v>
      </c>
      <c r="BC109" s="46" t="s">
        <v>73</v>
      </c>
    </row>
    <row r="110" spans="29:55" x14ac:dyDescent="0.25">
      <c r="AC110" s="15">
        <v>109</v>
      </c>
      <c r="AD110" s="48" t="s">
        <v>219</v>
      </c>
      <c r="AE110" s="67" t="s">
        <v>626</v>
      </c>
      <c r="AF110" s="48" t="s">
        <v>627</v>
      </c>
      <c r="AG110" s="48" t="s">
        <v>240</v>
      </c>
      <c r="AH110" s="48" t="s">
        <v>496</v>
      </c>
      <c r="AI110" s="48" t="s">
        <v>461</v>
      </c>
      <c r="AJ110" s="46" t="s">
        <v>618</v>
      </c>
      <c r="AK110" s="46" t="s">
        <v>65</v>
      </c>
      <c r="AL110" s="48" t="s">
        <v>628</v>
      </c>
      <c r="AM110" s="46" t="s">
        <v>67</v>
      </c>
      <c r="AN110" s="46" t="s">
        <v>67</v>
      </c>
      <c r="AO110" s="46" t="s">
        <v>67</v>
      </c>
      <c r="AP110" s="46" t="s">
        <v>67</v>
      </c>
      <c r="AQ110" s="49" t="s">
        <v>620</v>
      </c>
      <c r="AR110" s="20"/>
      <c r="AS110" s="22"/>
      <c r="AT110" s="46" t="s">
        <v>71</v>
      </c>
      <c r="AU110" s="46" t="s">
        <v>71</v>
      </c>
      <c r="AV110" s="46" t="s">
        <v>67</v>
      </c>
      <c r="AW110" s="46" t="s">
        <v>67</v>
      </c>
      <c r="AX110" s="23">
        <v>41194</v>
      </c>
      <c r="AY110" s="46">
        <v>30</v>
      </c>
      <c r="AZ110" s="46">
        <v>120</v>
      </c>
      <c r="BA110" s="46">
        <v>150</v>
      </c>
      <c r="BB110" s="46" t="s">
        <v>73</v>
      </c>
      <c r="BC110" s="46" t="s">
        <v>73</v>
      </c>
    </row>
    <row r="111" spans="29:55" x14ac:dyDescent="0.25">
      <c r="AC111" s="15">
        <v>110</v>
      </c>
      <c r="AD111" s="48" t="s">
        <v>219</v>
      </c>
      <c r="AE111" s="67" t="s">
        <v>629</v>
      </c>
      <c r="AF111" s="48" t="s">
        <v>630</v>
      </c>
      <c r="AG111" s="48" t="s">
        <v>240</v>
      </c>
      <c r="AH111" s="48" t="s">
        <v>496</v>
      </c>
      <c r="AI111" s="48" t="s">
        <v>467</v>
      </c>
      <c r="AJ111" s="46" t="s">
        <v>618</v>
      </c>
      <c r="AK111" s="46" t="s">
        <v>65</v>
      </c>
      <c r="AL111" s="48" t="s">
        <v>628</v>
      </c>
      <c r="AM111" s="46" t="s">
        <v>67</v>
      </c>
      <c r="AN111" s="46" t="s">
        <v>67</v>
      </c>
      <c r="AO111" s="46" t="s">
        <v>67</v>
      </c>
      <c r="AP111" s="46" t="s">
        <v>82</v>
      </c>
      <c r="AQ111" s="49" t="s">
        <v>199</v>
      </c>
      <c r="AR111" s="20"/>
      <c r="AS111" s="22"/>
      <c r="AT111" s="46" t="s">
        <v>82</v>
      </c>
      <c r="AU111" s="46" t="s">
        <v>71</v>
      </c>
      <c r="AV111" s="46" t="s">
        <v>82</v>
      </c>
      <c r="AW111" s="46" t="s">
        <v>71</v>
      </c>
      <c r="AX111" s="50" t="s">
        <v>631</v>
      </c>
      <c r="AY111" s="46">
        <v>30</v>
      </c>
      <c r="AZ111" s="46">
        <v>150</v>
      </c>
      <c r="BA111" s="46">
        <v>180</v>
      </c>
      <c r="BB111" s="46" t="s">
        <v>73</v>
      </c>
      <c r="BC111" s="46" t="s">
        <v>73</v>
      </c>
    </row>
    <row r="112" spans="29:55" x14ac:dyDescent="0.25">
      <c r="AC112" s="15">
        <v>111</v>
      </c>
      <c r="AD112" s="48" t="s">
        <v>219</v>
      </c>
      <c r="AE112" s="67" t="s">
        <v>632</v>
      </c>
      <c r="AF112" s="48" t="s">
        <v>633</v>
      </c>
      <c r="AG112" s="48" t="s">
        <v>240</v>
      </c>
      <c r="AH112" s="48" t="s">
        <v>387</v>
      </c>
      <c r="AI112" s="48" t="s">
        <v>461</v>
      </c>
      <c r="AJ112" s="46" t="s">
        <v>618</v>
      </c>
      <c r="AK112" s="46" t="s">
        <v>65</v>
      </c>
      <c r="AL112" s="48" t="s">
        <v>634</v>
      </c>
      <c r="AM112" s="46" t="s">
        <v>67</v>
      </c>
      <c r="AN112" s="46" t="s">
        <v>67</v>
      </c>
      <c r="AO112" s="46" t="s">
        <v>67</v>
      </c>
      <c r="AP112" s="46" t="s">
        <v>67</v>
      </c>
      <c r="AQ112" s="49" t="s">
        <v>620</v>
      </c>
      <c r="AR112" s="20"/>
      <c r="AS112" s="22"/>
      <c r="AT112" s="46" t="s">
        <v>71</v>
      </c>
      <c r="AU112" s="46" t="s">
        <v>71</v>
      </c>
      <c r="AV112" s="46" t="s">
        <v>67</v>
      </c>
      <c r="AW112" s="46" t="s">
        <v>82</v>
      </c>
      <c r="AX112" s="46" t="s">
        <v>94</v>
      </c>
      <c r="AY112" s="46">
        <v>30</v>
      </c>
      <c r="AZ112" s="46">
        <v>130</v>
      </c>
      <c r="BA112" s="46">
        <v>160</v>
      </c>
      <c r="BB112" s="46" t="s">
        <v>73</v>
      </c>
      <c r="BC112" s="46" t="s">
        <v>73</v>
      </c>
    </row>
    <row r="113" spans="29:55" x14ac:dyDescent="0.25">
      <c r="AC113" s="15">
        <v>112</v>
      </c>
      <c r="AD113" s="48" t="s">
        <v>219</v>
      </c>
      <c r="AE113" s="67" t="s">
        <v>635</v>
      </c>
      <c r="AF113" s="48" t="s">
        <v>636</v>
      </c>
      <c r="AG113" s="48" t="s">
        <v>240</v>
      </c>
      <c r="AH113" s="48" t="s">
        <v>496</v>
      </c>
      <c r="AI113" s="48" t="s">
        <v>467</v>
      </c>
      <c r="AJ113" s="46" t="s">
        <v>637</v>
      </c>
      <c r="AK113" s="46" t="s">
        <v>65</v>
      </c>
      <c r="AL113" s="48" t="s">
        <v>634</v>
      </c>
      <c r="AM113" s="46" t="s">
        <v>67</v>
      </c>
      <c r="AN113" s="46" t="s">
        <v>67</v>
      </c>
      <c r="AO113" s="46" t="s">
        <v>82</v>
      </c>
      <c r="AP113" s="46" t="s">
        <v>82</v>
      </c>
      <c r="AQ113" s="49" t="s">
        <v>638</v>
      </c>
      <c r="AR113" s="20">
        <v>40964</v>
      </c>
      <c r="AS113" s="22" t="s">
        <v>639</v>
      </c>
      <c r="AT113" s="46" t="s">
        <v>82</v>
      </c>
      <c r="AU113" s="46" t="s">
        <v>82</v>
      </c>
      <c r="AV113" s="46" t="s">
        <v>82</v>
      </c>
      <c r="AW113" s="46" t="s">
        <v>71</v>
      </c>
      <c r="AX113" s="46" t="s">
        <v>137</v>
      </c>
      <c r="AY113" s="46">
        <v>30</v>
      </c>
      <c r="AZ113" s="46">
        <v>120</v>
      </c>
      <c r="BA113" s="46">
        <v>150</v>
      </c>
      <c r="BB113" s="46" t="s">
        <v>73</v>
      </c>
      <c r="BC113" s="46" t="s">
        <v>73</v>
      </c>
    </row>
    <row r="114" spans="29:55" x14ac:dyDescent="0.25">
      <c r="AC114" s="15">
        <v>113</v>
      </c>
      <c r="AD114" s="48" t="s">
        <v>219</v>
      </c>
      <c r="AE114" s="67" t="s">
        <v>640</v>
      </c>
      <c r="AF114" s="48" t="s">
        <v>641</v>
      </c>
      <c r="AG114" s="48" t="s">
        <v>240</v>
      </c>
      <c r="AH114" s="48" t="s">
        <v>387</v>
      </c>
      <c r="AI114" s="48" t="s">
        <v>467</v>
      </c>
      <c r="AJ114" s="46" t="s">
        <v>618</v>
      </c>
      <c r="AK114" s="46" t="s">
        <v>65</v>
      </c>
      <c r="AL114" s="48" t="s">
        <v>642</v>
      </c>
      <c r="AM114" s="46" t="s">
        <v>67</v>
      </c>
      <c r="AN114" s="46" t="s">
        <v>82</v>
      </c>
      <c r="AO114" s="46" t="s">
        <v>82</v>
      </c>
      <c r="AP114" s="46" t="s">
        <v>82</v>
      </c>
      <c r="AQ114" s="49" t="s">
        <v>643</v>
      </c>
      <c r="AR114" s="20">
        <v>40901</v>
      </c>
      <c r="AS114" s="22" t="s">
        <v>236</v>
      </c>
      <c r="AT114" s="46" t="s">
        <v>82</v>
      </c>
      <c r="AU114" s="46" t="s">
        <v>82</v>
      </c>
      <c r="AV114" s="46" t="s">
        <v>82</v>
      </c>
      <c r="AW114" s="46" t="s">
        <v>71</v>
      </c>
      <c r="AX114" s="46" t="s">
        <v>73</v>
      </c>
      <c r="AY114" s="46">
        <v>30</v>
      </c>
      <c r="AZ114" s="46">
        <v>124</v>
      </c>
      <c r="BA114" s="46">
        <v>154</v>
      </c>
      <c r="BB114" s="46" t="s">
        <v>73</v>
      </c>
      <c r="BC114" s="46" t="s">
        <v>73</v>
      </c>
    </row>
    <row r="115" spans="29:55" x14ac:dyDescent="0.25">
      <c r="AC115" s="15">
        <v>114</v>
      </c>
      <c r="AD115" s="48" t="s">
        <v>219</v>
      </c>
      <c r="AE115" s="67" t="s">
        <v>644</v>
      </c>
      <c r="AF115" s="48" t="s">
        <v>645</v>
      </c>
      <c r="AG115" s="48" t="s">
        <v>240</v>
      </c>
      <c r="AH115" s="48" t="s">
        <v>496</v>
      </c>
      <c r="AI115" s="48" t="s">
        <v>461</v>
      </c>
      <c r="AJ115" s="46" t="s">
        <v>618</v>
      </c>
      <c r="AK115" s="46" t="s">
        <v>65</v>
      </c>
      <c r="AL115" s="48" t="s">
        <v>646</v>
      </c>
      <c r="AM115" s="46" t="s">
        <v>67</v>
      </c>
      <c r="AN115" s="46" t="s">
        <v>82</v>
      </c>
      <c r="AO115" s="46" t="s">
        <v>82</v>
      </c>
      <c r="AP115" s="46" t="s">
        <v>82</v>
      </c>
      <c r="AQ115" s="49" t="s">
        <v>269</v>
      </c>
      <c r="AR115" s="20"/>
      <c r="AS115" s="22"/>
      <c r="AT115" s="46" t="s">
        <v>71</v>
      </c>
      <c r="AU115" s="46" t="s">
        <v>71</v>
      </c>
      <c r="AV115" s="46" t="s">
        <v>82</v>
      </c>
      <c r="AW115" s="46" t="s">
        <v>71</v>
      </c>
      <c r="AX115" s="50" t="s">
        <v>631</v>
      </c>
      <c r="AY115" s="46">
        <v>30</v>
      </c>
      <c r="AZ115" s="46">
        <v>100</v>
      </c>
      <c r="BA115" s="46">
        <v>130</v>
      </c>
      <c r="BB115" s="46" t="s">
        <v>73</v>
      </c>
      <c r="BC115" s="46" t="s">
        <v>73</v>
      </c>
    </row>
    <row r="116" spans="29:55" x14ac:dyDescent="0.25">
      <c r="AC116" s="15">
        <v>115</v>
      </c>
      <c r="AD116" s="48" t="s">
        <v>219</v>
      </c>
      <c r="AE116" s="16" t="s">
        <v>647</v>
      </c>
      <c r="AF116" s="17" t="s">
        <v>648</v>
      </c>
      <c r="AG116" s="48" t="s">
        <v>141</v>
      </c>
      <c r="AH116" s="48" t="s">
        <v>387</v>
      </c>
      <c r="AI116" s="17" t="s">
        <v>232</v>
      </c>
      <c r="AJ116" s="46" t="s">
        <v>618</v>
      </c>
      <c r="AK116" s="46" t="s">
        <v>65</v>
      </c>
      <c r="AL116" s="17" t="s">
        <v>649</v>
      </c>
      <c r="AM116" s="46" t="s">
        <v>73</v>
      </c>
      <c r="AN116" s="46" t="s">
        <v>73</v>
      </c>
      <c r="AO116" s="46" t="s">
        <v>73</v>
      </c>
      <c r="AP116" s="46" t="s">
        <v>73</v>
      </c>
      <c r="AQ116" s="49" t="s">
        <v>650</v>
      </c>
      <c r="AR116" s="20"/>
      <c r="AS116" s="22"/>
      <c r="AT116" s="46" t="s">
        <v>73</v>
      </c>
      <c r="AU116" s="46" t="s">
        <v>73</v>
      </c>
      <c r="AV116" s="46" t="s">
        <v>73</v>
      </c>
      <c r="AW116" s="46" t="s">
        <v>73</v>
      </c>
      <c r="AX116" s="46" t="s">
        <v>73</v>
      </c>
      <c r="AY116" s="46">
        <v>40</v>
      </c>
      <c r="AZ116" s="46">
        <v>160</v>
      </c>
      <c r="BA116" s="46" t="s">
        <v>73</v>
      </c>
      <c r="BB116" s="46" t="s">
        <v>73</v>
      </c>
      <c r="BC116" s="46" t="s">
        <v>73</v>
      </c>
    </row>
    <row r="117" spans="29:55" x14ac:dyDescent="0.25">
      <c r="AC117" s="15">
        <v>116</v>
      </c>
      <c r="AD117" s="48" t="s">
        <v>219</v>
      </c>
      <c r="AE117" s="47" t="s">
        <v>651</v>
      </c>
      <c r="AF117" s="17" t="s">
        <v>627</v>
      </c>
      <c r="AG117" s="48" t="s">
        <v>240</v>
      </c>
      <c r="AH117" s="17" t="s">
        <v>89</v>
      </c>
      <c r="AI117" s="46" t="s">
        <v>652</v>
      </c>
      <c r="AJ117" s="46" t="s">
        <v>618</v>
      </c>
      <c r="AK117" s="46" t="s">
        <v>65</v>
      </c>
      <c r="AL117" s="17" t="s">
        <v>653</v>
      </c>
      <c r="AM117" s="46" t="s">
        <v>67</v>
      </c>
      <c r="AN117" s="46" t="s">
        <v>67</v>
      </c>
      <c r="AO117" s="46" t="s">
        <v>82</v>
      </c>
      <c r="AP117" s="46" t="s">
        <v>82</v>
      </c>
      <c r="AQ117" s="49" t="s">
        <v>620</v>
      </c>
      <c r="AR117" s="20"/>
      <c r="AS117" s="22"/>
      <c r="AT117" s="46" t="s">
        <v>71</v>
      </c>
      <c r="AU117" s="46" t="s">
        <v>71</v>
      </c>
      <c r="AV117" s="46" t="s">
        <v>73</v>
      </c>
      <c r="AW117" s="46" t="s">
        <v>73</v>
      </c>
      <c r="AX117" s="46" t="s">
        <v>654</v>
      </c>
      <c r="AY117" s="17">
        <v>30</v>
      </c>
      <c r="AZ117" s="17">
        <v>130</v>
      </c>
      <c r="BA117" s="46" t="s">
        <v>73</v>
      </c>
      <c r="BB117" s="46" t="s">
        <v>73</v>
      </c>
      <c r="BC117" s="46" t="s">
        <v>73</v>
      </c>
    </row>
    <row r="118" spans="29:55" x14ac:dyDescent="0.25">
      <c r="AC118" s="15">
        <v>117</v>
      </c>
      <c r="AD118" s="19" t="s">
        <v>219</v>
      </c>
      <c r="AE118" s="21" t="s">
        <v>655</v>
      </c>
      <c r="AF118" s="19" t="s">
        <v>656</v>
      </c>
      <c r="AG118" s="15" t="s">
        <v>657</v>
      </c>
      <c r="AH118" s="19" t="s">
        <v>317</v>
      </c>
      <c r="AI118" s="19" t="s">
        <v>128</v>
      </c>
      <c r="AJ118" s="46" t="s">
        <v>64</v>
      </c>
      <c r="AK118" s="19" t="s">
        <v>129</v>
      </c>
      <c r="AL118" s="19" t="s">
        <v>658</v>
      </c>
      <c r="AM118" s="46" t="s">
        <v>68</v>
      </c>
      <c r="AN118" s="19" t="s">
        <v>82</v>
      </c>
      <c r="AO118" s="19" t="s">
        <v>71</v>
      </c>
      <c r="AP118" s="19" t="s">
        <v>71</v>
      </c>
      <c r="AQ118" s="19" t="s">
        <v>659</v>
      </c>
      <c r="AR118" s="20">
        <v>41139</v>
      </c>
      <c r="AS118" s="22" t="s">
        <v>172</v>
      </c>
      <c r="AT118" s="19" t="s">
        <v>71</v>
      </c>
      <c r="AU118" s="19" t="s">
        <v>82</v>
      </c>
      <c r="AV118" s="19" t="s">
        <v>82</v>
      </c>
      <c r="AW118" s="19" t="s">
        <v>82</v>
      </c>
      <c r="AX118" s="19"/>
      <c r="AY118" s="19">
        <v>72</v>
      </c>
      <c r="AZ118" s="19"/>
      <c r="BA118" s="19"/>
      <c r="BB118" s="19"/>
      <c r="BC118" s="19"/>
    </row>
    <row r="119" spans="29:55" x14ac:dyDescent="0.25">
      <c r="AC119" s="15">
        <v>118</v>
      </c>
      <c r="AD119" s="73" t="s">
        <v>219</v>
      </c>
      <c r="AE119" s="74" t="s">
        <v>660</v>
      </c>
      <c r="AF119" s="73" t="s">
        <v>661</v>
      </c>
      <c r="AG119" s="75" t="s">
        <v>657</v>
      </c>
      <c r="AH119" s="73" t="s">
        <v>317</v>
      </c>
      <c r="AI119" s="73" t="s">
        <v>128</v>
      </c>
      <c r="AJ119" s="70" t="s">
        <v>64</v>
      </c>
      <c r="AK119" s="73" t="s">
        <v>129</v>
      </c>
      <c r="AL119" s="73" t="s">
        <v>662</v>
      </c>
      <c r="AM119" s="70" t="s">
        <v>68</v>
      </c>
      <c r="AN119" s="73" t="s">
        <v>82</v>
      </c>
      <c r="AO119" s="73" t="s">
        <v>71</v>
      </c>
      <c r="AP119" s="73" t="s">
        <v>71</v>
      </c>
      <c r="AQ119" s="73" t="s">
        <v>663</v>
      </c>
      <c r="AR119" s="76"/>
      <c r="AS119" s="71"/>
      <c r="AT119" s="73" t="s">
        <v>71</v>
      </c>
      <c r="AU119" s="73" t="s">
        <v>82</v>
      </c>
      <c r="AV119" s="73" t="s">
        <v>82</v>
      </c>
      <c r="AW119" s="73" t="s">
        <v>82</v>
      </c>
      <c r="AX119" s="73"/>
      <c r="AY119" s="73">
        <v>180</v>
      </c>
      <c r="AZ119" s="73"/>
      <c r="BA119" s="73"/>
      <c r="BB119" s="73"/>
      <c r="BC119" s="73"/>
    </row>
    <row r="120" spans="29:55" x14ac:dyDescent="0.25">
      <c r="AC120" s="15">
        <v>119</v>
      </c>
      <c r="AD120" s="19" t="s">
        <v>219</v>
      </c>
      <c r="AE120" s="77" t="s">
        <v>664</v>
      </c>
      <c r="AF120" s="77" t="s">
        <v>665</v>
      </c>
      <c r="AG120" s="77" t="s">
        <v>61</v>
      </c>
      <c r="AH120" s="77" t="s">
        <v>89</v>
      </c>
      <c r="AI120" s="19" t="s">
        <v>461</v>
      </c>
      <c r="AJ120" s="19" t="s">
        <v>666</v>
      </c>
      <c r="AK120" s="19" t="s">
        <v>65</v>
      </c>
      <c r="AL120" s="77" t="s">
        <v>667</v>
      </c>
      <c r="AM120" s="62" t="s">
        <v>67</v>
      </c>
      <c r="AN120" s="62" t="s">
        <v>82</v>
      </c>
      <c r="AO120" s="62" t="s">
        <v>82</v>
      </c>
      <c r="AP120" s="62" t="s">
        <v>82</v>
      </c>
      <c r="AQ120" s="62" t="s">
        <v>668</v>
      </c>
      <c r="AR120" s="64">
        <v>41166</v>
      </c>
      <c r="AS120" s="22" t="s">
        <v>302</v>
      </c>
      <c r="AT120" s="62"/>
      <c r="AU120" s="62"/>
      <c r="AV120" s="62"/>
      <c r="AW120" s="62"/>
      <c r="AX120" s="62"/>
      <c r="AY120" s="62"/>
      <c r="AZ120" s="62"/>
      <c r="BA120" s="62"/>
      <c r="BB120" s="62"/>
      <c r="BC120" s="62"/>
    </row>
    <row r="121" spans="29:55" x14ac:dyDescent="0.25">
      <c r="AC121" s="15">
        <v>120</v>
      </c>
      <c r="AD121" s="19" t="s">
        <v>219</v>
      </c>
      <c r="AE121" s="77" t="s">
        <v>669</v>
      </c>
      <c r="AF121" s="77" t="s">
        <v>670</v>
      </c>
      <c r="AG121" s="77" t="s">
        <v>61</v>
      </c>
      <c r="AH121" s="77" t="s">
        <v>62</v>
      </c>
      <c r="AI121" s="19" t="s">
        <v>78</v>
      </c>
      <c r="AJ121" s="19" t="s">
        <v>666</v>
      </c>
      <c r="AK121" s="19" t="s">
        <v>65</v>
      </c>
      <c r="AL121" s="77" t="s">
        <v>667</v>
      </c>
      <c r="AM121" s="62" t="s">
        <v>67</v>
      </c>
      <c r="AN121" s="62" t="s">
        <v>82</v>
      </c>
      <c r="AO121" s="62" t="s">
        <v>82</v>
      </c>
      <c r="AP121" s="62" t="s">
        <v>82</v>
      </c>
      <c r="AQ121" s="62" t="s">
        <v>199</v>
      </c>
      <c r="AR121" s="64"/>
      <c r="AS121" s="22"/>
      <c r="AT121" s="62"/>
      <c r="AU121" s="62"/>
      <c r="AV121" s="62"/>
      <c r="AW121" s="62"/>
      <c r="AX121" s="62"/>
      <c r="AY121" s="62"/>
      <c r="AZ121" s="62"/>
      <c r="BA121" s="62"/>
      <c r="BB121" s="62"/>
      <c r="BC121" s="62"/>
    </row>
    <row r="122" spans="29:55" x14ac:dyDescent="0.25">
      <c r="AC122" s="15">
        <v>121</v>
      </c>
      <c r="AD122" s="19" t="s">
        <v>219</v>
      </c>
      <c r="AE122" s="77" t="s">
        <v>671</v>
      </c>
      <c r="AF122" s="77" t="s">
        <v>617</v>
      </c>
      <c r="AG122" s="77" t="s">
        <v>61</v>
      </c>
      <c r="AH122" s="77" t="s">
        <v>89</v>
      </c>
      <c r="AI122" s="19" t="s">
        <v>80</v>
      </c>
      <c r="AJ122" s="19" t="s">
        <v>666</v>
      </c>
      <c r="AK122" s="19" t="s">
        <v>65</v>
      </c>
      <c r="AL122" s="77" t="s">
        <v>672</v>
      </c>
      <c r="AM122" s="62" t="s">
        <v>66</v>
      </c>
      <c r="AN122" s="62" t="s">
        <v>82</v>
      </c>
      <c r="AO122" s="62" t="s">
        <v>82</v>
      </c>
      <c r="AP122" s="62" t="s">
        <v>82</v>
      </c>
      <c r="AQ122" s="62" t="s">
        <v>199</v>
      </c>
      <c r="AR122" s="64"/>
      <c r="AS122" s="22"/>
      <c r="AT122" s="62"/>
      <c r="AU122" s="62"/>
      <c r="AV122" s="62"/>
      <c r="AW122" s="62"/>
      <c r="AX122" s="62"/>
      <c r="AY122" s="62"/>
      <c r="AZ122" s="62"/>
      <c r="BA122" s="62"/>
      <c r="BB122" s="62"/>
      <c r="BC122" s="62"/>
    </row>
    <row r="123" spans="29:55" x14ac:dyDescent="0.25">
      <c r="AC123" s="15">
        <v>122</v>
      </c>
      <c r="AD123" s="19" t="s">
        <v>219</v>
      </c>
      <c r="AE123" s="77" t="s">
        <v>673</v>
      </c>
      <c r="AF123" s="77" t="s">
        <v>670</v>
      </c>
      <c r="AG123" s="77" t="s">
        <v>674</v>
      </c>
      <c r="AH123" s="77" t="s">
        <v>62</v>
      </c>
      <c r="AI123" s="19" t="s">
        <v>78</v>
      </c>
      <c r="AJ123" s="19" t="s">
        <v>666</v>
      </c>
      <c r="AK123" s="19" t="s">
        <v>129</v>
      </c>
      <c r="AL123" s="77" t="s">
        <v>675</v>
      </c>
      <c r="AM123" s="62" t="s">
        <v>66</v>
      </c>
      <c r="AN123" s="62" t="s">
        <v>82</v>
      </c>
      <c r="AO123" s="62" t="s">
        <v>71</v>
      </c>
      <c r="AP123" s="62" t="s">
        <v>71</v>
      </c>
      <c r="AQ123" s="62" t="s">
        <v>199</v>
      </c>
      <c r="AR123" s="64"/>
      <c r="AS123" s="22"/>
      <c r="AT123" s="62"/>
      <c r="AU123" s="62"/>
      <c r="AV123" s="62"/>
      <c r="AW123" s="62"/>
      <c r="AX123" s="62"/>
      <c r="AY123" s="62"/>
      <c r="AZ123" s="62"/>
      <c r="BA123" s="62"/>
      <c r="BB123" s="62"/>
      <c r="BC123" s="62"/>
    </row>
    <row r="124" spans="29:55" x14ac:dyDescent="0.25">
      <c r="AC124" s="15">
        <v>123</v>
      </c>
      <c r="AD124" s="19" t="s">
        <v>219</v>
      </c>
      <c r="AE124" s="77" t="s">
        <v>676</v>
      </c>
      <c r="AF124" s="77" t="s">
        <v>665</v>
      </c>
      <c r="AG124" s="77" t="s">
        <v>61</v>
      </c>
      <c r="AH124" s="77" t="s">
        <v>62</v>
      </c>
      <c r="AI124" s="19" t="s">
        <v>461</v>
      </c>
      <c r="AJ124" s="19" t="s">
        <v>666</v>
      </c>
      <c r="AK124" s="19" t="s">
        <v>65</v>
      </c>
      <c r="AL124" s="77" t="s">
        <v>675</v>
      </c>
      <c r="AM124" s="62" t="s">
        <v>66</v>
      </c>
      <c r="AN124" s="62" t="s">
        <v>82</v>
      </c>
      <c r="AO124" s="62" t="s">
        <v>82</v>
      </c>
      <c r="AP124" s="62" t="s">
        <v>82</v>
      </c>
      <c r="AQ124" s="62" t="s">
        <v>199</v>
      </c>
      <c r="AR124" s="64"/>
      <c r="AS124" s="22"/>
      <c r="AT124" s="62"/>
      <c r="AU124" s="62"/>
      <c r="AV124" s="62"/>
      <c r="AW124" s="62"/>
      <c r="AX124" s="62"/>
      <c r="AY124" s="62"/>
      <c r="AZ124" s="62"/>
      <c r="BA124" s="62"/>
      <c r="BB124" s="62"/>
      <c r="BC124" s="62"/>
    </row>
    <row r="125" spans="29:55" x14ac:dyDescent="0.25">
      <c r="AC125" s="15">
        <v>124</v>
      </c>
      <c r="AD125" s="48" t="s">
        <v>677</v>
      </c>
      <c r="AE125" s="47" t="s">
        <v>678</v>
      </c>
      <c r="AF125" s="46" t="s">
        <v>679</v>
      </c>
      <c r="AG125" s="46" t="s">
        <v>240</v>
      </c>
      <c r="AH125" s="46" t="s">
        <v>89</v>
      </c>
      <c r="AI125" s="46" t="s">
        <v>325</v>
      </c>
      <c r="AJ125" s="48" t="s">
        <v>680</v>
      </c>
      <c r="AK125" s="46" t="s">
        <v>65</v>
      </c>
      <c r="AL125" s="46" t="s">
        <v>681</v>
      </c>
      <c r="AM125" s="46" t="s">
        <v>67</v>
      </c>
      <c r="AN125" s="46" t="s">
        <v>82</v>
      </c>
      <c r="AO125" s="46" t="s">
        <v>82</v>
      </c>
      <c r="AP125" s="46" t="s">
        <v>82</v>
      </c>
      <c r="AQ125" s="46" t="s">
        <v>682</v>
      </c>
      <c r="AR125" s="22">
        <v>38458</v>
      </c>
      <c r="AS125" s="22" t="s">
        <v>683</v>
      </c>
      <c r="AT125" s="46" t="s">
        <v>82</v>
      </c>
      <c r="AU125" s="46" t="s">
        <v>82</v>
      </c>
      <c r="AV125" s="46" t="s">
        <v>82</v>
      </c>
      <c r="AW125" s="46" t="s">
        <v>71</v>
      </c>
      <c r="AX125" s="46" t="s">
        <v>338</v>
      </c>
      <c r="AY125" s="46">
        <v>40</v>
      </c>
      <c r="AZ125" s="46">
        <v>250</v>
      </c>
      <c r="BA125" s="46">
        <v>290</v>
      </c>
      <c r="BB125" s="46" t="s">
        <v>684</v>
      </c>
      <c r="BC125" s="46" t="s">
        <v>685</v>
      </c>
    </row>
    <row r="126" spans="29:55" x14ac:dyDescent="0.25">
      <c r="AC126" s="15">
        <v>125</v>
      </c>
      <c r="AD126" s="48" t="s">
        <v>677</v>
      </c>
      <c r="AE126" s="47" t="s">
        <v>686</v>
      </c>
      <c r="AF126" s="46" t="s">
        <v>679</v>
      </c>
      <c r="AG126" s="46" t="s">
        <v>240</v>
      </c>
      <c r="AH126" s="46" t="s">
        <v>197</v>
      </c>
      <c r="AI126" s="46" t="s">
        <v>325</v>
      </c>
      <c r="AJ126" s="46" t="s">
        <v>687</v>
      </c>
      <c r="AK126" s="46" t="s">
        <v>65</v>
      </c>
      <c r="AL126" s="46" t="s">
        <v>688</v>
      </c>
      <c r="AM126" s="46" t="s">
        <v>67</v>
      </c>
      <c r="AN126" s="46" t="s">
        <v>82</v>
      </c>
      <c r="AO126" s="46" t="s">
        <v>82</v>
      </c>
      <c r="AP126" s="46" t="s">
        <v>82</v>
      </c>
      <c r="AQ126" s="46" t="s">
        <v>689</v>
      </c>
      <c r="AR126" s="22">
        <v>40878</v>
      </c>
      <c r="AS126" s="22" t="s">
        <v>236</v>
      </c>
      <c r="AT126" s="46" t="s">
        <v>82</v>
      </c>
      <c r="AU126" s="46" t="s">
        <v>82</v>
      </c>
      <c r="AV126" s="46" t="s">
        <v>82</v>
      </c>
      <c r="AW126" s="46" t="s">
        <v>71</v>
      </c>
      <c r="AX126" s="46" t="s">
        <v>338</v>
      </c>
      <c r="AY126" s="46">
        <v>50</v>
      </c>
      <c r="AZ126" s="46">
        <v>100</v>
      </c>
      <c r="BA126" s="46">
        <v>150</v>
      </c>
      <c r="BB126" s="46" t="s">
        <v>690</v>
      </c>
      <c r="BC126" s="46" t="s">
        <v>691</v>
      </c>
    </row>
    <row r="127" spans="29:55" x14ac:dyDescent="0.25">
      <c r="AC127" s="15">
        <v>126</v>
      </c>
      <c r="AD127" s="48" t="s">
        <v>677</v>
      </c>
      <c r="AE127" s="47" t="s">
        <v>692</v>
      </c>
      <c r="AF127" s="46" t="s">
        <v>693</v>
      </c>
      <c r="AG127" s="46" t="s">
        <v>240</v>
      </c>
      <c r="AH127" s="46" t="s">
        <v>89</v>
      </c>
      <c r="AI127" s="46" t="s">
        <v>232</v>
      </c>
      <c r="AJ127" s="46" t="s">
        <v>694</v>
      </c>
      <c r="AK127" s="46" t="s">
        <v>65</v>
      </c>
      <c r="AL127" s="46" t="s">
        <v>695</v>
      </c>
      <c r="AM127" s="46" t="s">
        <v>67</v>
      </c>
      <c r="AN127" s="46" t="s">
        <v>82</v>
      </c>
      <c r="AO127" s="46" t="s">
        <v>82</v>
      </c>
      <c r="AP127" s="46" t="s">
        <v>82</v>
      </c>
      <c r="AQ127" s="46" t="s">
        <v>696</v>
      </c>
      <c r="AR127" s="22"/>
      <c r="AS127" s="22"/>
      <c r="AT127" s="46" t="s">
        <v>82</v>
      </c>
      <c r="AU127" s="46" t="s">
        <v>82</v>
      </c>
      <c r="AV127" s="46" t="s">
        <v>82</v>
      </c>
      <c r="AW127" s="46" t="s">
        <v>71</v>
      </c>
      <c r="AX127" s="46" t="s">
        <v>338</v>
      </c>
      <c r="AY127" s="46">
        <v>60</v>
      </c>
      <c r="AZ127" s="46">
        <v>150</v>
      </c>
      <c r="BA127" s="46">
        <v>210</v>
      </c>
      <c r="BB127" s="46" t="s">
        <v>697</v>
      </c>
      <c r="BC127" s="46" t="s">
        <v>698</v>
      </c>
    </row>
    <row r="128" spans="29:55" x14ac:dyDescent="0.25">
      <c r="AC128" s="15">
        <v>127</v>
      </c>
      <c r="AD128" s="48" t="s">
        <v>677</v>
      </c>
      <c r="AE128" s="47" t="s">
        <v>699</v>
      </c>
      <c r="AF128" s="46" t="s">
        <v>693</v>
      </c>
      <c r="AG128" s="46" t="s">
        <v>240</v>
      </c>
      <c r="AH128" s="46" t="s">
        <v>89</v>
      </c>
      <c r="AI128" s="46" t="s">
        <v>232</v>
      </c>
      <c r="AJ128" s="46" t="s">
        <v>700</v>
      </c>
      <c r="AK128" s="46" t="s">
        <v>65</v>
      </c>
      <c r="AL128" s="46" t="s">
        <v>701</v>
      </c>
      <c r="AM128" s="46" t="s">
        <v>67</v>
      </c>
      <c r="AN128" s="46" t="s">
        <v>82</v>
      </c>
      <c r="AO128" s="46" t="s">
        <v>82</v>
      </c>
      <c r="AP128" s="46" t="s">
        <v>702</v>
      </c>
      <c r="AQ128" s="46" t="s">
        <v>82</v>
      </c>
      <c r="AR128" s="22"/>
      <c r="AS128" s="22"/>
      <c r="AT128" s="46" t="s">
        <v>82</v>
      </c>
      <c r="AU128" s="46" t="s">
        <v>82</v>
      </c>
      <c r="AV128" s="46" t="s">
        <v>71</v>
      </c>
      <c r="AW128" s="46" t="s">
        <v>71</v>
      </c>
      <c r="AX128" s="46" t="s">
        <v>338</v>
      </c>
      <c r="AY128" s="46">
        <v>30</v>
      </c>
      <c r="AZ128" s="46">
        <v>125</v>
      </c>
      <c r="BA128" s="46">
        <v>155</v>
      </c>
      <c r="BB128" s="46" t="s">
        <v>703</v>
      </c>
      <c r="BC128" s="46" t="s">
        <v>704</v>
      </c>
    </row>
    <row r="129" spans="29:55" x14ac:dyDescent="0.25">
      <c r="AC129" s="15">
        <v>128</v>
      </c>
      <c r="AD129" s="48" t="s">
        <v>677</v>
      </c>
      <c r="AE129" s="47" t="s">
        <v>705</v>
      </c>
      <c r="AF129" s="46" t="s">
        <v>706</v>
      </c>
      <c r="AG129" s="46" t="s">
        <v>240</v>
      </c>
      <c r="AH129" s="46" t="s">
        <v>89</v>
      </c>
      <c r="AI129" s="46" t="s">
        <v>80</v>
      </c>
      <c r="AJ129" s="46" t="s">
        <v>700</v>
      </c>
      <c r="AK129" s="46" t="s">
        <v>65</v>
      </c>
      <c r="AL129" s="46" t="s">
        <v>707</v>
      </c>
      <c r="AM129" s="46" t="s">
        <v>66</v>
      </c>
      <c r="AN129" s="46" t="s">
        <v>82</v>
      </c>
      <c r="AO129" s="46" t="s">
        <v>82</v>
      </c>
      <c r="AP129" s="46" t="s">
        <v>82</v>
      </c>
      <c r="AQ129" s="46" t="s">
        <v>708</v>
      </c>
      <c r="AR129" s="22">
        <v>40891</v>
      </c>
      <c r="AS129" s="22" t="s">
        <v>236</v>
      </c>
      <c r="AT129" s="46" t="s">
        <v>71</v>
      </c>
      <c r="AU129" s="46" t="s">
        <v>82</v>
      </c>
      <c r="AV129" s="46" t="s">
        <v>82</v>
      </c>
      <c r="AW129" s="46" t="s">
        <v>71</v>
      </c>
      <c r="AX129" s="46" t="s">
        <v>123</v>
      </c>
      <c r="AY129" s="46">
        <v>50</v>
      </c>
      <c r="AZ129" s="46">
        <v>150</v>
      </c>
      <c r="BA129" s="46">
        <v>200</v>
      </c>
      <c r="BB129" s="46" t="s">
        <v>709</v>
      </c>
      <c r="BC129" s="46" t="s">
        <v>710</v>
      </c>
    </row>
    <row r="130" spans="29:55" x14ac:dyDescent="0.25">
      <c r="AC130" s="15">
        <v>129</v>
      </c>
      <c r="AD130" s="48" t="s">
        <v>677</v>
      </c>
      <c r="AE130" s="47" t="s">
        <v>711</v>
      </c>
      <c r="AF130" s="46" t="s">
        <v>679</v>
      </c>
      <c r="AG130" s="46" t="s">
        <v>240</v>
      </c>
      <c r="AH130" s="46" t="s">
        <v>89</v>
      </c>
      <c r="AI130" s="46" t="s">
        <v>325</v>
      </c>
      <c r="AJ130" s="46" t="s">
        <v>687</v>
      </c>
      <c r="AK130" s="46" t="s">
        <v>65</v>
      </c>
      <c r="AL130" s="46" t="s">
        <v>712</v>
      </c>
      <c r="AM130" s="46" t="s">
        <v>67</v>
      </c>
      <c r="AN130" s="46" t="s">
        <v>82</v>
      </c>
      <c r="AO130" s="46" t="s">
        <v>713</v>
      </c>
      <c r="AP130" s="46" t="s">
        <v>82</v>
      </c>
      <c r="AQ130" s="46" t="s">
        <v>714</v>
      </c>
      <c r="AR130" s="22">
        <v>40560</v>
      </c>
      <c r="AS130" s="22" t="s">
        <v>376</v>
      </c>
      <c r="AT130" s="46" t="s">
        <v>82</v>
      </c>
      <c r="AU130" s="46" t="s">
        <v>82</v>
      </c>
      <c r="AV130" s="46" t="s">
        <v>82</v>
      </c>
      <c r="AW130" s="46" t="s">
        <v>71</v>
      </c>
      <c r="AX130" s="46" t="s">
        <v>338</v>
      </c>
      <c r="AY130" s="46">
        <v>50</v>
      </c>
      <c r="AZ130" s="46">
        <v>150</v>
      </c>
      <c r="BA130" s="46">
        <v>200</v>
      </c>
      <c r="BB130" s="46" t="s">
        <v>690</v>
      </c>
      <c r="BC130" s="46" t="s">
        <v>715</v>
      </c>
    </row>
    <row r="131" spans="29:55" x14ac:dyDescent="0.25">
      <c r="AC131" s="15">
        <v>130</v>
      </c>
      <c r="AD131" s="48" t="s">
        <v>677</v>
      </c>
      <c r="AE131" s="47" t="s">
        <v>716</v>
      </c>
      <c r="AF131" s="46" t="s">
        <v>679</v>
      </c>
      <c r="AG131" s="46" t="s">
        <v>240</v>
      </c>
      <c r="AH131" s="46" t="s">
        <v>89</v>
      </c>
      <c r="AI131" s="46" t="s">
        <v>325</v>
      </c>
      <c r="AJ131" s="46" t="s">
        <v>687</v>
      </c>
      <c r="AK131" s="46" t="s">
        <v>65</v>
      </c>
      <c r="AL131" s="46" t="s">
        <v>688</v>
      </c>
      <c r="AM131" s="46" t="s">
        <v>67</v>
      </c>
      <c r="AN131" s="46" t="s">
        <v>82</v>
      </c>
      <c r="AO131" s="46" t="s">
        <v>713</v>
      </c>
      <c r="AP131" s="46" t="s">
        <v>82</v>
      </c>
      <c r="AQ131" s="46" t="s">
        <v>689</v>
      </c>
      <c r="AR131" s="22">
        <v>40878</v>
      </c>
      <c r="AS131" s="22" t="s">
        <v>236</v>
      </c>
      <c r="AT131" s="46" t="s">
        <v>82</v>
      </c>
      <c r="AU131" s="46" t="s">
        <v>82</v>
      </c>
      <c r="AV131" s="46" t="s">
        <v>82</v>
      </c>
      <c r="AW131" s="46" t="s">
        <v>71</v>
      </c>
      <c r="AX131" s="46" t="s">
        <v>338</v>
      </c>
      <c r="AY131" s="46">
        <v>30</v>
      </c>
      <c r="AZ131" s="46">
        <v>150</v>
      </c>
      <c r="BA131" s="46">
        <v>180</v>
      </c>
      <c r="BB131" s="46" t="s">
        <v>717</v>
      </c>
      <c r="BC131" s="46" t="s">
        <v>718</v>
      </c>
    </row>
    <row r="132" spans="29:55" x14ac:dyDescent="0.25">
      <c r="AC132" s="15">
        <v>131</v>
      </c>
      <c r="AD132" s="48" t="s">
        <v>677</v>
      </c>
      <c r="AE132" s="47" t="s">
        <v>719</v>
      </c>
      <c r="AF132" s="46" t="s">
        <v>706</v>
      </c>
      <c r="AG132" s="48" t="s">
        <v>240</v>
      </c>
      <c r="AH132" s="46" t="s">
        <v>89</v>
      </c>
      <c r="AI132" s="46" t="s">
        <v>80</v>
      </c>
      <c r="AJ132" s="46" t="s">
        <v>720</v>
      </c>
      <c r="AK132" s="46" t="s">
        <v>65</v>
      </c>
      <c r="AL132" s="46" t="s">
        <v>721</v>
      </c>
      <c r="AM132" s="46" t="s">
        <v>66</v>
      </c>
      <c r="AN132" s="46" t="s">
        <v>82</v>
      </c>
      <c r="AO132" s="46" t="s">
        <v>82</v>
      </c>
      <c r="AP132" s="46" t="s">
        <v>82</v>
      </c>
      <c r="AQ132" s="46" t="s">
        <v>722</v>
      </c>
      <c r="AR132" s="22"/>
      <c r="AS132" s="22"/>
      <c r="AT132" s="46" t="s">
        <v>71</v>
      </c>
      <c r="AU132" s="46" t="s">
        <v>82</v>
      </c>
      <c r="AV132" s="46" t="s">
        <v>82</v>
      </c>
      <c r="AW132" s="46" t="s">
        <v>71</v>
      </c>
      <c r="AX132" s="46" t="s">
        <v>338</v>
      </c>
      <c r="AY132" s="46">
        <v>30</v>
      </c>
      <c r="AZ132" s="46">
        <v>150</v>
      </c>
      <c r="BA132" s="46">
        <v>180</v>
      </c>
      <c r="BB132" s="46" t="s">
        <v>723</v>
      </c>
      <c r="BC132" s="46" t="s">
        <v>724</v>
      </c>
    </row>
    <row r="133" spans="29:55" x14ac:dyDescent="0.25">
      <c r="AC133" s="15">
        <v>132</v>
      </c>
      <c r="AD133" s="48" t="s">
        <v>677</v>
      </c>
      <c r="AE133" s="47" t="s">
        <v>725</v>
      </c>
      <c r="AF133" s="46" t="s">
        <v>679</v>
      </c>
      <c r="AG133" s="46" t="s">
        <v>240</v>
      </c>
      <c r="AH133" s="46" t="s">
        <v>197</v>
      </c>
      <c r="AI133" s="46" t="s">
        <v>232</v>
      </c>
      <c r="AJ133" s="46" t="s">
        <v>143</v>
      </c>
      <c r="AK133" s="46" t="s">
        <v>65</v>
      </c>
      <c r="AL133" s="46" t="s">
        <v>726</v>
      </c>
      <c r="AM133" s="46" t="s">
        <v>67</v>
      </c>
      <c r="AN133" s="46" t="s">
        <v>67</v>
      </c>
      <c r="AO133" s="46" t="s">
        <v>82</v>
      </c>
      <c r="AP133" s="46" t="s">
        <v>82</v>
      </c>
      <c r="AQ133" s="46" t="s">
        <v>727</v>
      </c>
      <c r="AR133" s="22">
        <v>41069</v>
      </c>
      <c r="AS133" s="22" t="s">
        <v>368</v>
      </c>
      <c r="AT133" s="46" t="s">
        <v>727</v>
      </c>
      <c r="AU133" s="46" t="s">
        <v>82</v>
      </c>
      <c r="AV133" s="46" t="s">
        <v>82</v>
      </c>
      <c r="AW133" s="46" t="s">
        <v>71</v>
      </c>
      <c r="AX133" s="46" t="s">
        <v>384</v>
      </c>
      <c r="AY133" s="46">
        <v>30</v>
      </c>
      <c r="AZ133" s="46">
        <v>170</v>
      </c>
      <c r="BA133" s="46">
        <v>200</v>
      </c>
      <c r="BB133" s="46" t="s">
        <v>728</v>
      </c>
      <c r="BC133" s="46" t="s">
        <v>729</v>
      </c>
    </row>
    <row r="134" spans="29:55" x14ac:dyDescent="0.25">
      <c r="AC134" s="15">
        <v>133</v>
      </c>
      <c r="AD134" s="48" t="s">
        <v>677</v>
      </c>
      <c r="AE134" s="47" t="s">
        <v>730</v>
      </c>
      <c r="AF134" s="46" t="s">
        <v>679</v>
      </c>
      <c r="AG134" s="46" t="s">
        <v>240</v>
      </c>
      <c r="AH134" s="46" t="s">
        <v>89</v>
      </c>
      <c r="AI134" s="46" t="s">
        <v>232</v>
      </c>
      <c r="AJ134" s="46" t="s">
        <v>143</v>
      </c>
      <c r="AK134" s="46" t="s">
        <v>65</v>
      </c>
      <c r="AL134" s="46" t="s">
        <v>731</v>
      </c>
      <c r="AM134" s="46" t="s">
        <v>67</v>
      </c>
      <c r="AN134" s="46" t="s">
        <v>67</v>
      </c>
      <c r="AO134" s="46" t="s">
        <v>82</v>
      </c>
      <c r="AP134" s="46" t="s">
        <v>82</v>
      </c>
      <c r="AQ134" s="46" t="s">
        <v>732</v>
      </c>
      <c r="AR134" s="22">
        <v>40864</v>
      </c>
      <c r="AS134" s="22" t="s">
        <v>99</v>
      </c>
      <c r="AT134" s="46" t="s">
        <v>180</v>
      </c>
      <c r="AU134" s="46" t="s">
        <v>82</v>
      </c>
      <c r="AV134" s="46" t="s">
        <v>82</v>
      </c>
      <c r="AW134" s="46" t="s">
        <v>71</v>
      </c>
      <c r="AX134" s="46" t="s">
        <v>384</v>
      </c>
      <c r="AY134" s="46">
        <v>20</v>
      </c>
      <c r="AZ134" s="46">
        <v>160</v>
      </c>
      <c r="BA134" s="46">
        <v>180</v>
      </c>
      <c r="BB134" s="46" t="s">
        <v>733</v>
      </c>
      <c r="BC134" s="46" t="s">
        <v>734</v>
      </c>
    </row>
    <row r="135" spans="29:55" x14ac:dyDescent="0.25">
      <c r="AC135" s="15">
        <v>134</v>
      </c>
      <c r="AD135" s="48" t="s">
        <v>677</v>
      </c>
      <c r="AE135" s="47" t="s">
        <v>735</v>
      </c>
      <c r="AF135" s="46" t="s">
        <v>679</v>
      </c>
      <c r="AG135" s="46" t="s">
        <v>240</v>
      </c>
      <c r="AH135" s="46" t="s">
        <v>89</v>
      </c>
      <c r="AI135" s="46" t="s">
        <v>325</v>
      </c>
      <c r="AJ135" s="46" t="s">
        <v>687</v>
      </c>
      <c r="AK135" s="46" t="s">
        <v>65</v>
      </c>
      <c r="AL135" s="46" t="s">
        <v>555</v>
      </c>
      <c r="AM135" s="46" t="s">
        <v>67</v>
      </c>
      <c r="AN135" s="46" t="s">
        <v>67</v>
      </c>
      <c r="AO135" s="46" t="s">
        <v>66</v>
      </c>
      <c r="AP135" s="46" t="s">
        <v>67</v>
      </c>
      <c r="AQ135" s="46" t="s">
        <v>736</v>
      </c>
      <c r="AR135" s="22"/>
      <c r="AS135" s="22"/>
      <c r="AT135" s="46" t="s">
        <v>67</v>
      </c>
      <c r="AU135" s="46" t="s">
        <v>67</v>
      </c>
      <c r="AV135" s="46" t="s">
        <v>67</v>
      </c>
      <c r="AW135" s="46" t="s">
        <v>67</v>
      </c>
      <c r="AX135" s="46" t="s">
        <v>123</v>
      </c>
      <c r="AY135" s="46">
        <v>50</v>
      </c>
      <c r="AZ135" s="46">
        <v>150</v>
      </c>
      <c r="BA135" s="46">
        <v>200</v>
      </c>
      <c r="BB135" s="46" t="s">
        <v>737</v>
      </c>
      <c r="BC135" s="46" t="s">
        <v>738</v>
      </c>
    </row>
    <row r="136" spans="29:55" x14ac:dyDescent="0.25">
      <c r="AC136" s="15">
        <v>135</v>
      </c>
      <c r="AD136" s="48" t="s">
        <v>677</v>
      </c>
      <c r="AE136" s="47" t="s">
        <v>739</v>
      </c>
      <c r="AF136" s="46" t="s">
        <v>679</v>
      </c>
      <c r="AG136" s="46" t="s">
        <v>240</v>
      </c>
      <c r="AH136" s="46" t="s">
        <v>89</v>
      </c>
      <c r="AI136" s="46" t="s">
        <v>232</v>
      </c>
      <c r="AJ136" s="46" t="s">
        <v>143</v>
      </c>
      <c r="AK136" s="46" t="s">
        <v>65</v>
      </c>
      <c r="AL136" s="46" t="s">
        <v>740</v>
      </c>
      <c r="AM136" s="46" t="s">
        <v>67</v>
      </c>
      <c r="AN136" s="46" t="s">
        <v>82</v>
      </c>
      <c r="AO136" s="46" t="s">
        <v>82</v>
      </c>
      <c r="AP136" s="46" t="s">
        <v>82</v>
      </c>
      <c r="AQ136" s="46" t="s">
        <v>741</v>
      </c>
      <c r="AR136" s="22">
        <v>41078</v>
      </c>
      <c r="AS136" s="22" t="s">
        <v>368</v>
      </c>
      <c r="AT136" s="46" t="s">
        <v>180</v>
      </c>
      <c r="AU136" s="46" t="s">
        <v>82</v>
      </c>
      <c r="AV136" s="46" t="s">
        <v>82</v>
      </c>
      <c r="AW136" s="46" t="s">
        <v>71</v>
      </c>
      <c r="AX136" s="46" t="s">
        <v>159</v>
      </c>
      <c r="AY136" s="46">
        <v>30</v>
      </c>
      <c r="AZ136" s="46">
        <v>170</v>
      </c>
      <c r="BA136" s="46">
        <v>200</v>
      </c>
      <c r="BB136" s="46" t="s">
        <v>742</v>
      </c>
      <c r="BC136" s="46" t="s">
        <v>743</v>
      </c>
    </row>
    <row r="137" spans="29:55" x14ac:dyDescent="0.25">
      <c r="AC137" s="15">
        <v>136</v>
      </c>
      <c r="AD137" s="48" t="s">
        <v>677</v>
      </c>
      <c r="AE137" s="47" t="s">
        <v>744</v>
      </c>
      <c r="AF137" s="46" t="s">
        <v>679</v>
      </c>
      <c r="AG137" s="46" t="s">
        <v>240</v>
      </c>
      <c r="AH137" s="46" t="s">
        <v>197</v>
      </c>
      <c r="AI137" s="46" t="s">
        <v>325</v>
      </c>
      <c r="AJ137" s="46" t="s">
        <v>687</v>
      </c>
      <c r="AK137" s="46" t="s">
        <v>65</v>
      </c>
      <c r="AL137" s="46" t="s">
        <v>745</v>
      </c>
      <c r="AM137" s="46" t="s">
        <v>67</v>
      </c>
      <c r="AN137" s="46" t="s">
        <v>82</v>
      </c>
      <c r="AO137" s="46" t="s">
        <v>82</v>
      </c>
      <c r="AP137" s="46" t="s">
        <v>82</v>
      </c>
      <c r="AQ137" s="46" t="s">
        <v>746</v>
      </c>
      <c r="AR137" s="22"/>
      <c r="AS137" s="22"/>
      <c r="AT137" s="46" t="s">
        <v>82</v>
      </c>
      <c r="AU137" s="46" t="s">
        <v>82</v>
      </c>
      <c r="AV137" s="46" t="s">
        <v>82</v>
      </c>
      <c r="AW137" s="46" t="s">
        <v>71</v>
      </c>
      <c r="AX137" s="46" t="s">
        <v>338</v>
      </c>
      <c r="AY137" s="46">
        <v>60</v>
      </c>
      <c r="AZ137" s="46">
        <v>100</v>
      </c>
      <c r="BA137" s="46">
        <v>160</v>
      </c>
      <c r="BB137" s="46" t="s">
        <v>747</v>
      </c>
      <c r="BC137" s="46" t="s">
        <v>748</v>
      </c>
    </row>
    <row r="138" spans="29:55" x14ac:dyDescent="0.25">
      <c r="AC138" s="15">
        <v>137</v>
      </c>
      <c r="AD138" s="48" t="s">
        <v>677</v>
      </c>
      <c r="AE138" s="47" t="s">
        <v>749</v>
      </c>
      <c r="AF138" s="46" t="s">
        <v>750</v>
      </c>
      <c r="AG138" s="46" t="s">
        <v>78</v>
      </c>
      <c r="AH138" s="46" t="s">
        <v>197</v>
      </c>
      <c r="AI138" s="46" t="s">
        <v>80</v>
      </c>
      <c r="AJ138" s="46" t="s">
        <v>78</v>
      </c>
      <c r="AK138" s="46" t="s">
        <v>129</v>
      </c>
      <c r="AL138" s="46" t="s">
        <v>751</v>
      </c>
      <c r="AM138" s="46" t="s">
        <v>752</v>
      </c>
      <c r="AN138" s="46" t="s">
        <v>67</v>
      </c>
      <c r="AO138" s="46" t="s">
        <v>71</v>
      </c>
      <c r="AP138" s="46" t="s">
        <v>71</v>
      </c>
      <c r="AQ138" s="46" t="s">
        <v>753</v>
      </c>
      <c r="AR138" s="22">
        <v>40892</v>
      </c>
      <c r="AS138" s="22" t="s">
        <v>236</v>
      </c>
      <c r="AT138" s="46" t="s">
        <v>180</v>
      </c>
      <c r="AU138" s="46" t="s">
        <v>71</v>
      </c>
      <c r="AV138" s="46" t="s">
        <v>82</v>
      </c>
      <c r="AW138" s="46" t="s">
        <v>71</v>
      </c>
      <c r="AX138" s="46" t="s">
        <v>338</v>
      </c>
      <c r="AY138" s="46">
        <v>20</v>
      </c>
      <c r="AZ138" s="46">
        <v>100</v>
      </c>
      <c r="BA138" s="46">
        <v>120</v>
      </c>
      <c r="BB138" s="46" t="s">
        <v>754</v>
      </c>
      <c r="BC138" s="46" t="s">
        <v>755</v>
      </c>
    </row>
    <row r="139" spans="29:55" x14ac:dyDescent="0.25">
      <c r="AC139" s="15">
        <v>138</v>
      </c>
      <c r="AD139" s="48" t="s">
        <v>677</v>
      </c>
      <c r="AE139" s="47" t="s">
        <v>756</v>
      </c>
      <c r="AF139" s="46" t="s">
        <v>679</v>
      </c>
      <c r="AG139" s="46" t="s">
        <v>78</v>
      </c>
      <c r="AH139" s="46" t="s">
        <v>89</v>
      </c>
      <c r="AI139" s="46" t="s">
        <v>80</v>
      </c>
      <c r="AJ139" s="46" t="s">
        <v>78</v>
      </c>
      <c r="AK139" s="46" t="s">
        <v>129</v>
      </c>
      <c r="AL139" s="46" t="s">
        <v>757</v>
      </c>
      <c r="AM139" s="46" t="s">
        <v>67</v>
      </c>
      <c r="AN139" s="46" t="s">
        <v>67</v>
      </c>
      <c r="AO139" s="46" t="s">
        <v>71</v>
      </c>
      <c r="AP139" s="46" t="s">
        <v>71</v>
      </c>
      <c r="AQ139" s="46" t="s">
        <v>741</v>
      </c>
      <c r="AR139" s="22">
        <v>41078</v>
      </c>
      <c r="AS139" s="22" t="s">
        <v>368</v>
      </c>
      <c r="AT139" s="46" t="s">
        <v>71</v>
      </c>
      <c r="AU139" s="46" t="s">
        <v>71</v>
      </c>
      <c r="AV139" s="46" t="s">
        <v>82</v>
      </c>
      <c r="AW139" s="46" t="s">
        <v>71</v>
      </c>
      <c r="AX139" s="46" t="s">
        <v>123</v>
      </c>
      <c r="AY139" s="46">
        <v>20</v>
      </c>
      <c r="AZ139" s="46">
        <v>80</v>
      </c>
      <c r="BA139" s="46">
        <v>100</v>
      </c>
      <c r="BB139" s="46" t="s">
        <v>758</v>
      </c>
      <c r="BC139" s="46" t="s">
        <v>759</v>
      </c>
    </row>
    <row r="140" spans="29:55" x14ac:dyDescent="0.25">
      <c r="AC140" s="15">
        <v>139</v>
      </c>
      <c r="AD140" s="48" t="s">
        <v>677</v>
      </c>
      <c r="AE140" s="47" t="s">
        <v>760</v>
      </c>
      <c r="AF140" s="46" t="s">
        <v>693</v>
      </c>
      <c r="AG140" s="46" t="s">
        <v>78</v>
      </c>
      <c r="AH140" s="46" t="s">
        <v>89</v>
      </c>
      <c r="AI140" s="46" t="s">
        <v>80</v>
      </c>
      <c r="AJ140" s="46" t="s">
        <v>78</v>
      </c>
      <c r="AK140" s="46" t="s">
        <v>129</v>
      </c>
      <c r="AL140" s="46" t="s">
        <v>761</v>
      </c>
      <c r="AM140" s="46" t="s">
        <v>66</v>
      </c>
      <c r="AN140" s="46" t="s">
        <v>82</v>
      </c>
      <c r="AO140" s="46" t="s">
        <v>71</v>
      </c>
      <c r="AP140" s="46" t="s">
        <v>71</v>
      </c>
      <c r="AQ140" s="46" t="s">
        <v>762</v>
      </c>
      <c r="AR140" s="22">
        <v>40974</v>
      </c>
      <c r="AS140" s="22" t="s">
        <v>763</v>
      </c>
      <c r="AT140" s="46" t="s">
        <v>82</v>
      </c>
      <c r="AU140" s="46" t="s">
        <v>82</v>
      </c>
      <c r="AV140" s="46" t="s">
        <v>82</v>
      </c>
      <c r="AW140" s="46" t="s">
        <v>71</v>
      </c>
      <c r="AX140" s="46" t="s">
        <v>85</v>
      </c>
      <c r="AY140" s="46">
        <v>10</v>
      </c>
      <c r="AZ140" s="46">
        <v>60</v>
      </c>
      <c r="BA140" s="46">
        <v>70</v>
      </c>
      <c r="BB140" s="46" t="s">
        <v>747</v>
      </c>
      <c r="BC140" s="46" t="s">
        <v>764</v>
      </c>
    </row>
    <row r="141" spans="29:55" x14ac:dyDescent="0.25">
      <c r="AC141" s="15">
        <v>140</v>
      </c>
      <c r="AD141" s="48" t="s">
        <v>677</v>
      </c>
      <c r="AE141" s="47" t="s">
        <v>765</v>
      </c>
      <c r="AF141" s="46" t="s">
        <v>693</v>
      </c>
      <c r="AG141" s="46" t="s">
        <v>78</v>
      </c>
      <c r="AH141" s="46" t="s">
        <v>89</v>
      </c>
      <c r="AI141" s="46" t="s">
        <v>80</v>
      </c>
      <c r="AJ141" s="46" t="s">
        <v>78</v>
      </c>
      <c r="AK141" s="46" t="s">
        <v>129</v>
      </c>
      <c r="AL141" s="46" t="s">
        <v>761</v>
      </c>
      <c r="AM141" s="46" t="s">
        <v>67</v>
      </c>
      <c r="AN141" s="46" t="s">
        <v>82</v>
      </c>
      <c r="AO141" s="46" t="s">
        <v>71</v>
      </c>
      <c r="AP141" s="46" t="s">
        <v>71</v>
      </c>
      <c r="AQ141" s="46" t="s">
        <v>762</v>
      </c>
      <c r="AR141" s="22">
        <v>40974</v>
      </c>
      <c r="AS141" s="22" t="s">
        <v>763</v>
      </c>
      <c r="AT141" s="46" t="s">
        <v>82</v>
      </c>
      <c r="AU141" s="46" t="s">
        <v>82</v>
      </c>
      <c r="AV141" s="46" t="s">
        <v>82</v>
      </c>
      <c r="AW141" s="46" t="s">
        <v>71</v>
      </c>
      <c r="AX141" s="46" t="s">
        <v>85</v>
      </c>
      <c r="AY141" s="46">
        <v>10</v>
      </c>
      <c r="AZ141" s="46">
        <v>53</v>
      </c>
      <c r="BA141" s="46">
        <v>63</v>
      </c>
      <c r="BB141" s="46" t="s">
        <v>766</v>
      </c>
      <c r="BC141" s="46" t="s">
        <v>767</v>
      </c>
    </row>
    <row r="142" spans="29:55" x14ac:dyDescent="0.25">
      <c r="AC142" s="15">
        <v>141</v>
      </c>
      <c r="AD142" s="48" t="s">
        <v>677</v>
      </c>
      <c r="AE142" s="47" t="s">
        <v>768</v>
      </c>
      <c r="AF142" s="46" t="s">
        <v>706</v>
      </c>
      <c r="AG142" s="46" t="s">
        <v>78</v>
      </c>
      <c r="AH142" s="46" t="s">
        <v>89</v>
      </c>
      <c r="AI142" s="46" t="s">
        <v>80</v>
      </c>
      <c r="AJ142" s="46" t="s">
        <v>78</v>
      </c>
      <c r="AK142" s="46" t="s">
        <v>129</v>
      </c>
      <c r="AL142" s="46" t="s">
        <v>761</v>
      </c>
      <c r="AM142" s="46" t="s">
        <v>82</v>
      </c>
      <c r="AN142" s="46" t="s">
        <v>82</v>
      </c>
      <c r="AO142" s="46" t="s">
        <v>71</v>
      </c>
      <c r="AP142" s="46" t="s">
        <v>71</v>
      </c>
      <c r="AQ142" s="46" t="s">
        <v>696</v>
      </c>
      <c r="AR142" s="22"/>
      <c r="AS142" s="22"/>
      <c r="AT142" s="46" t="s">
        <v>71</v>
      </c>
      <c r="AU142" s="46" t="s">
        <v>71</v>
      </c>
      <c r="AV142" s="46" t="s">
        <v>82</v>
      </c>
      <c r="AW142" s="46" t="s">
        <v>71</v>
      </c>
      <c r="AX142" s="46" t="s">
        <v>338</v>
      </c>
      <c r="AY142" s="46">
        <v>15</v>
      </c>
      <c r="AZ142" s="46">
        <v>80</v>
      </c>
      <c r="BA142" s="46">
        <v>95</v>
      </c>
      <c r="BB142" s="46" t="s">
        <v>769</v>
      </c>
      <c r="BC142" s="46" t="s">
        <v>770</v>
      </c>
    </row>
    <row r="143" spans="29:55" x14ac:dyDescent="0.25">
      <c r="AC143" s="15">
        <v>142</v>
      </c>
      <c r="AD143" s="48" t="s">
        <v>677</v>
      </c>
      <c r="AE143" s="47" t="s">
        <v>771</v>
      </c>
      <c r="AF143" s="46" t="s">
        <v>750</v>
      </c>
      <c r="AG143" s="46" t="s">
        <v>240</v>
      </c>
      <c r="AH143" s="46" t="s">
        <v>89</v>
      </c>
      <c r="AI143" s="46" t="s">
        <v>80</v>
      </c>
      <c r="AJ143" s="46" t="s">
        <v>78</v>
      </c>
      <c r="AK143" s="46" t="s">
        <v>129</v>
      </c>
      <c r="AL143" s="46" t="s">
        <v>772</v>
      </c>
      <c r="AM143" s="46" t="s">
        <v>66</v>
      </c>
      <c r="AN143" s="46" t="s">
        <v>82</v>
      </c>
      <c r="AO143" s="46" t="s">
        <v>71</v>
      </c>
      <c r="AP143" s="46" t="s">
        <v>71</v>
      </c>
      <c r="AQ143" s="46" t="s">
        <v>773</v>
      </c>
      <c r="AR143" s="22">
        <v>40985</v>
      </c>
      <c r="AS143" s="22" t="s">
        <v>763</v>
      </c>
      <c r="AT143" s="46" t="s">
        <v>71</v>
      </c>
      <c r="AU143" s="46" t="s">
        <v>71</v>
      </c>
      <c r="AV143" s="46" t="s">
        <v>82</v>
      </c>
      <c r="AW143" s="46" t="s">
        <v>71</v>
      </c>
      <c r="AX143" s="46" t="s">
        <v>338</v>
      </c>
      <c r="AY143" s="46">
        <v>15</v>
      </c>
      <c r="AZ143" s="46">
        <v>80</v>
      </c>
      <c r="BA143" s="46">
        <v>95</v>
      </c>
      <c r="BB143" s="46" t="s">
        <v>747</v>
      </c>
      <c r="BC143" s="46" t="s">
        <v>774</v>
      </c>
    </row>
    <row r="144" spans="29:55" x14ac:dyDescent="0.25">
      <c r="AC144" s="15">
        <v>143</v>
      </c>
      <c r="AD144" s="48" t="s">
        <v>677</v>
      </c>
      <c r="AE144" s="47" t="s">
        <v>686</v>
      </c>
      <c r="AF144" s="46" t="s">
        <v>679</v>
      </c>
      <c r="AG144" s="46" t="s">
        <v>240</v>
      </c>
      <c r="AH144" s="46" t="s">
        <v>89</v>
      </c>
      <c r="AI144" s="46" t="s">
        <v>325</v>
      </c>
      <c r="AJ144" s="46" t="s">
        <v>687</v>
      </c>
      <c r="AK144" s="46" t="s">
        <v>65</v>
      </c>
      <c r="AL144" s="46" t="s">
        <v>775</v>
      </c>
      <c r="AM144" s="46" t="s">
        <v>67</v>
      </c>
      <c r="AN144" s="46" t="s">
        <v>82</v>
      </c>
      <c r="AO144" s="46" t="s">
        <v>82</v>
      </c>
      <c r="AP144" s="46" t="s">
        <v>82</v>
      </c>
      <c r="AQ144" s="46" t="s">
        <v>776</v>
      </c>
      <c r="AR144" s="22">
        <v>40554</v>
      </c>
      <c r="AS144" s="22" t="s">
        <v>376</v>
      </c>
      <c r="AT144" s="46" t="s">
        <v>71</v>
      </c>
      <c r="AU144" s="46" t="s">
        <v>71</v>
      </c>
      <c r="AV144" s="46" t="s">
        <v>82</v>
      </c>
      <c r="AW144" s="46" t="s">
        <v>71</v>
      </c>
      <c r="AX144" s="50" t="s">
        <v>338</v>
      </c>
      <c r="AY144" s="46">
        <v>50</v>
      </c>
      <c r="AZ144" s="46">
        <v>100</v>
      </c>
      <c r="BA144" s="46">
        <v>150</v>
      </c>
      <c r="BB144" s="46" t="s">
        <v>777</v>
      </c>
      <c r="BC144" s="46" t="s">
        <v>778</v>
      </c>
    </row>
    <row r="145" spans="29:55" x14ac:dyDescent="0.25">
      <c r="AC145" s="15">
        <v>144</v>
      </c>
      <c r="AD145" s="48" t="s">
        <v>677</v>
      </c>
      <c r="AE145" s="47" t="s">
        <v>779</v>
      </c>
      <c r="AF145" s="46" t="s">
        <v>780</v>
      </c>
      <c r="AG145" s="46" t="s">
        <v>240</v>
      </c>
      <c r="AH145" s="46" t="s">
        <v>89</v>
      </c>
      <c r="AI145" s="46" t="s">
        <v>467</v>
      </c>
      <c r="AJ145" s="46" t="s">
        <v>694</v>
      </c>
      <c r="AK145" s="46" t="s">
        <v>65</v>
      </c>
      <c r="AL145" s="46" t="s">
        <v>781</v>
      </c>
      <c r="AM145" s="46" t="s">
        <v>782</v>
      </c>
      <c r="AN145" s="46" t="s">
        <v>82</v>
      </c>
      <c r="AO145" s="46" t="s">
        <v>82</v>
      </c>
      <c r="AP145" s="46" t="s">
        <v>82</v>
      </c>
      <c r="AQ145" s="46" t="s">
        <v>783</v>
      </c>
      <c r="AR145" s="22">
        <v>41065</v>
      </c>
      <c r="AS145" s="22" t="s">
        <v>368</v>
      </c>
      <c r="AT145" s="46" t="s">
        <v>180</v>
      </c>
      <c r="AU145" s="46" t="s">
        <v>390</v>
      </c>
      <c r="AV145" s="46" t="s">
        <v>82</v>
      </c>
      <c r="AW145" s="46" t="s">
        <v>82</v>
      </c>
      <c r="AX145" s="46" t="s">
        <v>338</v>
      </c>
      <c r="AY145" s="46">
        <v>30</v>
      </c>
      <c r="AZ145" s="46">
        <v>300</v>
      </c>
      <c r="BA145" s="46">
        <v>330</v>
      </c>
      <c r="BB145" s="57" t="s">
        <v>784</v>
      </c>
      <c r="BC145" s="46" t="s">
        <v>73</v>
      </c>
    </row>
    <row r="146" spans="29:55" x14ac:dyDescent="0.25">
      <c r="AC146" s="15">
        <v>145</v>
      </c>
      <c r="AD146" s="48" t="s">
        <v>677</v>
      </c>
      <c r="AE146" s="47" t="s">
        <v>785</v>
      </c>
      <c r="AF146" s="46" t="s">
        <v>780</v>
      </c>
      <c r="AG146" s="46" t="s">
        <v>240</v>
      </c>
      <c r="AH146" s="46" t="s">
        <v>89</v>
      </c>
      <c r="AI146" s="46" t="s">
        <v>80</v>
      </c>
      <c r="AJ146" s="46" t="s">
        <v>687</v>
      </c>
      <c r="AK146" s="46" t="s">
        <v>65</v>
      </c>
      <c r="AL146" s="46" t="s">
        <v>786</v>
      </c>
      <c r="AM146" s="46" t="s">
        <v>787</v>
      </c>
      <c r="AN146" s="46" t="s">
        <v>66</v>
      </c>
      <c r="AO146" s="46" t="s">
        <v>66</v>
      </c>
      <c r="AP146" s="46" t="s">
        <v>82</v>
      </c>
      <c r="AQ146" s="46" t="s">
        <v>788</v>
      </c>
      <c r="AR146" s="22">
        <v>40459</v>
      </c>
      <c r="AS146" s="22" t="s">
        <v>489</v>
      </c>
      <c r="AT146" s="46" t="s">
        <v>71</v>
      </c>
      <c r="AU146" s="46" t="s">
        <v>390</v>
      </c>
      <c r="AV146" s="46" t="s">
        <v>67</v>
      </c>
      <c r="AW146" s="46" t="s">
        <v>67</v>
      </c>
      <c r="AX146" s="46" t="s">
        <v>123</v>
      </c>
      <c r="AY146" s="46">
        <v>40</v>
      </c>
      <c r="AZ146" s="46">
        <v>120</v>
      </c>
      <c r="BA146" s="46">
        <v>160</v>
      </c>
      <c r="BB146" s="57" t="s">
        <v>789</v>
      </c>
      <c r="BC146" s="46" t="s">
        <v>73</v>
      </c>
    </row>
    <row r="147" spans="29:55" x14ac:dyDescent="0.25">
      <c r="AC147" s="15">
        <v>146</v>
      </c>
      <c r="AD147" s="48" t="s">
        <v>677</v>
      </c>
      <c r="AE147" s="47" t="s">
        <v>790</v>
      </c>
      <c r="AF147" s="46" t="s">
        <v>780</v>
      </c>
      <c r="AG147" s="46" t="s">
        <v>240</v>
      </c>
      <c r="AH147" s="46" t="s">
        <v>481</v>
      </c>
      <c r="AI147" s="46" t="s">
        <v>467</v>
      </c>
      <c r="AJ147" s="46" t="s">
        <v>694</v>
      </c>
      <c r="AK147" s="46" t="s">
        <v>65</v>
      </c>
      <c r="AL147" s="46" t="s">
        <v>791</v>
      </c>
      <c r="AM147" s="46" t="s">
        <v>792</v>
      </c>
      <c r="AN147" s="46" t="s">
        <v>82</v>
      </c>
      <c r="AO147" s="46" t="s">
        <v>82</v>
      </c>
      <c r="AP147" s="46" t="s">
        <v>82</v>
      </c>
      <c r="AQ147" s="46" t="s">
        <v>793</v>
      </c>
      <c r="AR147" s="22">
        <v>38822</v>
      </c>
      <c r="AS147" s="22" t="s">
        <v>794</v>
      </c>
      <c r="AT147" s="46" t="s">
        <v>180</v>
      </c>
      <c r="AU147" s="46" t="s">
        <v>82</v>
      </c>
      <c r="AV147" s="46" t="s">
        <v>662</v>
      </c>
      <c r="AW147" s="46" t="s">
        <v>82</v>
      </c>
      <c r="AX147" s="46" t="s">
        <v>85</v>
      </c>
      <c r="AY147" s="46">
        <v>15</v>
      </c>
      <c r="AZ147" s="46">
        <v>100</v>
      </c>
      <c r="BA147" s="46">
        <v>115</v>
      </c>
      <c r="BB147" s="57" t="s">
        <v>795</v>
      </c>
      <c r="BC147" s="46" t="s">
        <v>73</v>
      </c>
    </row>
    <row r="148" spans="29:55" x14ac:dyDescent="0.25">
      <c r="AC148" s="15">
        <v>147</v>
      </c>
      <c r="AD148" s="48" t="s">
        <v>677</v>
      </c>
      <c r="AE148" s="47" t="s">
        <v>796</v>
      </c>
      <c r="AF148" s="46" t="s">
        <v>780</v>
      </c>
      <c r="AG148" s="46" t="s">
        <v>240</v>
      </c>
      <c r="AH148" s="46" t="s">
        <v>89</v>
      </c>
      <c r="AI148" s="46" t="s">
        <v>467</v>
      </c>
      <c r="AJ148" s="46" t="s">
        <v>110</v>
      </c>
      <c r="AK148" s="46" t="s">
        <v>65</v>
      </c>
      <c r="AL148" s="46" t="s">
        <v>797</v>
      </c>
      <c r="AM148" s="46" t="s">
        <v>798</v>
      </c>
      <c r="AN148" s="46" t="s">
        <v>82</v>
      </c>
      <c r="AO148" s="46" t="s">
        <v>82</v>
      </c>
      <c r="AP148" s="46" t="s">
        <v>82</v>
      </c>
      <c r="AQ148" s="46" t="s">
        <v>799</v>
      </c>
      <c r="AR148" s="22">
        <v>40977</v>
      </c>
      <c r="AS148" s="22" t="s">
        <v>763</v>
      </c>
      <c r="AT148" s="46" t="s">
        <v>82</v>
      </c>
      <c r="AU148" s="46" t="s">
        <v>82</v>
      </c>
      <c r="AV148" s="46" t="s">
        <v>82</v>
      </c>
      <c r="AW148" s="46" t="s">
        <v>82</v>
      </c>
      <c r="AX148" s="46" t="s">
        <v>123</v>
      </c>
      <c r="AY148" s="46">
        <v>25</v>
      </c>
      <c r="AZ148" s="46">
        <v>100</v>
      </c>
      <c r="BA148" s="46">
        <v>125</v>
      </c>
      <c r="BB148" s="57" t="s">
        <v>800</v>
      </c>
      <c r="BC148" s="46" t="s">
        <v>73</v>
      </c>
    </row>
    <row r="149" spans="29:55" x14ac:dyDescent="0.25">
      <c r="AC149" s="15">
        <v>148</v>
      </c>
      <c r="AD149" s="70" t="s">
        <v>677</v>
      </c>
      <c r="AE149" s="74" t="s">
        <v>801</v>
      </c>
      <c r="AF149" s="70" t="s">
        <v>693</v>
      </c>
      <c r="AG149" s="75" t="s">
        <v>802</v>
      </c>
      <c r="AH149" s="75" t="s">
        <v>197</v>
      </c>
      <c r="AI149" s="75" t="s">
        <v>232</v>
      </c>
      <c r="AJ149" s="70" t="s">
        <v>73</v>
      </c>
      <c r="AK149" s="70" t="s">
        <v>65</v>
      </c>
      <c r="AL149" s="75" t="s">
        <v>803</v>
      </c>
      <c r="AM149" s="70" t="s">
        <v>82</v>
      </c>
      <c r="AN149" s="70" t="s">
        <v>82</v>
      </c>
      <c r="AO149" s="70" t="s">
        <v>82</v>
      </c>
      <c r="AP149" s="70" t="s">
        <v>82</v>
      </c>
      <c r="AQ149" s="70" t="s">
        <v>804</v>
      </c>
      <c r="AR149" s="71"/>
      <c r="AS149" s="71"/>
      <c r="AT149" s="70" t="s">
        <v>82</v>
      </c>
      <c r="AU149" s="70" t="s">
        <v>82</v>
      </c>
      <c r="AV149" s="70" t="s">
        <v>82</v>
      </c>
      <c r="AW149" s="70" t="s">
        <v>82</v>
      </c>
      <c r="AX149" s="70" t="s">
        <v>805</v>
      </c>
      <c r="AY149" s="75">
        <v>10</v>
      </c>
      <c r="AZ149" s="75">
        <v>120</v>
      </c>
      <c r="BA149" s="70">
        <v>130</v>
      </c>
      <c r="BB149" s="75" t="s">
        <v>806</v>
      </c>
      <c r="BC149" s="75" t="s">
        <v>807</v>
      </c>
    </row>
    <row r="150" spans="29:55" x14ac:dyDescent="0.25">
      <c r="AC150" s="15">
        <v>149</v>
      </c>
      <c r="AD150" s="78" t="s">
        <v>677</v>
      </c>
      <c r="AE150" s="79" t="s">
        <v>808</v>
      </c>
      <c r="AF150" s="78" t="s">
        <v>693</v>
      </c>
      <c r="AG150" s="80" t="s">
        <v>802</v>
      </c>
      <c r="AH150" s="80" t="s">
        <v>387</v>
      </c>
      <c r="AI150" s="80" t="s">
        <v>80</v>
      </c>
      <c r="AJ150" s="78" t="s">
        <v>73</v>
      </c>
      <c r="AK150" s="78" t="s">
        <v>65</v>
      </c>
      <c r="AL150" s="80" t="s">
        <v>809</v>
      </c>
      <c r="AM150" s="78" t="s">
        <v>67</v>
      </c>
      <c r="AN150" s="78" t="s">
        <v>82</v>
      </c>
      <c r="AO150" s="78" t="s">
        <v>82</v>
      </c>
      <c r="AP150" s="78" t="s">
        <v>82</v>
      </c>
      <c r="AQ150" s="78" t="s">
        <v>810</v>
      </c>
      <c r="AR150" s="81">
        <v>38561</v>
      </c>
      <c r="AS150" s="81" t="s">
        <v>811</v>
      </c>
      <c r="AT150" s="78" t="s">
        <v>82</v>
      </c>
      <c r="AU150" s="78" t="s">
        <v>71</v>
      </c>
      <c r="AV150" s="78" t="s">
        <v>82</v>
      </c>
      <c r="AW150" s="78" t="s">
        <v>82</v>
      </c>
      <c r="AX150" s="78" t="s">
        <v>805</v>
      </c>
      <c r="AY150" s="80">
        <v>20</v>
      </c>
      <c r="AZ150" s="80">
        <v>120</v>
      </c>
      <c r="BA150" s="78">
        <v>140</v>
      </c>
      <c r="BB150" s="80" t="s">
        <v>812</v>
      </c>
      <c r="BC150" s="15" t="s">
        <v>813</v>
      </c>
    </row>
    <row r="151" spans="29:55" x14ac:dyDescent="0.25">
      <c r="AC151" s="15">
        <v>150</v>
      </c>
      <c r="AD151" s="70" t="s">
        <v>677</v>
      </c>
      <c r="AE151" s="74" t="s">
        <v>808</v>
      </c>
      <c r="AF151" s="70" t="s">
        <v>693</v>
      </c>
      <c r="AG151" s="82" t="s">
        <v>814</v>
      </c>
      <c r="AH151" s="75" t="s">
        <v>387</v>
      </c>
      <c r="AI151" s="75" t="s">
        <v>80</v>
      </c>
      <c r="AJ151" s="70" t="s">
        <v>73</v>
      </c>
      <c r="AK151" s="70" t="s">
        <v>65</v>
      </c>
      <c r="AL151" s="75" t="s">
        <v>815</v>
      </c>
      <c r="AM151" s="70" t="s">
        <v>67</v>
      </c>
      <c r="AN151" s="70" t="s">
        <v>82</v>
      </c>
      <c r="AO151" s="70" t="s">
        <v>82</v>
      </c>
      <c r="AP151" s="70" t="s">
        <v>82</v>
      </c>
      <c r="AQ151" s="70" t="s">
        <v>568</v>
      </c>
      <c r="AR151" s="71"/>
      <c r="AS151" s="71"/>
      <c r="AT151" s="70" t="s">
        <v>82</v>
      </c>
      <c r="AU151" s="70" t="s">
        <v>71</v>
      </c>
      <c r="AV151" s="70" t="s">
        <v>82</v>
      </c>
      <c r="AW151" s="70" t="s">
        <v>82</v>
      </c>
      <c r="AX151" s="70" t="s">
        <v>805</v>
      </c>
      <c r="AY151" s="75">
        <v>40</v>
      </c>
      <c r="AZ151" s="75">
        <v>30</v>
      </c>
      <c r="BA151" s="70">
        <v>70</v>
      </c>
      <c r="BB151" s="75" t="s">
        <v>816</v>
      </c>
      <c r="BC151" s="15" t="s">
        <v>817</v>
      </c>
    </row>
    <row r="152" spans="29:55" x14ac:dyDescent="0.25">
      <c r="AC152" s="15">
        <v>151</v>
      </c>
      <c r="AD152" s="70" t="s">
        <v>677</v>
      </c>
      <c r="AE152" s="74" t="s">
        <v>818</v>
      </c>
      <c r="AF152" s="70" t="s">
        <v>693</v>
      </c>
      <c r="AG152" s="75" t="s">
        <v>78</v>
      </c>
      <c r="AH152" s="75" t="s">
        <v>819</v>
      </c>
      <c r="AI152" s="75" t="s">
        <v>29</v>
      </c>
      <c r="AJ152" s="70" t="s">
        <v>73</v>
      </c>
      <c r="AK152" s="70" t="s">
        <v>65</v>
      </c>
      <c r="AL152" s="75" t="s">
        <v>820</v>
      </c>
      <c r="AM152" s="70" t="s">
        <v>82</v>
      </c>
      <c r="AN152" s="70" t="s">
        <v>82</v>
      </c>
      <c r="AO152" s="70" t="s">
        <v>82</v>
      </c>
      <c r="AP152" s="70" t="s">
        <v>82</v>
      </c>
      <c r="AQ152" s="70" t="s">
        <v>568</v>
      </c>
      <c r="AR152" s="71"/>
      <c r="AS152" s="71"/>
      <c r="AT152" s="70" t="s">
        <v>71</v>
      </c>
      <c r="AU152" s="70" t="s">
        <v>71</v>
      </c>
      <c r="AV152" s="70" t="s">
        <v>82</v>
      </c>
      <c r="AW152" s="70" t="s">
        <v>82</v>
      </c>
      <c r="AX152" s="70" t="s">
        <v>805</v>
      </c>
      <c r="AY152" s="75">
        <v>10</v>
      </c>
      <c r="AZ152" s="75">
        <v>70</v>
      </c>
      <c r="BA152" s="70">
        <v>80</v>
      </c>
      <c r="BB152" s="75" t="s">
        <v>821</v>
      </c>
      <c r="BC152" s="75" t="s">
        <v>822</v>
      </c>
    </row>
    <row r="153" spans="29:55" x14ac:dyDescent="0.25">
      <c r="AC153" s="15">
        <v>152</v>
      </c>
      <c r="AD153" s="46" t="s">
        <v>677</v>
      </c>
      <c r="AE153" s="21" t="s">
        <v>823</v>
      </c>
      <c r="AF153" s="46" t="s">
        <v>693</v>
      </c>
      <c r="AG153" s="15" t="s">
        <v>802</v>
      </c>
      <c r="AH153" s="15" t="s">
        <v>387</v>
      </c>
      <c r="AI153" s="15" t="s">
        <v>30</v>
      </c>
      <c r="AJ153" s="46" t="s">
        <v>73</v>
      </c>
      <c r="AK153" s="46" t="s">
        <v>65</v>
      </c>
      <c r="AL153" s="15" t="s">
        <v>695</v>
      </c>
      <c r="AM153" s="46" t="s">
        <v>67</v>
      </c>
      <c r="AN153" s="46" t="s">
        <v>82</v>
      </c>
      <c r="AO153" s="46" t="s">
        <v>82</v>
      </c>
      <c r="AP153" s="46" t="s">
        <v>82</v>
      </c>
      <c r="AQ153" s="46" t="s">
        <v>824</v>
      </c>
      <c r="AR153" s="22"/>
      <c r="AS153" s="22"/>
      <c r="AT153" s="46" t="s">
        <v>71</v>
      </c>
      <c r="AU153" s="46" t="s">
        <v>71</v>
      </c>
      <c r="AV153" s="46" t="s">
        <v>82</v>
      </c>
      <c r="AW153" s="46" t="s">
        <v>82</v>
      </c>
      <c r="AX153" s="46" t="s">
        <v>805</v>
      </c>
      <c r="AY153" s="15">
        <v>60</v>
      </c>
      <c r="AZ153" s="15">
        <v>150</v>
      </c>
      <c r="BA153" s="46">
        <v>210</v>
      </c>
      <c r="BB153" s="15" t="s">
        <v>825</v>
      </c>
      <c r="BC153" s="15" t="s">
        <v>698</v>
      </c>
    </row>
    <row r="154" spans="29:55" x14ac:dyDescent="0.25">
      <c r="AC154" s="15">
        <v>153</v>
      </c>
      <c r="AD154" s="46" t="s">
        <v>677</v>
      </c>
      <c r="AE154" s="21" t="s">
        <v>826</v>
      </c>
      <c r="AF154" s="46" t="s">
        <v>693</v>
      </c>
      <c r="AG154" s="15" t="s">
        <v>802</v>
      </c>
      <c r="AH154" s="15" t="s">
        <v>387</v>
      </c>
      <c r="AI154" s="15" t="s">
        <v>394</v>
      </c>
      <c r="AJ154" s="46" t="s">
        <v>73</v>
      </c>
      <c r="AK154" s="46" t="s">
        <v>65</v>
      </c>
      <c r="AL154" s="15" t="s">
        <v>701</v>
      </c>
      <c r="AM154" s="46" t="s">
        <v>67</v>
      </c>
      <c r="AN154" s="46" t="s">
        <v>82</v>
      </c>
      <c r="AO154" s="46" t="s">
        <v>82</v>
      </c>
      <c r="AP154" s="46" t="s">
        <v>82</v>
      </c>
      <c r="AQ154" s="46" t="s">
        <v>824</v>
      </c>
      <c r="AR154" s="22"/>
      <c r="AS154" s="22"/>
      <c r="AT154" s="46" t="s">
        <v>71</v>
      </c>
      <c r="AU154" s="46" t="s">
        <v>71</v>
      </c>
      <c r="AV154" s="46" t="s">
        <v>82</v>
      </c>
      <c r="AW154" s="46" t="s">
        <v>82</v>
      </c>
      <c r="AX154" s="46" t="s">
        <v>805</v>
      </c>
      <c r="AY154" s="15">
        <v>30</v>
      </c>
      <c r="AZ154" s="15">
        <v>125</v>
      </c>
      <c r="BA154" s="46">
        <v>155</v>
      </c>
      <c r="BB154" s="15" t="s">
        <v>827</v>
      </c>
      <c r="BC154" s="15" t="s">
        <v>704</v>
      </c>
    </row>
    <row r="155" spans="29:55" x14ac:dyDescent="0.25">
      <c r="AC155" s="15">
        <v>154</v>
      </c>
      <c r="AD155" s="46" t="s">
        <v>677</v>
      </c>
      <c r="AE155" s="21" t="s">
        <v>686</v>
      </c>
      <c r="AF155" s="46" t="s">
        <v>679</v>
      </c>
      <c r="AG155" s="15" t="s">
        <v>828</v>
      </c>
      <c r="AH155" s="15" t="s">
        <v>197</v>
      </c>
      <c r="AI155" s="15" t="s">
        <v>325</v>
      </c>
      <c r="AJ155" s="15" t="s">
        <v>828</v>
      </c>
      <c r="AK155" s="46" t="s">
        <v>65</v>
      </c>
      <c r="AL155" s="15" t="s">
        <v>829</v>
      </c>
      <c r="AM155" s="46" t="s">
        <v>67</v>
      </c>
      <c r="AN155" s="46" t="s">
        <v>82</v>
      </c>
      <c r="AO155" s="46" t="s">
        <v>82</v>
      </c>
      <c r="AP155" s="46" t="s">
        <v>82</v>
      </c>
      <c r="AQ155" s="46" t="s">
        <v>830</v>
      </c>
      <c r="AR155" s="22">
        <v>39471</v>
      </c>
      <c r="AS155" s="22" t="s">
        <v>831</v>
      </c>
      <c r="AT155" s="46" t="s">
        <v>82</v>
      </c>
      <c r="AU155" s="46" t="s">
        <v>82</v>
      </c>
      <c r="AV155" s="46" t="s">
        <v>82</v>
      </c>
      <c r="AW155" s="46" t="s">
        <v>82</v>
      </c>
      <c r="AX155" s="46" t="s">
        <v>805</v>
      </c>
      <c r="AY155" s="15">
        <v>70</v>
      </c>
      <c r="AZ155" s="15">
        <v>150</v>
      </c>
      <c r="BA155" s="46">
        <v>220</v>
      </c>
      <c r="BB155" s="15" t="s">
        <v>832</v>
      </c>
      <c r="BC155" s="15" t="s">
        <v>833</v>
      </c>
    </row>
    <row r="156" spans="29:55" x14ac:dyDescent="0.25">
      <c r="AC156" s="15">
        <v>155</v>
      </c>
      <c r="AD156" s="78" t="s">
        <v>677</v>
      </c>
      <c r="AE156" s="79" t="s">
        <v>834</v>
      </c>
      <c r="AF156" s="78" t="s">
        <v>679</v>
      </c>
      <c r="AG156" s="80" t="s">
        <v>421</v>
      </c>
      <c r="AH156" s="80" t="s">
        <v>387</v>
      </c>
      <c r="AI156" s="80" t="s">
        <v>80</v>
      </c>
      <c r="AJ156" s="80" t="s">
        <v>143</v>
      </c>
      <c r="AK156" s="78" t="s">
        <v>65</v>
      </c>
      <c r="AL156" s="80" t="s">
        <v>835</v>
      </c>
      <c r="AM156" s="78" t="s">
        <v>67</v>
      </c>
      <c r="AN156" s="78" t="s">
        <v>82</v>
      </c>
      <c r="AO156" s="78" t="s">
        <v>82</v>
      </c>
      <c r="AP156" s="78" t="s">
        <v>82</v>
      </c>
      <c r="AQ156" s="78" t="s">
        <v>836</v>
      </c>
      <c r="AR156" s="81">
        <v>38432</v>
      </c>
      <c r="AS156" s="81" t="s">
        <v>837</v>
      </c>
      <c r="AT156" s="78" t="s">
        <v>82</v>
      </c>
      <c r="AU156" s="78" t="s">
        <v>82</v>
      </c>
      <c r="AV156" s="78" t="s">
        <v>82</v>
      </c>
      <c r="AW156" s="78" t="s">
        <v>82</v>
      </c>
      <c r="AX156" s="78" t="s">
        <v>805</v>
      </c>
      <c r="AY156" s="80">
        <v>15</v>
      </c>
      <c r="AZ156" s="80">
        <v>150</v>
      </c>
      <c r="BA156" s="78">
        <v>165</v>
      </c>
      <c r="BB156" s="80" t="s">
        <v>838</v>
      </c>
      <c r="BC156" s="80" t="s">
        <v>839</v>
      </c>
    </row>
    <row r="157" spans="29:55" x14ac:dyDescent="0.25">
      <c r="AC157" s="15">
        <v>156</v>
      </c>
      <c r="AD157" s="78" t="s">
        <v>677</v>
      </c>
      <c r="AE157" s="79" t="s">
        <v>840</v>
      </c>
      <c r="AF157" s="78" t="s">
        <v>679</v>
      </c>
      <c r="AG157" s="78" t="s">
        <v>240</v>
      </c>
      <c r="AH157" s="80" t="s">
        <v>387</v>
      </c>
      <c r="AI157" s="80" t="s">
        <v>841</v>
      </c>
      <c r="AJ157" s="78" t="s">
        <v>687</v>
      </c>
      <c r="AK157" s="78" t="s">
        <v>65</v>
      </c>
      <c r="AL157" s="80" t="s">
        <v>842</v>
      </c>
      <c r="AM157" s="78" t="s">
        <v>67</v>
      </c>
      <c r="AN157" s="78" t="s">
        <v>82</v>
      </c>
      <c r="AO157" s="78" t="s">
        <v>82</v>
      </c>
      <c r="AP157" s="78" t="s">
        <v>82</v>
      </c>
      <c r="AQ157" s="78" t="s">
        <v>843</v>
      </c>
      <c r="AR157" s="81">
        <v>38679</v>
      </c>
      <c r="AS157" s="81" t="s">
        <v>844</v>
      </c>
      <c r="AT157" s="78" t="s">
        <v>82</v>
      </c>
      <c r="AU157" s="78" t="s">
        <v>82</v>
      </c>
      <c r="AV157" s="78" t="s">
        <v>82</v>
      </c>
      <c r="AW157" s="78" t="s">
        <v>82</v>
      </c>
      <c r="AX157" s="78" t="s">
        <v>805</v>
      </c>
      <c r="AY157" s="80">
        <v>150</v>
      </c>
      <c r="AZ157" s="80">
        <v>130</v>
      </c>
      <c r="BA157" s="78">
        <v>280</v>
      </c>
      <c r="BB157" s="80" t="s">
        <v>812</v>
      </c>
      <c r="BC157" s="80" t="s">
        <v>845</v>
      </c>
    </row>
    <row r="158" spans="29:55" x14ac:dyDescent="0.25">
      <c r="AC158" s="15">
        <v>157</v>
      </c>
      <c r="AD158" s="70" t="s">
        <v>677</v>
      </c>
      <c r="AE158" s="74" t="s">
        <v>846</v>
      </c>
      <c r="AF158" s="70" t="s">
        <v>679</v>
      </c>
      <c r="AG158" s="70" t="s">
        <v>240</v>
      </c>
      <c r="AH158" s="75" t="s">
        <v>387</v>
      </c>
      <c r="AI158" s="75" t="s">
        <v>80</v>
      </c>
      <c r="AJ158" s="70" t="s">
        <v>687</v>
      </c>
      <c r="AK158" s="70" t="s">
        <v>65</v>
      </c>
      <c r="AL158" s="75" t="s">
        <v>820</v>
      </c>
      <c r="AM158" s="70" t="s">
        <v>82</v>
      </c>
      <c r="AN158" s="70" t="s">
        <v>82</v>
      </c>
      <c r="AO158" s="70" t="s">
        <v>82</v>
      </c>
      <c r="AP158" s="70" t="s">
        <v>82</v>
      </c>
      <c r="AQ158" s="70" t="s">
        <v>804</v>
      </c>
      <c r="AR158" s="71"/>
      <c r="AS158" s="71"/>
      <c r="AT158" s="70" t="s">
        <v>82</v>
      </c>
      <c r="AU158" s="70" t="s">
        <v>82</v>
      </c>
      <c r="AV158" s="70" t="s">
        <v>82</v>
      </c>
      <c r="AW158" s="70" t="s">
        <v>82</v>
      </c>
      <c r="AX158" s="70" t="s">
        <v>805</v>
      </c>
      <c r="AY158" s="75">
        <v>150</v>
      </c>
      <c r="AZ158" s="75">
        <v>80</v>
      </c>
      <c r="BA158" s="70">
        <v>230</v>
      </c>
      <c r="BB158" s="75" t="s">
        <v>812</v>
      </c>
      <c r="BC158" s="75" t="s">
        <v>847</v>
      </c>
    </row>
    <row r="159" spans="29:55" x14ac:dyDescent="0.25">
      <c r="AC159" s="15">
        <v>158</v>
      </c>
      <c r="AD159" s="78" t="s">
        <v>677</v>
      </c>
      <c r="AE159" s="79" t="s">
        <v>848</v>
      </c>
      <c r="AF159" s="78" t="s">
        <v>679</v>
      </c>
      <c r="AG159" s="78" t="s">
        <v>240</v>
      </c>
      <c r="AH159" s="80" t="s">
        <v>387</v>
      </c>
      <c r="AI159" s="80" t="s">
        <v>80</v>
      </c>
      <c r="AJ159" s="80" t="s">
        <v>110</v>
      </c>
      <c r="AK159" s="78" t="s">
        <v>65</v>
      </c>
      <c r="AL159" s="80" t="s">
        <v>842</v>
      </c>
      <c r="AM159" s="78" t="s">
        <v>67</v>
      </c>
      <c r="AN159" s="78" t="s">
        <v>82</v>
      </c>
      <c r="AO159" s="78" t="s">
        <v>82</v>
      </c>
      <c r="AP159" s="78" t="s">
        <v>82</v>
      </c>
      <c r="AQ159" s="78" t="s">
        <v>843</v>
      </c>
      <c r="AR159" s="81">
        <v>38679</v>
      </c>
      <c r="AS159" s="81" t="s">
        <v>844</v>
      </c>
      <c r="AT159" s="78" t="s">
        <v>746</v>
      </c>
      <c r="AU159" s="78" t="s">
        <v>82</v>
      </c>
      <c r="AV159" s="78" t="s">
        <v>82</v>
      </c>
      <c r="AW159" s="78" t="s">
        <v>82</v>
      </c>
      <c r="AX159" s="78" t="s">
        <v>805</v>
      </c>
      <c r="AY159" s="80">
        <v>20</v>
      </c>
      <c r="AZ159" s="80">
        <v>150</v>
      </c>
      <c r="BA159" s="78">
        <v>170</v>
      </c>
      <c r="BB159" s="80" t="s">
        <v>812</v>
      </c>
      <c r="BC159" s="80" t="s">
        <v>849</v>
      </c>
    </row>
    <row r="160" spans="29:55" x14ac:dyDescent="0.25">
      <c r="AC160" s="15">
        <v>159</v>
      </c>
      <c r="AD160" s="78" t="s">
        <v>677</v>
      </c>
      <c r="AE160" s="79" t="s">
        <v>850</v>
      </c>
      <c r="AF160" s="78" t="s">
        <v>679</v>
      </c>
      <c r="AG160" s="83" t="s">
        <v>814</v>
      </c>
      <c r="AH160" s="80" t="s">
        <v>387</v>
      </c>
      <c r="AI160" s="80" t="s">
        <v>80</v>
      </c>
      <c r="AJ160" s="83" t="s">
        <v>110</v>
      </c>
      <c r="AK160" s="78" t="s">
        <v>65</v>
      </c>
      <c r="AL160" s="80" t="s">
        <v>851</v>
      </c>
      <c r="AM160" s="78" t="s">
        <v>67</v>
      </c>
      <c r="AN160" s="78" t="s">
        <v>82</v>
      </c>
      <c r="AO160" s="78" t="s">
        <v>82</v>
      </c>
      <c r="AP160" s="78" t="s">
        <v>82</v>
      </c>
      <c r="AQ160" s="78" t="s">
        <v>852</v>
      </c>
      <c r="AR160" s="81">
        <v>38748</v>
      </c>
      <c r="AS160" s="81" t="s">
        <v>853</v>
      </c>
      <c r="AT160" s="78" t="s">
        <v>746</v>
      </c>
      <c r="AU160" s="78" t="s">
        <v>82</v>
      </c>
      <c r="AV160" s="78" t="s">
        <v>82</v>
      </c>
      <c r="AW160" s="78" t="s">
        <v>82</v>
      </c>
      <c r="AX160" s="78" t="s">
        <v>805</v>
      </c>
      <c r="AY160" s="80">
        <v>20</v>
      </c>
      <c r="AZ160" s="80">
        <v>200</v>
      </c>
      <c r="BA160" s="78">
        <v>220</v>
      </c>
      <c r="BB160" s="80" t="s">
        <v>812</v>
      </c>
      <c r="BC160" s="80" t="s">
        <v>854</v>
      </c>
    </row>
    <row r="161" spans="29:55" x14ac:dyDescent="0.25">
      <c r="AC161" s="15">
        <v>160</v>
      </c>
      <c r="AD161" s="78" t="s">
        <v>677</v>
      </c>
      <c r="AE161" s="79" t="s">
        <v>855</v>
      </c>
      <c r="AF161" s="78" t="s">
        <v>679</v>
      </c>
      <c r="AG161" s="83" t="s">
        <v>421</v>
      </c>
      <c r="AH161" s="80" t="s">
        <v>387</v>
      </c>
      <c r="AI161" s="80" t="s">
        <v>841</v>
      </c>
      <c r="AJ161" s="78" t="s">
        <v>687</v>
      </c>
      <c r="AK161" s="78" t="s">
        <v>65</v>
      </c>
      <c r="AL161" s="80" t="s">
        <v>681</v>
      </c>
      <c r="AM161" s="78" t="s">
        <v>68</v>
      </c>
      <c r="AN161" s="78" t="s">
        <v>82</v>
      </c>
      <c r="AO161" s="78" t="s">
        <v>82</v>
      </c>
      <c r="AP161" s="78" t="s">
        <v>82</v>
      </c>
      <c r="AQ161" s="78" t="s">
        <v>856</v>
      </c>
      <c r="AR161" s="81">
        <v>38488</v>
      </c>
      <c r="AS161" s="81" t="s">
        <v>857</v>
      </c>
      <c r="AT161" s="78" t="s">
        <v>746</v>
      </c>
      <c r="AU161" s="78" t="s">
        <v>82</v>
      </c>
      <c r="AV161" s="78" t="s">
        <v>82</v>
      </c>
      <c r="AW161" s="78" t="s">
        <v>82</v>
      </c>
      <c r="AX161" s="78" t="s">
        <v>805</v>
      </c>
      <c r="AY161" s="80">
        <v>50</v>
      </c>
      <c r="AZ161" s="80">
        <v>160</v>
      </c>
      <c r="BA161" s="78">
        <v>210</v>
      </c>
      <c r="BB161" s="80" t="s">
        <v>812</v>
      </c>
      <c r="BC161" s="80" t="s">
        <v>858</v>
      </c>
    </row>
    <row r="162" spans="29:55" x14ac:dyDescent="0.25">
      <c r="AC162" s="15">
        <v>161</v>
      </c>
      <c r="AD162" s="70" t="s">
        <v>677</v>
      </c>
      <c r="AE162" s="74" t="s">
        <v>859</v>
      </c>
      <c r="AF162" s="70" t="s">
        <v>679</v>
      </c>
      <c r="AG162" s="75" t="s">
        <v>814</v>
      </c>
      <c r="AH162" s="75" t="s">
        <v>387</v>
      </c>
      <c r="AI162" s="75" t="s">
        <v>80</v>
      </c>
      <c r="AJ162" s="75" t="s">
        <v>143</v>
      </c>
      <c r="AK162" s="70" t="s">
        <v>65</v>
      </c>
      <c r="AL162" s="75" t="s">
        <v>860</v>
      </c>
      <c r="AM162" s="70" t="s">
        <v>68</v>
      </c>
      <c r="AN162" s="70" t="s">
        <v>82</v>
      </c>
      <c r="AO162" s="70" t="s">
        <v>82</v>
      </c>
      <c r="AP162" s="70" t="s">
        <v>82</v>
      </c>
      <c r="AQ162" s="70" t="s">
        <v>861</v>
      </c>
      <c r="AR162" s="71"/>
      <c r="AS162" s="71"/>
      <c r="AT162" s="70" t="s">
        <v>82</v>
      </c>
      <c r="AU162" s="70" t="s">
        <v>82</v>
      </c>
      <c r="AV162" s="70" t="s">
        <v>82</v>
      </c>
      <c r="AW162" s="70" t="s">
        <v>82</v>
      </c>
      <c r="AX162" s="70" t="s">
        <v>805</v>
      </c>
      <c r="AY162" s="75">
        <v>180</v>
      </c>
      <c r="AZ162" s="75">
        <v>20</v>
      </c>
      <c r="BA162" s="70">
        <v>200</v>
      </c>
      <c r="BB162" s="82" t="s">
        <v>862</v>
      </c>
      <c r="BC162" s="75" t="s">
        <v>863</v>
      </c>
    </row>
    <row r="163" spans="29:55" x14ac:dyDescent="0.25">
      <c r="AC163" s="15">
        <v>162</v>
      </c>
      <c r="AD163" s="70" t="s">
        <v>677</v>
      </c>
      <c r="AE163" s="74" t="s">
        <v>864</v>
      </c>
      <c r="AF163" s="70" t="s">
        <v>679</v>
      </c>
      <c r="AG163" s="75" t="s">
        <v>814</v>
      </c>
      <c r="AH163" s="75" t="s">
        <v>387</v>
      </c>
      <c r="AI163" s="75" t="s">
        <v>232</v>
      </c>
      <c r="AJ163" s="75" t="s">
        <v>143</v>
      </c>
      <c r="AK163" s="70" t="s">
        <v>65</v>
      </c>
      <c r="AL163" s="75" t="s">
        <v>865</v>
      </c>
      <c r="AM163" s="70" t="s">
        <v>68</v>
      </c>
      <c r="AN163" s="70" t="s">
        <v>82</v>
      </c>
      <c r="AO163" s="70" t="s">
        <v>82</v>
      </c>
      <c r="AP163" s="70" t="s">
        <v>82</v>
      </c>
      <c r="AQ163" s="70" t="s">
        <v>568</v>
      </c>
      <c r="AR163" s="71"/>
      <c r="AS163" s="71"/>
      <c r="AT163" s="70" t="s">
        <v>866</v>
      </c>
      <c r="AU163" s="70" t="s">
        <v>82</v>
      </c>
      <c r="AV163" s="70" t="s">
        <v>82</v>
      </c>
      <c r="AW163" s="70" t="s">
        <v>82</v>
      </c>
      <c r="AX163" s="70" t="s">
        <v>805</v>
      </c>
      <c r="AY163" s="75">
        <v>20</v>
      </c>
      <c r="AZ163" s="75">
        <v>250</v>
      </c>
      <c r="BA163" s="70">
        <v>270</v>
      </c>
      <c r="BB163" s="75" t="s">
        <v>812</v>
      </c>
      <c r="BC163" s="75" t="s">
        <v>867</v>
      </c>
    </row>
    <row r="164" spans="29:55" x14ac:dyDescent="0.25">
      <c r="AC164" s="15">
        <v>163</v>
      </c>
      <c r="AD164" s="70" t="s">
        <v>677</v>
      </c>
      <c r="AE164" s="74" t="s">
        <v>868</v>
      </c>
      <c r="AF164" s="70" t="s">
        <v>679</v>
      </c>
      <c r="AG164" s="75" t="s">
        <v>78</v>
      </c>
      <c r="AH164" s="75" t="s">
        <v>197</v>
      </c>
      <c r="AI164" s="75" t="s">
        <v>80</v>
      </c>
      <c r="AJ164" s="75" t="s">
        <v>78</v>
      </c>
      <c r="AK164" s="70" t="s">
        <v>129</v>
      </c>
      <c r="AL164" s="75" t="s">
        <v>869</v>
      </c>
      <c r="AM164" s="70" t="s">
        <v>82</v>
      </c>
      <c r="AN164" s="70" t="s">
        <v>71</v>
      </c>
      <c r="AO164" s="70" t="s">
        <v>71</v>
      </c>
      <c r="AP164" s="70" t="s">
        <v>71</v>
      </c>
      <c r="AQ164" s="70" t="s">
        <v>870</v>
      </c>
      <c r="AR164" s="71"/>
      <c r="AS164" s="71"/>
      <c r="AT164" s="70" t="s">
        <v>71</v>
      </c>
      <c r="AU164" s="70" t="s">
        <v>71</v>
      </c>
      <c r="AV164" s="70" t="s">
        <v>71</v>
      </c>
      <c r="AW164" s="70" t="s">
        <v>71</v>
      </c>
      <c r="AX164" s="70" t="s">
        <v>805</v>
      </c>
      <c r="AY164" s="75">
        <v>0</v>
      </c>
      <c r="AZ164" s="75">
        <v>70</v>
      </c>
      <c r="BA164" s="70">
        <v>70</v>
      </c>
      <c r="BB164" s="75" t="s">
        <v>871</v>
      </c>
      <c r="BC164" s="75" t="s">
        <v>872</v>
      </c>
    </row>
    <row r="165" spans="29:55" x14ac:dyDescent="0.25">
      <c r="AC165" s="15">
        <v>164</v>
      </c>
      <c r="AD165" s="70" t="s">
        <v>677</v>
      </c>
      <c r="AE165" s="74" t="s">
        <v>873</v>
      </c>
      <c r="AF165" s="70" t="s">
        <v>679</v>
      </c>
      <c r="AG165" s="75" t="s">
        <v>78</v>
      </c>
      <c r="AH165" s="75" t="s">
        <v>79</v>
      </c>
      <c r="AI165" s="75" t="s">
        <v>80</v>
      </c>
      <c r="AJ165" s="75" t="s">
        <v>78</v>
      </c>
      <c r="AK165" s="70" t="s">
        <v>65</v>
      </c>
      <c r="AL165" s="75" t="s">
        <v>874</v>
      </c>
      <c r="AM165" s="70" t="s">
        <v>93</v>
      </c>
      <c r="AN165" s="70" t="s">
        <v>82</v>
      </c>
      <c r="AO165" s="70" t="s">
        <v>82</v>
      </c>
      <c r="AP165" s="70" t="s">
        <v>82</v>
      </c>
      <c r="AQ165" s="70" t="s">
        <v>804</v>
      </c>
      <c r="AR165" s="71"/>
      <c r="AS165" s="71"/>
      <c r="AT165" s="70" t="s">
        <v>82</v>
      </c>
      <c r="AU165" s="70" t="s">
        <v>82</v>
      </c>
      <c r="AV165" s="70" t="s">
        <v>82</v>
      </c>
      <c r="AW165" s="70" t="s">
        <v>82</v>
      </c>
      <c r="AX165" s="70" t="s">
        <v>805</v>
      </c>
      <c r="AY165" s="75">
        <v>0</v>
      </c>
      <c r="AZ165" s="75">
        <v>90</v>
      </c>
      <c r="BA165" s="70">
        <v>90</v>
      </c>
      <c r="BB165" s="82" t="s">
        <v>875</v>
      </c>
      <c r="BC165" s="75" t="s">
        <v>876</v>
      </c>
    </row>
    <row r="166" spans="29:55" x14ac:dyDescent="0.25">
      <c r="AC166" s="15">
        <v>165</v>
      </c>
      <c r="AD166" s="70" t="s">
        <v>677</v>
      </c>
      <c r="AE166" s="74" t="s">
        <v>877</v>
      </c>
      <c r="AF166" s="70" t="s">
        <v>679</v>
      </c>
      <c r="AG166" s="75" t="s">
        <v>78</v>
      </c>
      <c r="AH166" s="75" t="s">
        <v>387</v>
      </c>
      <c r="AI166" s="75" t="s">
        <v>80</v>
      </c>
      <c r="AJ166" s="75" t="s">
        <v>78</v>
      </c>
      <c r="AK166" s="70" t="s">
        <v>129</v>
      </c>
      <c r="AL166" s="75" t="s">
        <v>842</v>
      </c>
      <c r="AM166" s="70" t="s">
        <v>82</v>
      </c>
      <c r="AN166" s="70" t="s">
        <v>71</v>
      </c>
      <c r="AO166" s="70" t="s">
        <v>71</v>
      </c>
      <c r="AP166" s="70" t="s">
        <v>71</v>
      </c>
      <c r="AQ166" s="70" t="s">
        <v>870</v>
      </c>
      <c r="AR166" s="71"/>
      <c r="AS166" s="71"/>
      <c r="AT166" s="70" t="s">
        <v>71</v>
      </c>
      <c r="AU166" s="70" t="s">
        <v>71</v>
      </c>
      <c r="AV166" s="70" t="s">
        <v>71</v>
      </c>
      <c r="AW166" s="70" t="s">
        <v>71</v>
      </c>
      <c r="AX166" s="70" t="s">
        <v>805</v>
      </c>
      <c r="AY166" s="75">
        <v>80</v>
      </c>
      <c r="AZ166" s="75">
        <v>80</v>
      </c>
      <c r="BA166" s="70">
        <v>160</v>
      </c>
      <c r="BB166" s="82" t="s">
        <v>878</v>
      </c>
      <c r="BC166" s="75" t="s">
        <v>879</v>
      </c>
    </row>
    <row r="167" spans="29:55" x14ac:dyDescent="0.25">
      <c r="AC167" s="15">
        <v>166</v>
      </c>
      <c r="AD167" s="70" t="s">
        <v>677</v>
      </c>
      <c r="AE167" s="74" t="s">
        <v>880</v>
      </c>
      <c r="AF167" s="70" t="s">
        <v>679</v>
      </c>
      <c r="AG167" s="75" t="s">
        <v>240</v>
      </c>
      <c r="AH167" s="75" t="s">
        <v>819</v>
      </c>
      <c r="AI167" s="75" t="s">
        <v>325</v>
      </c>
      <c r="AJ167" s="75" t="s">
        <v>687</v>
      </c>
      <c r="AK167" s="70" t="s">
        <v>65</v>
      </c>
      <c r="AL167" s="75" t="s">
        <v>842</v>
      </c>
      <c r="AM167" s="70">
        <v>2009</v>
      </c>
      <c r="AN167" s="70" t="s">
        <v>67</v>
      </c>
      <c r="AO167" s="70" t="s">
        <v>881</v>
      </c>
      <c r="AP167" s="70" t="s">
        <v>881</v>
      </c>
      <c r="AQ167" s="70" t="s">
        <v>882</v>
      </c>
      <c r="AR167" s="71"/>
      <c r="AS167" s="71"/>
      <c r="AT167" s="70" t="s">
        <v>71</v>
      </c>
      <c r="AU167" s="70" t="s">
        <v>71</v>
      </c>
      <c r="AV167" s="70" t="s">
        <v>66</v>
      </c>
      <c r="AW167" s="70" t="s">
        <v>883</v>
      </c>
      <c r="AX167" s="70" t="s">
        <v>805</v>
      </c>
      <c r="AY167" s="75">
        <v>0</v>
      </c>
      <c r="AZ167" s="75">
        <v>100</v>
      </c>
      <c r="BA167" s="70">
        <v>100</v>
      </c>
      <c r="BB167" s="75" t="s">
        <v>884</v>
      </c>
      <c r="BC167" s="75" t="s">
        <v>885</v>
      </c>
    </row>
    <row r="168" spans="29:55" x14ac:dyDescent="0.25">
      <c r="AC168" s="15">
        <v>167</v>
      </c>
      <c r="AD168" s="46" t="s">
        <v>677</v>
      </c>
      <c r="AE168" s="21" t="s">
        <v>886</v>
      </c>
      <c r="AF168" s="46" t="s">
        <v>679</v>
      </c>
      <c r="AG168" s="15" t="s">
        <v>814</v>
      </c>
      <c r="AH168" s="15" t="s">
        <v>387</v>
      </c>
      <c r="AI168" s="15" t="s">
        <v>325</v>
      </c>
      <c r="AJ168" s="15" t="s">
        <v>687</v>
      </c>
      <c r="AK168" s="46" t="s">
        <v>65</v>
      </c>
      <c r="AL168" s="15" t="s">
        <v>887</v>
      </c>
      <c r="AM168" s="46" t="s">
        <v>68</v>
      </c>
      <c r="AN168" s="46" t="s">
        <v>82</v>
      </c>
      <c r="AO168" s="46" t="s">
        <v>82</v>
      </c>
      <c r="AP168" s="46" t="s">
        <v>82</v>
      </c>
      <c r="AQ168" s="46" t="s">
        <v>888</v>
      </c>
      <c r="AR168" s="22">
        <v>40385</v>
      </c>
      <c r="AS168" s="22" t="s">
        <v>276</v>
      </c>
      <c r="AT168" s="46" t="s">
        <v>568</v>
      </c>
      <c r="AU168" s="46" t="s">
        <v>82</v>
      </c>
      <c r="AV168" s="46" t="s">
        <v>82</v>
      </c>
      <c r="AW168" s="46" t="s">
        <v>82</v>
      </c>
      <c r="AX168" s="46" t="s">
        <v>338</v>
      </c>
      <c r="AY168" s="15">
        <v>80</v>
      </c>
      <c r="AZ168" s="15">
        <v>150</v>
      </c>
      <c r="BA168" s="46">
        <v>230</v>
      </c>
      <c r="BB168" s="15" t="s">
        <v>889</v>
      </c>
      <c r="BC168" s="15" t="s">
        <v>890</v>
      </c>
    </row>
    <row r="169" spans="29:55" x14ac:dyDescent="0.25">
      <c r="AC169" s="15">
        <v>168</v>
      </c>
      <c r="AD169" s="70" t="s">
        <v>677</v>
      </c>
      <c r="AE169" s="74" t="s">
        <v>891</v>
      </c>
      <c r="AF169" s="70" t="s">
        <v>679</v>
      </c>
      <c r="AG169" s="70" t="s">
        <v>240</v>
      </c>
      <c r="AH169" s="75" t="s">
        <v>387</v>
      </c>
      <c r="AI169" s="75" t="s">
        <v>325</v>
      </c>
      <c r="AJ169" s="75" t="s">
        <v>687</v>
      </c>
      <c r="AK169" s="70" t="s">
        <v>65</v>
      </c>
      <c r="AL169" s="75" t="s">
        <v>775</v>
      </c>
      <c r="AM169" s="70" t="s">
        <v>68</v>
      </c>
      <c r="AN169" s="70" t="s">
        <v>82</v>
      </c>
      <c r="AO169" s="70" t="s">
        <v>82</v>
      </c>
      <c r="AP169" s="70" t="s">
        <v>82</v>
      </c>
      <c r="AQ169" s="70" t="s">
        <v>568</v>
      </c>
      <c r="AR169" s="71"/>
      <c r="AS169" s="71"/>
      <c r="AT169" s="70" t="s">
        <v>82</v>
      </c>
      <c r="AU169" s="70" t="s">
        <v>82</v>
      </c>
      <c r="AV169" s="70" t="s">
        <v>82</v>
      </c>
      <c r="AW169" s="70" t="s">
        <v>82</v>
      </c>
      <c r="AX169" s="70" t="s">
        <v>805</v>
      </c>
      <c r="AY169" s="75">
        <v>100</v>
      </c>
      <c r="AZ169" s="75">
        <v>150</v>
      </c>
      <c r="BA169" s="70">
        <v>250</v>
      </c>
      <c r="BB169" s="75" t="s">
        <v>892</v>
      </c>
      <c r="BC169" s="15" t="s">
        <v>893</v>
      </c>
    </row>
    <row r="170" spans="29:55" x14ac:dyDescent="0.25">
      <c r="AC170" s="15">
        <v>169</v>
      </c>
      <c r="AD170" s="70" t="s">
        <v>677</v>
      </c>
      <c r="AE170" s="74" t="s">
        <v>894</v>
      </c>
      <c r="AF170" s="70" t="s">
        <v>679</v>
      </c>
      <c r="AG170" s="70" t="s">
        <v>240</v>
      </c>
      <c r="AH170" s="75" t="s">
        <v>197</v>
      </c>
      <c r="AI170" s="75" t="s">
        <v>80</v>
      </c>
      <c r="AJ170" s="75" t="s">
        <v>694</v>
      </c>
      <c r="AK170" s="70" t="s">
        <v>65</v>
      </c>
      <c r="AL170" s="75" t="s">
        <v>895</v>
      </c>
      <c r="AM170" s="70" t="s">
        <v>82</v>
      </c>
      <c r="AN170" s="70" t="s">
        <v>82</v>
      </c>
      <c r="AO170" s="70" t="s">
        <v>82</v>
      </c>
      <c r="AP170" s="70" t="s">
        <v>82</v>
      </c>
      <c r="AQ170" s="70" t="s">
        <v>568</v>
      </c>
      <c r="AR170" s="71"/>
      <c r="AS170" s="71"/>
      <c r="AT170" s="70" t="s">
        <v>82</v>
      </c>
      <c r="AU170" s="70" t="s">
        <v>82</v>
      </c>
      <c r="AV170" s="70" t="s">
        <v>82</v>
      </c>
      <c r="AW170" s="70" t="s">
        <v>82</v>
      </c>
      <c r="AX170" s="70" t="s">
        <v>338</v>
      </c>
      <c r="AY170" s="75">
        <v>30</v>
      </c>
      <c r="AZ170" s="75">
        <v>150</v>
      </c>
      <c r="BA170" s="70">
        <v>180</v>
      </c>
      <c r="BB170" s="75" t="s">
        <v>896</v>
      </c>
      <c r="BC170" s="75" t="s">
        <v>897</v>
      </c>
    </row>
    <row r="171" spans="29:55" x14ac:dyDescent="0.25">
      <c r="AC171" s="15">
        <v>170</v>
      </c>
      <c r="AD171" s="68" t="s">
        <v>677</v>
      </c>
      <c r="AE171" s="74" t="s">
        <v>898</v>
      </c>
      <c r="AF171" s="70" t="s">
        <v>706</v>
      </c>
      <c r="AG171" s="75" t="s">
        <v>78</v>
      </c>
      <c r="AH171" s="70" t="s">
        <v>89</v>
      </c>
      <c r="AI171" s="75" t="s">
        <v>80</v>
      </c>
      <c r="AJ171" s="70" t="s">
        <v>73</v>
      </c>
      <c r="AK171" s="70" t="s">
        <v>129</v>
      </c>
      <c r="AL171" s="75" t="s">
        <v>899</v>
      </c>
      <c r="AM171" s="70" t="s">
        <v>73</v>
      </c>
      <c r="AN171" s="70" t="s">
        <v>82</v>
      </c>
      <c r="AO171" s="70" t="s">
        <v>82</v>
      </c>
      <c r="AP171" s="70" t="s">
        <v>82</v>
      </c>
      <c r="AQ171" s="70" t="s">
        <v>568</v>
      </c>
      <c r="AR171" s="71"/>
      <c r="AS171" s="71"/>
      <c r="AT171" s="70" t="s">
        <v>71</v>
      </c>
      <c r="AU171" s="70" t="s">
        <v>71</v>
      </c>
      <c r="AV171" s="70" t="s">
        <v>82</v>
      </c>
      <c r="AW171" s="70" t="s">
        <v>82</v>
      </c>
      <c r="AX171" s="70" t="s">
        <v>805</v>
      </c>
      <c r="AY171" s="75">
        <v>20</v>
      </c>
      <c r="AZ171" s="75">
        <v>130</v>
      </c>
      <c r="BA171" s="70">
        <v>150</v>
      </c>
      <c r="BB171" s="75" t="s">
        <v>900</v>
      </c>
      <c r="BC171" s="75" t="s">
        <v>901</v>
      </c>
    </row>
    <row r="172" spans="29:55" x14ac:dyDescent="0.25">
      <c r="AC172" s="15">
        <v>171</v>
      </c>
      <c r="AD172" s="68" t="s">
        <v>677</v>
      </c>
      <c r="AE172" s="74" t="s">
        <v>902</v>
      </c>
      <c r="AF172" s="70" t="s">
        <v>706</v>
      </c>
      <c r="AG172" s="75" t="s">
        <v>78</v>
      </c>
      <c r="AH172" s="75" t="s">
        <v>79</v>
      </c>
      <c r="AI172" s="75" t="s">
        <v>80</v>
      </c>
      <c r="AJ172" s="70" t="s">
        <v>73</v>
      </c>
      <c r="AK172" s="70" t="s">
        <v>65</v>
      </c>
      <c r="AL172" s="75" t="s">
        <v>903</v>
      </c>
      <c r="AM172" s="70" t="s">
        <v>73</v>
      </c>
      <c r="AN172" s="70" t="s">
        <v>82</v>
      </c>
      <c r="AO172" s="70" t="s">
        <v>82</v>
      </c>
      <c r="AP172" s="70" t="s">
        <v>82</v>
      </c>
      <c r="AQ172" s="70" t="s">
        <v>568</v>
      </c>
      <c r="AR172" s="71"/>
      <c r="AS172" s="71"/>
      <c r="AT172" s="70" t="s">
        <v>71</v>
      </c>
      <c r="AU172" s="70" t="s">
        <v>71</v>
      </c>
      <c r="AV172" s="70" t="s">
        <v>82</v>
      </c>
      <c r="AW172" s="70" t="s">
        <v>82</v>
      </c>
      <c r="AX172" s="70" t="s">
        <v>805</v>
      </c>
      <c r="AY172" s="75">
        <v>0</v>
      </c>
      <c r="AZ172" s="75">
        <v>70</v>
      </c>
      <c r="BA172" s="70">
        <v>70</v>
      </c>
      <c r="BB172" s="75" t="s">
        <v>821</v>
      </c>
      <c r="BC172" s="75" t="s">
        <v>904</v>
      </c>
    </row>
    <row r="173" spans="29:55" x14ac:dyDescent="0.25">
      <c r="AC173" s="15">
        <v>172</v>
      </c>
      <c r="AD173" s="48" t="s">
        <v>677</v>
      </c>
      <c r="AE173" s="21" t="s">
        <v>905</v>
      </c>
      <c r="AF173" s="46" t="s">
        <v>706</v>
      </c>
      <c r="AG173" s="15" t="s">
        <v>78</v>
      </c>
      <c r="AH173" s="15" t="s">
        <v>197</v>
      </c>
      <c r="AI173" s="15" t="s">
        <v>80</v>
      </c>
      <c r="AJ173" s="46" t="s">
        <v>73</v>
      </c>
      <c r="AK173" s="46" t="s">
        <v>129</v>
      </c>
      <c r="AL173" s="15" t="s">
        <v>906</v>
      </c>
      <c r="AM173" s="46" t="s">
        <v>73</v>
      </c>
      <c r="AN173" s="46" t="s">
        <v>82</v>
      </c>
      <c r="AO173" s="46" t="s">
        <v>82</v>
      </c>
      <c r="AP173" s="46" t="s">
        <v>82</v>
      </c>
      <c r="AQ173" s="46" t="s">
        <v>568</v>
      </c>
      <c r="AR173" s="22"/>
      <c r="AS173" s="22"/>
      <c r="AT173" s="46" t="s">
        <v>71</v>
      </c>
      <c r="AU173" s="46" t="s">
        <v>71</v>
      </c>
      <c r="AV173" s="46" t="s">
        <v>82</v>
      </c>
      <c r="AW173" s="46" t="s">
        <v>82</v>
      </c>
      <c r="AX173" s="46" t="s">
        <v>805</v>
      </c>
      <c r="AY173" s="15">
        <v>10</v>
      </c>
      <c r="AZ173" s="15">
        <v>70</v>
      </c>
      <c r="BA173" s="46">
        <v>80</v>
      </c>
      <c r="BB173" s="15" t="s">
        <v>907</v>
      </c>
      <c r="BC173" s="15" t="s">
        <v>908</v>
      </c>
    </row>
    <row r="174" spans="29:55" x14ac:dyDescent="0.25">
      <c r="AC174" s="15">
        <v>173</v>
      </c>
      <c r="AD174" s="68" t="s">
        <v>677</v>
      </c>
      <c r="AE174" s="74" t="s">
        <v>909</v>
      </c>
      <c r="AF174" s="70" t="s">
        <v>706</v>
      </c>
      <c r="AG174" s="75" t="s">
        <v>240</v>
      </c>
      <c r="AH174" s="75" t="s">
        <v>79</v>
      </c>
      <c r="AI174" s="75" t="s">
        <v>80</v>
      </c>
      <c r="AJ174" s="70" t="s">
        <v>73</v>
      </c>
      <c r="AK174" s="70" t="s">
        <v>65</v>
      </c>
      <c r="AL174" s="75" t="s">
        <v>910</v>
      </c>
      <c r="AM174" s="70" t="s">
        <v>73</v>
      </c>
      <c r="AN174" s="70" t="s">
        <v>82</v>
      </c>
      <c r="AO174" s="70" t="s">
        <v>71</v>
      </c>
      <c r="AP174" s="70" t="s">
        <v>71</v>
      </c>
      <c r="AQ174" s="70" t="s">
        <v>71</v>
      </c>
      <c r="AR174" s="71"/>
      <c r="AS174" s="71"/>
      <c r="AT174" s="70" t="s">
        <v>71</v>
      </c>
      <c r="AU174" s="70" t="s">
        <v>71</v>
      </c>
      <c r="AV174" s="70" t="s">
        <v>82</v>
      </c>
      <c r="AW174" s="70" t="s">
        <v>82</v>
      </c>
      <c r="AX174" s="70" t="s">
        <v>805</v>
      </c>
      <c r="AY174" s="75">
        <v>30</v>
      </c>
      <c r="AZ174" s="75">
        <v>120</v>
      </c>
      <c r="BA174" s="70">
        <v>150</v>
      </c>
      <c r="BB174" s="75" t="s">
        <v>911</v>
      </c>
      <c r="BC174" s="75" t="s">
        <v>912</v>
      </c>
    </row>
    <row r="175" spans="29:55" x14ac:dyDescent="0.25">
      <c r="AC175" s="15">
        <v>174</v>
      </c>
      <c r="AD175" s="46" t="s">
        <v>677</v>
      </c>
      <c r="AE175" s="84" t="s">
        <v>913</v>
      </c>
      <c r="AF175" s="46" t="s">
        <v>780</v>
      </c>
      <c r="AG175" s="15" t="s">
        <v>240</v>
      </c>
      <c r="AH175" s="15" t="s">
        <v>197</v>
      </c>
      <c r="AI175" s="57" t="s">
        <v>232</v>
      </c>
      <c r="AJ175" s="46" t="s">
        <v>666</v>
      </c>
      <c r="AK175" s="46" t="s">
        <v>65</v>
      </c>
      <c r="AL175" s="57" t="s">
        <v>914</v>
      </c>
      <c r="AM175" s="46" t="s">
        <v>915</v>
      </c>
      <c r="AN175" s="46" t="s">
        <v>916</v>
      </c>
      <c r="AO175" s="46" t="s">
        <v>916</v>
      </c>
      <c r="AP175" s="46" t="s">
        <v>916</v>
      </c>
      <c r="AQ175" s="46" t="s">
        <v>568</v>
      </c>
      <c r="AR175" s="22"/>
      <c r="AS175" s="22"/>
      <c r="AT175" s="46" t="s">
        <v>71</v>
      </c>
      <c r="AU175" s="46" t="s">
        <v>71</v>
      </c>
      <c r="AV175" s="46" t="s">
        <v>82</v>
      </c>
      <c r="AW175" s="46" t="s">
        <v>82</v>
      </c>
      <c r="AX175" s="46" t="s">
        <v>73</v>
      </c>
      <c r="AY175" s="57">
        <v>15</v>
      </c>
      <c r="AZ175" s="57">
        <v>100</v>
      </c>
      <c r="BA175" s="46">
        <v>115</v>
      </c>
      <c r="BB175" s="57" t="s">
        <v>917</v>
      </c>
      <c r="BC175" s="46" t="s">
        <v>918</v>
      </c>
    </row>
    <row r="176" spans="29:55" x14ac:dyDescent="0.25">
      <c r="AC176" s="15">
        <v>175</v>
      </c>
      <c r="AD176" s="46" t="s">
        <v>677</v>
      </c>
      <c r="AE176" s="84" t="s">
        <v>919</v>
      </c>
      <c r="AF176" s="46" t="s">
        <v>780</v>
      </c>
      <c r="AG176" s="57" t="s">
        <v>78</v>
      </c>
      <c r="AH176" s="46" t="s">
        <v>89</v>
      </c>
      <c r="AI176" s="57" t="s">
        <v>920</v>
      </c>
      <c r="AJ176" s="46" t="s">
        <v>921</v>
      </c>
      <c r="AK176" s="46" t="s">
        <v>129</v>
      </c>
      <c r="AL176" s="57" t="s">
        <v>366</v>
      </c>
      <c r="AM176" s="46" t="s">
        <v>922</v>
      </c>
      <c r="AN176" s="46" t="s">
        <v>923</v>
      </c>
      <c r="AO176" s="46" t="s">
        <v>71</v>
      </c>
      <c r="AP176" s="46" t="s">
        <v>71</v>
      </c>
      <c r="AQ176" s="46" t="s">
        <v>180</v>
      </c>
      <c r="AR176" s="22">
        <v>41051</v>
      </c>
      <c r="AS176" s="22" t="s">
        <v>285</v>
      </c>
      <c r="AT176" s="46" t="s">
        <v>71</v>
      </c>
      <c r="AU176" s="46" t="s">
        <v>71</v>
      </c>
      <c r="AV176" s="46" t="s">
        <v>82</v>
      </c>
      <c r="AW176" s="46" t="s">
        <v>82</v>
      </c>
      <c r="AX176" s="46" t="s">
        <v>159</v>
      </c>
      <c r="AY176" s="57" t="s">
        <v>73</v>
      </c>
      <c r="AZ176" s="57" t="s">
        <v>73</v>
      </c>
      <c r="BA176" s="46">
        <v>0</v>
      </c>
      <c r="BB176" s="57" t="s">
        <v>924</v>
      </c>
      <c r="BC176" s="46" t="s">
        <v>925</v>
      </c>
    </row>
    <row r="177" spans="29:55" x14ac:dyDescent="0.25">
      <c r="AC177" s="15">
        <v>176</v>
      </c>
      <c r="AD177" s="46" t="s">
        <v>677</v>
      </c>
      <c r="AE177" s="84" t="s">
        <v>926</v>
      </c>
      <c r="AF177" s="46" t="s">
        <v>780</v>
      </c>
      <c r="AG177" s="57" t="s">
        <v>78</v>
      </c>
      <c r="AH177" s="46" t="s">
        <v>89</v>
      </c>
      <c r="AI177" s="57" t="s">
        <v>920</v>
      </c>
      <c r="AJ177" s="46" t="s">
        <v>921</v>
      </c>
      <c r="AK177" s="46" t="s">
        <v>129</v>
      </c>
      <c r="AL177" s="57" t="s">
        <v>366</v>
      </c>
      <c r="AM177" s="46" t="s">
        <v>922</v>
      </c>
      <c r="AN177" s="46" t="s">
        <v>923</v>
      </c>
      <c r="AO177" s="46" t="s">
        <v>71</v>
      </c>
      <c r="AP177" s="46" t="s">
        <v>71</v>
      </c>
      <c r="AQ177" s="46" t="s">
        <v>180</v>
      </c>
      <c r="AR177" s="22">
        <v>41051</v>
      </c>
      <c r="AS177" s="22" t="s">
        <v>285</v>
      </c>
      <c r="AT177" s="46" t="s">
        <v>71</v>
      </c>
      <c r="AU177" s="46" t="s">
        <v>71</v>
      </c>
      <c r="AV177" s="46" t="s">
        <v>82</v>
      </c>
      <c r="AW177" s="46" t="s">
        <v>82</v>
      </c>
      <c r="AX177" s="46" t="s">
        <v>123</v>
      </c>
      <c r="AY177" s="57" t="s">
        <v>73</v>
      </c>
      <c r="AZ177" s="57" t="s">
        <v>73</v>
      </c>
      <c r="BA177" s="46">
        <v>0</v>
      </c>
      <c r="BB177" s="57" t="s">
        <v>924</v>
      </c>
      <c r="BC177" s="46" t="s">
        <v>927</v>
      </c>
    </row>
    <row r="178" spans="29:55" x14ac:dyDescent="0.25">
      <c r="AC178" s="15">
        <v>177</v>
      </c>
      <c r="AD178" s="70" t="s">
        <v>677</v>
      </c>
      <c r="AE178" s="85" t="s">
        <v>928</v>
      </c>
      <c r="AF178" s="70" t="s">
        <v>780</v>
      </c>
      <c r="AG178" s="75" t="s">
        <v>240</v>
      </c>
      <c r="AH178" s="70" t="s">
        <v>89</v>
      </c>
      <c r="AI178" s="86" t="s">
        <v>232</v>
      </c>
      <c r="AJ178" s="70" t="s">
        <v>666</v>
      </c>
      <c r="AK178" s="70" t="s">
        <v>65</v>
      </c>
      <c r="AL178" s="86" t="s">
        <v>929</v>
      </c>
      <c r="AM178" s="70" t="s">
        <v>930</v>
      </c>
      <c r="AN178" s="70"/>
      <c r="AO178" s="70"/>
      <c r="AP178" s="70"/>
      <c r="AQ178" s="70" t="s">
        <v>568</v>
      </c>
      <c r="AR178" s="71"/>
      <c r="AS178" s="71"/>
      <c r="AT178" s="70" t="s">
        <v>71</v>
      </c>
      <c r="AU178" s="70" t="s">
        <v>71</v>
      </c>
      <c r="AV178" s="70" t="s">
        <v>82</v>
      </c>
      <c r="AW178" s="70" t="s">
        <v>82</v>
      </c>
      <c r="AX178" s="70" t="s">
        <v>73</v>
      </c>
      <c r="AY178" s="86">
        <v>20</v>
      </c>
      <c r="AZ178" s="86">
        <v>120</v>
      </c>
      <c r="BA178" s="70">
        <v>140</v>
      </c>
      <c r="BB178" s="86" t="s">
        <v>931</v>
      </c>
      <c r="BC178" s="70" t="s">
        <v>932</v>
      </c>
    </row>
    <row r="179" spans="29:55" x14ac:dyDescent="0.25">
      <c r="AC179" s="15">
        <v>178</v>
      </c>
      <c r="AD179" s="46" t="s">
        <v>677</v>
      </c>
      <c r="AE179" s="47" t="s">
        <v>933</v>
      </c>
      <c r="AF179" s="46" t="s">
        <v>780</v>
      </c>
      <c r="AG179" s="46" t="s">
        <v>78</v>
      </c>
      <c r="AH179" s="15" t="s">
        <v>197</v>
      </c>
      <c r="AI179" s="46" t="s">
        <v>73</v>
      </c>
      <c r="AJ179" s="46" t="s">
        <v>73</v>
      </c>
      <c r="AK179" s="46" t="s">
        <v>129</v>
      </c>
      <c r="AL179" s="46" t="s">
        <v>934</v>
      </c>
      <c r="AM179" s="46" t="s">
        <v>922</v>
      </c>
      <c r="AN179" s="46" t="s">
        <v>923</v>
      </c>
      <c r="AO179" s="46" t="s">
        <v>71</v>
      </c>
      <c r="AP179" s="46" t="s">
        <v>71</v>
      </c>
      <c r="AQ179" s="46" t="s">
        <v>568</v>
      </c>
      <c r="AR179" s="22"/>
      <c r="AS179" s="22"/>
      <c r="AT179" s="46" t="s">
        <v>71</v>
      </c>
      <c r="AU179" s="46" t="s">
        <v>71</v>
      </c>
      <c r="AV179" s="46" t="s">
        <v>82</v>
      </c>
      <c r="AW179" s="46" t="s">
        <v>82</v>
      </c>
      <c r="AX179" s="46" t="s">
        <v>73</v>
      </c>
      <c r="AY179" s="46" t="s">
        <v>73</v>
      </c>
      <c r="AZ179" s="46" t="s">
        <v>73</v>
      </c>
      <c r="BA179" s="46" t="s">
        <v>73</v>
      </c>
      <c r="BB179" s="46" t="s">
        <v>935</v>
      </c>
      <c r="BC179" s="46" t="s">
        <v>936</v>
      </c>
    </row>
    <row r="180" spans="29:55" x14ac:dyDescent="0.25">
      <c r="AC180" s="15">
        <v>179</v>
      </c>
      <c r="AD180" s="19" t="s">
        <v>679</v>
      </c>
      <c r="AE180" s="21" t="s">
        <v>937</v>
      </c>
      <c r="AF180" s="19" t="s">
        <v>679</v>
      </c>
      <c r="AG180" s="46" t="s">
        <v>78</v>
      </c>
      <c r="AH180" s="46" t="s">
        <v>89</v>
      </c>
      <c r="AI180" s="57" t="s">
        <v>920</v>
      </c>
      <c r="AJ180" s="46" t="s">
        <v>921</v>
      </c>
      <c r="AK180" s="19" t="s">
        <v>129</v>
      </c>
      <c r="AL180" s="19" t="s">
        <v>938</v>
      </c>
      <c r="AM180" s="19" t="s">
        <v>922</v>
      </c>
      <c r="AN180" s="19" t="s">
        <v>82</v>
      </c>
      <c r="AO180" s="19" t="s">
        <v>71</v>
      </c>
      <c r="AP180" s="19" t="s">
        <v>71</v>
      </c>
      <c r="AQ180" s="46" t="s">
        <v>568</v>
      </c>
      <c r="AR180" s="22"/>
      <c r="AS180" s="22"/>
      <c r="AT180" s="46" t="s">
        <v>71</v>
      </c>
      <c r="AU180" s="46" t="s">
        <v>71</v>
      </c>
      <c r="AV180" s="46" t="s">
        <v>82</v>
      </c>
      <c r="AW180" s="46" t="s">
        <v>82</v>
      </c>
      <c r="AX180" s="19"/>
      <c r="AY180" s="19"/>
      <c r="AZ180" s="19"/>
      <c r="BA180" s="19"/>
      <c r="BB180" s="19" t="s">
        <v>747</v>
      </c>
      <c r="BC180" s="19" t="s">
        <v>939</v>
      </c>
    </row>
    <row r="181" spans="29:55" x14ac:dyDescent="0.25">
      <c r="AC181" s="15">
        <v>180</v>
      </c>
      <c r="AD181" s="19" t="s">
        <v>679</v>
      </c>
      <c r="AE181" s="21" t="s">
        <v>940</v>
      </c>
      <c r="AF181" s="46" t="s">
        <v>780</v>
      </c>
      <c r="AG181" s="46" t="s">
        <v>78</v>
      </c>
      <c r="AH181" s="15" t="s">
        <v>197</v>
      </c>
      <c r="AI181" s="57" t="s">
        <v>920</v>
      </c>
      <c r="AJ181" s="46" t="s">
        <v>921</v>
      </c>
      <c r="AK181" s="19" t="s">
        <v>129</v>
      </c>
      <c r="AL181" s="19" t="s">
        <v>941</v>
      </c>
      <c r="AM181" s="19" t="s">
        <v>922</v>
      </c>
      <c r="AN181" s="19" t="s">
        <v>82</v>
      </c>
      <c r="AO181" s="19" t="s">
        <v>71</v>
      </c>
      <c r="AP181" s="19" t="s">
        <v>71</v>
      </c>
      <c r="AQ181" s="46" t="s">
        <v>568</v>
      </c>
      <c r="AR181" s="22"/>
      <c r="AS181" s="22"/>
      <c r="AT181" s="46" t="s">
        <v>71</v>
      </c>
      <c r="AU181" s="46" t="s">
        <v>71</v>
      </c>
      <c r="AV181" s="46" t="s">
        <v>82</v>
      </c>
      <c r="AW181" s="46" t="s">
        <v>82</v>
      </c>
      <c r="AX181" s="19"/>
      <c r="AY181" s="19"/>
      <c r="AZ181" s="19"/>
      <c r="BA181" s="19"/>
      <c r="BB181" s="19" t="s">
        <v>747</v>
      </c>
      <c r="BC181" s="19" t="s">
        <v>942</v>
      </c>
    </row>
    <row r="182" spans="29:55" x14ac:dyDescent="0.25">
      <c r="AC182" s="15">
        <v>181</v>
      </c>
      <c r="AD182" s="87" t="s">
        <v>943</v>
      </c>
      <c r="AE182" s="88" t="s">
        <v>944</v>
      </c>
      <c r="AF182" s="89" t="s">
        <v>73</v>
      </c>
      <c r="AG182" s="89" t="s">
        <v>73</v>
      </c>
      <c r="AH182" s="89" t="s">
        <v>73</v>
      </c>
      <c r="AI182" s="89" t="s">
        <v>394</v>
      </c>
      <c r="AJ182" s="89" t="s">
        <v>326</v>
      </c>
      <c r="AK182" s="89" t="s">
        <v>65</v>
      </c>
      <c r="AL182" s="89" t="s">
        <v>73</v>
      </c>
      <c r="AM182" s="89" t="s">
        <v>73</v>
      </c>
      <c r="AN182" s="89" t="s">
        <v>66</v>
      </c>
      <c r="AO182" s="89" t="s">
        <v>82</v>
      </c>
      <c r="AP182" s="89" t="s">
        <v>82</v>
      </c>
      <c r="AQ182" s="90" t="s">
        <v>945</v>
      </c>
      <c r="AR182" s="91">
        <v>40515</v>
      </c>
      <c r="AS182" s="22" t="s">
        <v>105</v>
      </c>
      <c r="AT182" s="89"/>
      <c r="AU182" s="89" t="s">
        <v>70</v>
      </c>
      <c r="AV182" s="89"/>
      <c r="AW182" s="89"/>
      <c r="AX182" s="89" t="s">
        <v>123</v>
      </c>
      <c r="AY182" s="89">
        <v>40</v>
      </c>
      <c r="AZ182" s="89">
        <v>240</v>
      </c>
      <c r="BA182" s="89">
        <v>280</v>
      </c>
      <c r="BB182" s="89" t="s">
        <v>946</v>
      </c>
      <c r="BC182" s="92"/>
    </row>
    <row r="183" spans="29:55" x14ac:dyDescent="0.25">
      <c r="AC183" s="15">
        <v>182</v>
      </c>
      <c r="AD183" s="87" t="s">
        <v>943</v>
      </c>
      <c r="AE183" s="88" t="s">
        <v>947</v>
      </c>
      <c r="AF183" s="89" t="s">
        <v>73</v>
      </c>
      <c r="AG183" s="89" t="s">
        <v>73</v>
      </c>
      <c r="AH183" s="89" t="s">
        <v>73</v>
      </c>
      <c r="AI183" s="89" t="s">
        <v>461</v>
      </c>
      <c r="AJ183" s="89" t="s">
        <v>948</v>
      </c>
      <c r="AK183" s="89" t="s">
        <v>65</v>
      </c>
      <c r="AL183" s="89" t="s">
        <v>73</v>
      </c>
      <c r="AM183" s="89" t="s">
        <v>73</v>
      </c>
      <c r="AN183" s="89" t="s">
        <v>68</v>
      </c>
      <c r="AO183" s="89" t="s">
        <v>82</v>
      </c>
      <c r="AP183" s="89" t="s">
        <v>82</v>
      </c>
      <c r="AQ183" s="90" t="s">
        <v>949</v>
      </c>
      <c r="AR183" s="91">
        <v>40571</v>
      </c>
      <c r="AS183" s="22" t="s">
        <v>376</v>
      </c>
      <c r="AT183" s="89"/>
      <c r="AU183" s="89" t="s">
        <v>70</v>
      </c>
      <c r="AV183" s="89"/>
      <c r="AW183" s="89"/>
      <c r="AX183" s="89" t="s">
        <v>384</v>
      </c>
      <c r="AY183" s="89">
        <v>50</v>
      </c>
      <c r="AZ183" s="89">
        <v>190</v>
      </c>
      <c r="BA183" s="89">
        <v>240</v>
      </c>
      <c r="BB183" s="89" t="s">
        <v>950</v>
      </c>
      <c r="BC183" s="92"/>
    </row>
    <row r="184" spans="29:55" x14ac:dyDescent="0.25">
      <c r="AC184" s="15">
        <v>183</v>
      </c>
      <c r="AD184" s="87" t="s">
        <v>943</v>
      </c>
      <c r="AE184" s="88" t="s">
        <v>951</v>
      </c>
      <c r="AF184" s="89" t="s">
        <v>73</v>
      </c>
      <c r="AG184" s="89" t="s">
        <v>73</v>
      </c>
      <c r="AH184" s="89" t="s">
        <v>73</v>
      </c>
      <c r="AI184" s="89" t="s">
        <v>80</v>
      </c>
      <c r="AJ184" s="89" t="s">
        <v>326</v>
      </c>
      <c r="AK184" s="89" t="s">
        <v>65</v>
      </c>
      <c r="AL184" s="89" t="s">
        <v>73</v>
      </c>
      <c r="AM184" s="89" t="s">
        <v>73</v>
      </c>
      <c r="AN184" s="89" t="s">
        <v>68</v>
      </c>
      <c r="AO184" s="89" t="s">
        <v>66</v>
      </c>
      <c r="AP184" s="89" t="s">
        <v>82</v>
      </c>
      <c r="AQ184" s="90" t="s">
        <v>952</v>
      </c>
      <c r="AR184" s="91"/>
      <c r="AS184" s="22"/>
      <c r="AT184" s="89"/>
      <c r="AU184" s="89" t="s">
        <v>70</v>
      </c>
      <c r="AV184" s="89"/>
      <c r="AW184" s="89"/>
      <c r="AX184" s="89" t="s">
        <v>953</v>
      </c>
      <c r="AY184" s="89">
        <v>30</v>
      </c>
      <c r="AZ184" s="89">
        <v>200</v>
      </c>
      <c r="BA184" s="89">
        <v>230</v>
      </c>
      <c r="BB184" s="89" t="s">
        <v>954</v>
      </c>
      <c r="BC184" s="92"/>
    </row>
    <row r="185" spans="29:55" x14ac:dyDescent="0.25">
      <c r="AC185" s="15">
        <v>184</v>
      </c>
      <c r="AD185" s="87" t="s">
        <v>943</v>
      </c>
      <c r="AE185" s="88" t="s">
        <v>955</v>
      </c>
      <c r="AF185" s="89" t="s">
        <v>73</v>
      </c>
      <c r="AG185" s="89" t="s">
        <v>73</v>
      </c>
      <c r="AH185" s="89" t="s">
        <v>73</v>
      </c>
      <c r="AI185" s="89" t="s">
        <v>80</v>
      </c>
      <c r="AJ185" s="89" t="s">
        <v>326</v>
      </c>
      <c r="AK185" s="89" t="s">
        <v>65</v>
      </c>
      <c r="AL185" s="89" t="s">
        <v>73</v>
      </c>
      <c r="AM185" s="89" t="s">
        <v>73</v>
      </c>
      <c r="AN185" s="89" t="s">
        <v>68</v>
      </c>
      <c r="AO185" s="89" t="s">
        <v>82</v>
      </c>
      <c r="AP185" s="89" t="s">
        <v>82</v>
      </c>
      <c r="AQ185" s="90" t="s">
        <v>956</v>
      </c>
      <c r="AR185" s="91">
        <v>40523</v>
      </c>
      <c r="AS185" s="22" t="s">
        <v>105</v>
      </c>
      <c r="AT185" s="89"/>
      <c r="AU185" s="89" t="s">
        <v>70</v>
      </c>
      <c r="AV185" s="89"/>
      <c r="AW185" s="89"/>
      <c r="AX185" s="89" t="s">
        <v>957</v>
      </c>
      <c r="AY185" s="89">
        <v>40</v>
      </c>
      <c r="AZ185" s="89">
        <v>150</v>
      </c>
      <c r="BA185" s="89">
        <v>190</v>
      </c>
      <c r="BB185" s="89" t="s">
        <v>958</v>
      </c>
      <c r="BC185" s="92"/>
    </row>
    <row r="186" spans="29:55" x14ac:dyDescent="0.25">
      <c r="AC186" s="15">
        <v>185</v>
      </c>
      <c r="AD186" s="87" t="s">
        <v>943</v>
      </c>
      <c r="AE186" s="88" t="s">
        <v>959</v>
      </c>
      <c r="AF186" s="89" t="s">
        <v>73</v>
      </c>
      <c r="AG186" s="89" t="s">
        <v>73</v>
      </c>
      <c r="AH186" s="89" t="s">
        <v>73</v>
      </c>
      <c r="AI186" s="89" t="s">
        <v>325</v>
      </c>
      <c r="AJ186" s="89" t="s">
        <v>326</v>
      </c>
      <c r="AK186" s="89" t="s">
        <v>65</v>
      </c>
      <c r="AL186" s="89" t="s">
        <v>73</v>
      </c>
      <c r="AM186" s="89" t="s">
        <v>73</v>
      </c>
      <c r="AN186" s="89" t="s">
        <v>68</v>
      </c>
      <c r="AO186" s="89" t="s">
        <v>82</v>
      </c>
      <c r="AP186" s="89" t="s">
        <v>68</v>
      </c>
      <c r="AQ186" s="90" t="s">
        <v>960</v>
      </c>
      <c r="AR186" s="91"/>
      <c r="AS186" s="22"/>
      <c r="AT186" s="89"/>
      <c r="AU186" s="89" t="s">
        <v>71</v>
      </c>
      <c r="AV186" s="89"/>
      <c r="AW186" s="89"/>
      <c r="AX186" s="89" t="s">
        <v>961</v>
      </c>
      <c r="AY186" s="89">
        <v>65</v>
      </c>
      <c r="AZ186" s="89">
        <v>120</v>
      </c>
      <c r="BA186" s="89">
        <v>185</v>
      </c>
      <c r="BB186" s="89" t="s">
        <v>73</v>
      </c>
      <c r="BC186" s="92"/>
    </row>
    <row r="187" spans="29:55" x14ac:dyDescent="0.25">
      <c r="AC187" s="15">
        <v>186</v>
      </c>
      <c r="AD187" s="87" t="s">
        <v>943</v>
      </c>
      <c r="AE187" s="88" t="s">
        <v>962</v>
      </c>
      <c r="AF187" s="89" t="s">
        <v>963</v>
      </c>
      <c r="AG187" s="89" t="s">
        <v>73</v>
      </c>
      <c r="AH187" s="89" t="s">
        <v>73</v>
      </c>
      <c r="AI187" s="89" t="s">
        <v>232</v>
      </c>
      <c r="AJ187" s="89" t="s">
        <v>948</v>
      </c>
      <c r="AK187" s="89" t="s">
        <v>65</v>
      </c>
      <c r="AL187" s="89" t="s">
        <v>73</v>
      </c>
      <c r="AM187" s="89" t="s">
        <v>73</v>
      </c>
      <c r="AN187" s="89" t="s">
        <v>68</v>
      </c>
      <c r="AO187" s="89" t="s">
        <v>82</v>
      </c>
      <c r="AP187" s="89" t="s">
        <v>82</v>
      </c>
      <c r="AQ187" s="90" t="s">
        <v>964</v>
      </c>
      <c r="AR187" s="91">
        <v>40555</v>
      </c>
      <c r="AS187" s="22" t="s">
        <v>376</v>
      </c>
      <c r="AT187" s="89"/>
      <c r="AU187" s="89" t="s">
        <v>82</v>
      </c>
      <c r="AV187" s="89"/>
      <c r="AW187" s="89"/>
      <c r="AX187" s="89" t="s">
        <v>957</v>
      </c>
      <c r="AY187" s="89">
        <v>90</v>
      </c>
      <c r="AZ187" s="89">
        <v>90</v>
      </c>
      <c r="BA187" s="89">
        <v>180</v>
      </c>
      <c r="BB187" s="89" t="s">
        <v>965</v>
      </c>
      <c r="BC187" s="92"/>
    </row>
    <row r="188" spans="29:55" x14ac:dyDescent="0.25">
      <c r="AC188" s="15">
        <v>187</v>
      </c>
      <c r="AD188" s="87" t="s">
        <v>943</v>
      </c>
      <c r="AE188" s="88" t="s">
        <v>966</v>
      </c>
      <c r="AF188" s="89" t="s">
        <v>73</v>
      </c>
      <c r="AG188" s="89" t="s">
        <v>73</v>
      </c>
      <c r="AH188" s="89" t="s">
        <v>73</v>
      </c>
      <c r="AI188" s="89" t="s">
        <v>394</v>
      </c>
      <c r="AJ188" s="89" t="s">
        <v>326</v>
      </c>
      <c r="AK188" s="89" t="s">
        <v>65</v>
      </c>
      <c r="AL188" s="89" t="s">
        <v>73</v>
      </c>
      <c r="AM188" s="89" t="s">
        <v>73</v>
      </c>
      <c r="AN188" s="89" t="s">
        <v>82</v>
      </c>
      <c r="AO188" s="89" t="s">
        <v>82</v>
      </c>
      <c r="AP188" s="89" t="s">
        <v>82</v>
      </c>
      <c r="AQ188" s="90" t="s">
        <v>967</v>
      </c>
      <c r="AR188" s="91">
        <v>40520</v>
      </c>
      <c r="AS188" s="22" t="s">
        <v>105</v>
      </c>
      <c r="AT188" s="89"/>
      <c r="AU188" s="89" t="s">
        <v>70</v>
      </c>
      <c r="AV188" s="89"/>
      <c r="AW188" s="89"/>
      <c r="AX188" s="89" t="s">
        <v>137</v>
      </c>
      <c r="AY188" s="89">
        <v>30</v>
      </c>
      <c r="AZ188" s="89">
        <v>150</v>
      </c>
      <c r="BA188" s="89">
        <v>180</v>
      </c>
      <c r="BB188" s="89" t="s">
        <v>968</v>
      </c>
      <c r="BC188" s="92"/>
    </row>
    <row r="189" spans="29:55" x14ac:dyDescent="0.25">
      <c r="AC189" s="15">
        <v>188</v>
      </c>
      <c r="AD189" s="87" t="s">
        <v>943</v>
      </c>
      <c r="AE189" s="88" t="s">
        <v>969</v>
      </c>
      <c r="AF189" s="89" t="s">
        <v>73</v>
      </c>
      <c r="AG189" s="89" t="s">
        <v>73</v>
      </c>
      <c r="AH189" s="89" t="s">
        <v>73</v>
      </c>
      <c r="AI189" s="89" t="s">
        <v>80</v>
      </c>
      <c r="AJ189" s="89" t="s">
        <v>128</v>
      </c>
      <c r="AK189" s="89" t="s">
        <v>129</v>
      </c>
      <c r="AL189" s="89" t="s">
        <v>73</v>
      </c>
      <c r="AM189" s="89" t="s">
        <v>73</v>
      </c>
      <c r="AN189" s="89" t="s">
        <v>82</v>
      </c>
      <c r="AO189" s="89" t="s">
        <v>82</v>
      </c>
      <c r="AP189" s="89" t="s">
        <v>82</v>
      </c>
      <c r="AQ189" s="93" t="s">
        <v>970</v>
      </c>
      <c r="AR189" s="94">
        <v>41170</v>
      </c>
      <c r="AS189" s="22" t="s">
        <v>302</v>
      </c>
      <c r="AT189" s="89"/>
      <c r="AU189" s="89" t="s">
        <v>70</v>
      </c>
      <c r="AV189" s="89"/>
      <c r="AW189" s="89"/>
      <c r="AX189" s="89" t="s">
        <v>338</v>
      </c>
      <c r="AY189" s="89">
        <v>85</v>
      </c>
      <c r="AZ189" s="89">
        <v>75</v>
      </c>
      <c r="BA189" s="89">
        <v>160</v>
      </c>
      <c r="BB189" s="89" t="s">
        <v>971</v>
      </c>
      <c r="BC189" s="92"/>
    </row>
    <row r="190" spans="29:55" x14ac:dyDescent="0.25">
      <c r="AC190" s="15">
        <v>189</v>
      </c>
      <c r="AD190" s="87" t="s">
        <v>943</v>
      </c>
      <c r="AE190" s="88" t="s">
        <v>972</v>
      </c>
      <c r="AF190" s="89" t="s">
        <v>73</v>
      </c>
      <c r="AG190" s="89" t="s">
        <v>73</v>
      </c>
      <c r="AH190" s="89" t="s">
        <v>73</v>
      </c>
      <c r="AI190" s="89" t="s">
        <v>80</v>
      </c>
      <c r="AJ190" s="89" t="s">
        <v>128</v>
      </c>
      <c r="AK190" s="89" t="s">
        <v>129</v>
      </c>
      <c r="AL190" s="89" t="s">
        <v>73</v>
      </c>
      <c r="AM190" s="89" t="s">
        <v>73</v>
      </c>
      <c r="AN190" s="89" t="s">
        <v>82</v>
      </c>
      <c r="AO190" s="89" t="s">
        <v>71</v>
      </c>
      <c r="AP190" s="89" t="s">
        <v>71</v>
      </c>
      <c r="AQ190" s="90" t="s">
        <v>973</v>
      </c>
      <c r="AR190" s="91">
        <v>40686</v>
      </c>
      <c r="AS190" s="22" t="s">
        <v>113</v>
      </c>
      <c r="AT190" s="89"/>
      <c r="AU190" s="89" t="s">
        <v>71</v>
      </c>
      <c r="AV190" s="89"/>
      <c r="AW190" s="89"/>
      <c r="AX190" s="89" t="s">
        <v>338</v>
      </c>
      <c r="AY190" s="89">
        <v>30</v>
      </c>
      <c r="AZ190" s="89">
        <v>100</v>
      </c>
      <c r="BA190" s="89">
        <v>130</v>
      </c>
      <c r="BB190" s="89" t="s">
        <v>974</v>
      </c>
      <c r="BC190" s="92"/>
    </row>
    <row r="191" spans="29:55" x14ac:dyDescent="0.25">
      <c r="AC191" s="15">
        <v>190</v>
      </c>
      <c r="AD191" s="87" t="s">
        <v>943</v>
      </c>
      <c r="AE191" s="88" t="s">
        <v>975</v>
      </c>
      <c r="AF191" s="89" t="s">
        <v>73</v>
      </c>
      <c r="AG191" s="89" t="s">
        <v>73</v>
      </c>
      <c r="AH191" s="89" t="s">
        <v>73</v>
      </c>
      <c r="AI191" s="89" t="s">
        <v>80</v>
      </c>
      <c r="AJ191" s="89" t="s">
        <v>128</v>
      </c>
      <c r="AK191" s="89" t="s">
        <v>129</v>
      </c>
      <c r="AL191" s="89" t="s">
        <v>73</v>
      </c>
      <c r="AM191" s="89" t="s">
        <v>73</v>
      </c>
      <c r="AN191" s="89" t="s">
        <v>82</v>
      </c>
      <c r="AO191" s="89" t="s">
        <v>71</v>
      </c>
      <c r="AP191" s="89" t="s">
        <v>71</v>
      </c>
      <c r="AQ191" s="90" t="s">
        <v>973</v>
      </c>
      <c r="AR191" s="91">
        <v>40686</v>
      </c>
      <c r="AS191" s="22" t="s">
        <v>113</v>
      </c>
      <c r="AT191" s="89"/>
      <c r="AU191" s="89" t="s">
        <v>71</v>
      </c>
      <c r="AV191" s="89"/>
      <c r="AW191" s="89"/>
      <c r="AX191" s="89" t="s">
        <v>976</v>
      </c>
      <c r="AY191" s="89">
        <v>25</v>
      </c>
      <c r="AZ191" s="89">
        <v>75</v>
      </c>
      <c r="BA191" s="89">
        <v>100</v>
      </c>
      <c r="BB191" s="89" t="s">
        <v>73</v>
      </c>
      <c r="BC191" s="92"/>
    </row>
    <row r="192" spans="29:55" x14ac:dyDescent="0.25">
      <c r="AC192" s="15">
        <v>191</v>
      </c>
      <c r="AD192" s="87" t="s">
        <v>943</v>
      </c>
      <c r="AE192" s="88" t="s">
        <v>977</v>
      </c>
      <c r="AF192" s="89" t="s">
        <v>73</v>
      </c>
      <c r="AG192" s="89" t="s">
        <v>73</v>
      </c>
      <c r="AH192" s="89" t="s">
        <v>73</v>
      </c>
      <c r="AI192" s="88" t="s">
        <v>29</v>
      </c>
      <c r="AJ192" s="88" t="s">
        <v>326</v>
      </c>
      <c r="AK192" s="88" t="s">
        <v>65</v>
      </c>
      <c r="AL192" s="89" t="s">
        <v>73</v>
      </c>
      <c r="AM192" s="89" t="s">
        <v>73</v>
      </c>
      <c r="AN192" s="89" t="s">
        <v>68</v>
      </c>
      <c r="AO192" s="89" t="s">
        <v>71</v>
      </c>
      <c r="AP192" s="89" t="s">
        <v>71</v>
      </c>
      <c r="AQ192" s="90" t="s">
        <v>978</v>
      </c>
      <c r="AR192" s="91">
        <v>40704</v>
      </c>
      <c r="AS192" s="22" t="s">
        <v>193</v>
      </c>
      <c r="AT192" s="89"/>
      <c r="AU192" s="89" t="s">
        <v>71</v>
      </c>
      <c r="AV192" s="89"/>
      <c r="AW192" s="89"/>
      <c r="AX192" s="89" t="s">
        <v>384</v>
      </c>
      <c r="AY192" s="89">
        <v>20</v>
      </c>
      <c r="AZ192" s="89">
        <v>80</v>
      </c>
      <c r="BA192" s="89">
        <v>100</v>
      </c>
      <c r="BB192" s="89" t="s">
        <v>979</v>
      </c>
      <c r="BC192" s="92"/>
    </row>
    <row r="193" spans="29:55" x14ac:dyDescent="0.25">
      <c r="AC193" s="15">
        <v>192</v>
      </c>
      <c r="AD193" s="88" t="s">
        <v>943</v>
      </c>
      <c r="AE193" s="88" t="s">
        <v>980</v>
      </c>
      <c r="AF193" s="89" t="s">
        <v>73</v>
      </c>
      <c r="AG193" s="89" t="s">
        <v>73</v>
      </c>
      <c r="AH193" s="89" t="s">
        <v>73</v>
      </c>
      <c r="AI193" s="89" t="s">
        <v>80</v>
      </c>
      <c r="AJ193" s="89" t="s">
        <v>128</v>
      </c>
      <c r="AK193" s="89" t="s">
        <v>129</v>
      </c>
      <c r="AL193" s="89" t="s">
        <v>73</v>
      </c>
      <c r="AM193" s="89" t="s">
        <v>73</v>
      </c>
      <c r="AN193" s="89" t="s">
        <v>82</v>
      </c>
      <c r="AO193" s="89" t="s">
        <v>66</v>
      </c>
      <c r="AP193" s="89" t="s">
        <v>68</v>
      </c>
      <c r="AQ193" s="90" t="s">
        <v>981</v>
      </c>
      <c r="AR193" s="91"/>
      <c r="AS193" s="22"/>
      <c r="AT193" s="89"/>
      <c r="AU193" s="89" t="s">
        <v>71</v>
      </c>
      <c r="AV193" s="88"/>
      <c r="AW193" s="88"/>
      <c r="AX193" s="88" t="s">
        <v>982</v>
      </c>
      <c r="AY193" s="88">
        <v>75</v>
      </c>
      <c r="AZ193" s="88">
        <v>125</v>
      </c>
      <c r="BA193" s="89">
        <v>200</v>
      </c>
      <c r="BB193" s="89" t="s">
        <v>73</v>
      </c>
      <c r="BC193" s="92"/>
    </row>
    <row r="194" spans="29:55" x14ac:dyDescent="0.25">
      <c r="AC194" s="15">
        <v>193</v>
      </c>
      <c r="AD194" s="87" t="s">
        <v>943</v>
      </c>
      <c r="AE194" s="88" t="s">
        <v>983</v>
      </c>
      <c r="AF194" s="89" t="s">
        <v>73</v>
      </c>
      <c r="AG194" s="89" t="s">
        <v>73</v>
      </c>
      <c r="AH194" s="89" t="s">
        <v>73</v>
      </c>
      <c r="AI194" s="89" t="s">
        <v>29</v>
      </c>
      <c r="AJ194" s="89" t="s">
        <v>128</v>
      </c>
      <c r="AK194" s="89" t="s">
        <v>129</v>
      </c>
      <c r="AL194" s="89" t="s">
        <v>73</v>
      </c>
      <c r="AM194" s="89" t="s">
        <v>73</v>
      </c>
      <c r="AN194" s="89" t="s">
        <v>82</v>
      </c>
      <c r="AO194" s="89" t="s">
        <v>71</v>
      </c>
      <c r="AP194" s="89" t="s">
        <v>71</v>
      </c>
      <c r="AQ194" s="90" t="s">
        <v>978</v>
      </c>
      <c r="AR194" s="91">
        <v>40704</v>
      </c>
      <c r="AS194" s="22" t="s">
        <v>193</v>
      </c>
      <c r="AT194" s="89"/>
      <c r="AU194" s="89" t="s">
        <v>71</v>
      </c>
      <c r="AV194" s="89"/>
      <c r="AW194" s="89"/>
      <c r="AX194" s="89" t="s">
        <v>338</v>
      </c>
      <c r="AY194" s="89">
        <v>15</v>
      </c>
      <c r="AZ194" s="89">
        <v>55</v>
      </c>
      <c r="BA194" s="89">
        <v>70</v>
      </c>
      <c r="BB194" s="89" t="s">
        <v>984</v>
      </c>
      <c r="BC194" s="92"/>
    </row>
    <row r="195" spans="29:55" x14ac:dyDescent="0.25">
      <c r="AC195" s="15">
        <v>194</v>
      </c>
      <c r="AD195" s="89" t="s">
        <v>943</v>
      </c>
      <c r="AE195" s="89" t="s">
        <v>985</v>
      </c>
      <c r="AF195" s="89" t="s">
        <v>73</v>
      </c>
      <c r="AG195" s="89" t="s">
        <v>73</v>
      </c>
      <c r="AH195" s="89" t="s">
        <v>73</v>
      </c>
      <c r="AI195" s="89" t="s">
        <v>29</v>
      </c>
      <c r="AJ195" s="89" t="s">
        <v>326</v>
      </c>
      <c r="AK195" s="89" t="s">
        <v>65</v>
      </c>
      <c r="AL195" s="89" t="s">
        <v>73</v>
      </c>
      <c r="AM195" s="89" t="s">
        <v>73</v>
      </c>
      <c r="AN195" s="89" t="s">
        <v>68</v>
      </c>
      <c r="AO195" s="89" t="s">
        <v>71</v>
      </c>
      <c r="AP195" s="89" t="s">
        <v>71</v>
      </c>
      <c r="AQ195" s="90" t="s">
        <v>986</v>
      </c>
      <c r="AR195" s="91"/>
      <c r="AS195" s="22"/>
      <c r="AT195" s="89"/>
      <c r="AU195" s="89" t="s">
        <v>71</v>
      </c>
      <c r="AV195" s="89"/>
      <c r="AW195" s="89"/>
      <c r="AX195" s="89" t="s">
        <v>987</v>
      </c>
      <c r="AY195" s="89">
        <v>30</v>
      </c>
      <c r="AZ195" s="89">
        <v>70</v>
      </c>
      <c r="BA195" s="89">
        <v>100</v>
      </c>
      <c r="BB195" s="89" t="s">
        <v>73</v>
      </c>
      <c r="BC195" s="92"/>
    </row>
    <row r="196" spans="29:55" x14ac:dyDescent="0.25">
      <c r="AC196" s="15">
        <v>195</v>
      </c>
      <c r="AD196" s="89" t="s">
        <v>943</v>
      </c>
      <c r="AE196" s="89" t="s">
        <v>988</v>
      </c>
      <c r="AF196" s="89" t="s">
        <v>73</v>
      </c>
      <c r="AG196" s="89" t="s">
        <v>73</v>
      </c>
      <c r="AH196" s="89" t="s">
        <v>73</v>
      </c>
      <c r="AI196" s="89" t="s">
        <v>29</v>
      </c>
      <c r="AJ196" s="89" t="s">
        <v>128</v>
      </c>
      <c r="AK196" s="89" t="s">
        <v>129</v>
      </c>
      <c r="AL196" s="89" t="s">
        <v>73</v>
      </c>
      <c r="AM196" s="89" t="s">
        <v>73</v>
      </c>
      <c r="AN196" s="89" t="s">
        <v>68</v>
      </c>
      <c r="AO196" s="89" t="s">
        <v>66</v>
      </c>
      <c r="AP196" s="89" t="s">
        <v>68</v>
      </c>
      <c r="AQ196" s="90" t="s">
        <v>989</v>
      </c>
      <c r="AR196" s="91"/>
      <c r="AS196" s="22"/>
      <c r="AT196" s="89"/>
      <c r="AU196" s="89" t="s">
        <v>71</v>
      </c>
      <c r="AV196" s="89"/>
      <c r="AW196" s="89"/>
      <c r="AX196" s="89" t="s">
        <v>990</v>
      </c>
      <c r="AY196" s="89">
        <v>30</v>
      </c>
      <c r="AZ196" s="89">
        <v>125</v>
      </c>
      <c r="BA196" s="89">
        <v>155</v>
      </c>
      <c r="BB196" s="89" t="s">
        <v>73</v>
      </c>
      <c r="BC196" s="92"/>
    </row>
    <row r="197" spans="29:55" x14ac:dyDescent="0.25">
      <c r="AC197" s="15">
        <v>196</v>
      </c>
      <c r="AD197" s="89" t="s">
        <v>943</v>
      </c>
      <c r="AE197" s="89" t="s">
        <v>991</v>
      </c>
      <c r="AF197" s="89" t="s">
        <v>73</v>
      </c>
      <c r="AG197" s="89" t="s">
        <v>73</v>
      </c>
      <c r="AH197" s="89" t="s">
        <v>73</v>
      </c>
      <c r="AI197" s="89" t="s">
        <v>29</v>
      </c>
      <c r="AJ197" s="89" t="s">
        <v>128</v>
      </c>
      <c r="AK197" s="89" t="s">
        <v>129</v>
      </c>
      <c r="AL197" s="89" t="s">
        <v>73</v>
      </c>
      <c r="AM197" s="89" t="s">
        <v>73</v>
      </c>
      <c r="AN197" s="89" t="s">
        <v>67</v>
      </c>
      <c r="AO197" s="89" t="s">
        <v>71</v>
      </c>
      <c r="AP197" s="89" t="s">
        <v>71</v>
      </c>
      <c r="AQ197" s="90" t="s">
        <v>992</v>
      </c>
      <c r="AR197" s="91" t="s">
        <v>993</v>
      </c>
      <c r="AS197" s="22">
        <v>40848</v>
      </c>
      <c r="AT197" s="89"/>
      <c r="AU197" s="89" t="s">
        <v>67</v>
      </c>
      <c r="AV197" s="89"/>
      <c r="AW197" s="89"/>
      <c r="AX197" s="89" t="s">
        <v>159</v>
      </c>
      <c r="AY197" s="89">
        <v>20</v>
      </c>
      <c r="AZ197" s="89">
        <v>80</v>
      </c>
      <c r="BA197" s="89">
        <v>100</v>
      </c>
      <c r="BB197" s="89" t="s">
        <v>73</v>
      </c>
      <c r="BC197" s="92"/>
    </row>
    <row r="198" spans="29:55" x14ac:dyDescent="0.25">
      <c r="AC198" s="15">
        <v>197</v>
      </c>
      <c r="AD198" s="89" t="s">
        <v>943</v>
      </c>
      <c r="AE198" s="95" t="s">
        <v>994</v>
      </c>
      <c r="AF198" s="89" t="s">
        <v>73</v>
      </c>
      <c r="AG198" s="89" t="s">
        <v>73</v>
      </c>
      <c r="AH198" s="89" t="s">
        <v>73</v>
      </c>
      <c r="AI198" s="89" t="s">
        <v>29</v>
      </c>
      <c r="AJ198" s="89" t="s">
        <v>128</v>
      </c>
      <c r="AK198" s="89" t="s">
        <v>129</v>
      </c>
      <c r="AL198" s="89" t="s">
        <v>73</v>
      </c>
      <c r="AM198" s="89" t="s">
        <v>73</v>
      </c>
      <c r="AN198" s="89" t="s">
        <v>82</v>
      </c>
      <c r="AO198" s="89" t="s">
        <v>71</v>
      </c>
      <c r="AP198" s="89" t="s">
        <v>71</v>
      </c>
      <c r="AQ198" s="90" t="s">
        <v>995</v>
      </c>
      <c r="AR198" s="91">
        <v>40788</v>
      </c>
      <c r="AS198" s="22" t="s">
        <v>147</v>
      </c>
      <c r="AT198" s="89"/>
      <c r="AU198" s="89" t="s">
        <v>71</v>
      </c>
      <c r="AV198" s="89"/>
      <c r="AW198" s="89"/>
      <c r="AX198" s="89" t="s">
        <v>123</v>
      </c>
      <c r="AY198" s="89">
        <v>30</v>
      </c>
      <c r="AZ198" s="89">
        <v>90</v>
      </c>
      <c r="BA198" s="89">
        <v>120</v>
      </c>
      <c r="BB198" s="89" t="s">
        <v>996</v>
      </c>
      <c r="BC198" s="92"/>
    </row>
    <row r="199" spans="29:55" x14ac:dyDescent="0.25">
      <c r="AC199" s="15">
        <v>198</v>
      </c>
      <c r="AD199" s="89" t="s">
        <v>943</v>
      </c>
      <c r="AE199" s="89" t="s">
        <v>997</v>
      </c>
      <c r="AF199" s="89" t="s">
        <v>73</v>
      </c>
      <c r="AG199" s="89" t="s">
        <v>73</v>
      </c>
      <c r="AH199" s="89" t="s">
        <v>73</v>
      </c>
      <c r="AI199" s="89" t="s">
        <v>29</v>
      </c>
      <c r="AJ199" s="89" t="s">
        <v>128</v>
      </c>
      <c r="AK199" s="89" t="s">
        <v>129</v>
      </c>
      <c r="AL199" s="89" t="s">
        <v>73</v>
      </c>
      <c r="AM199" s="89" t="s">
        <v>73</v>
      </c>
      <c r="AN199" s="89" t="s">
        <v>82</v>
      </c>
      <c r="AO199" s="89" t="s">
        <v>71</v>
      </c>
      <c r="AP199" s="89" t="s">
        <v>71</v>
      </c>
      <c r="AQ199" s="90" t="s">
        <v>998</v>
      </c>
      <c r="AR199" s="91"/>
      <c r="AS199" s="22"/>
      <c r="AT199" s="89"/>
      <c r="AU199" s="89" t="s">
        <v>71</v>
      </c>
      <c r="AV199" s="89"/>
      <c r="AW199" s="89"/>
      <c r="AX199" s="89" t="s">
        <v>999</v>
      </c>
      <c r="AY199" s="89">
        <v>20</v>
      </c>
      <c r="AZ199" s="89">
        <v>80</v>
      </c>
      <c r="BA199" s="89">
        <v>100</v>
      </c>
      <c r="BB199" s="89" t="s">
        <v>73</v>
      </c>
      <c r="BC199" s="92"/>
    </row>
    <row r="200" spans="29:55" x14ac:dyDescent="0.25">
      <c r="AC200" s="15">
        <v>199</v>
      </c>
      <c r="AD200" s="89" t="s">
        <v>943</v>
      </c>
      <c r="AE200" s="89" t="s">
        <v>1000</v>
      </c>
      <c r="AF200" s="89" t="s">
        <v>73</v>
      </c>
      <c r="AG200" s="89" t="s">
        <v>73</v>
      </c>
      <c r="AH200" s="89" t="s">
        <v>73</v>
      </c>
      <c r="AI200" s="89" t="s">
        <v>29</v>
      </c>
      <c r="AJ200" s="89" t="s">
        <v>128</v>
      </c>
      <c r="AK200" s="89" t="s">
        <v>129</v>
      </c>
      <c r="AL200" s="89" t="s">
        <v>73</v>
      </c>
      <c r="AM200" s="89" t="s">
        <v>73</v>
      </c>
      <c r="AN200" s="89" t="s">
        <v>82</v>
      </c>
      <c r="AO200" s="89" t="s">
        <v>71</v>
      </c>
      <c r="AP200" s="89" t="s">
        <v>71</v>
      </c>
      <c r="AQ200" s="90" t="s">
        <v>998</v>
      </c>
      <c r="AR200" s="91"/>
      <c r="AS200" s="22"/>
      <c r="AT200" s="89"/>
      <c r="AU200" s="89" t="s">
        <v>71</v>
      </c>
      <c r="AV200" s="89"/>
      <c r="AW200" s="89"/>
      <c r="AX200" s="89" t="s">
        <v>976</v>
      </c>
      <c r="AY200" s="89">
        <v>30</v>
      </c>
      <c r="AZ200" s="89">
        <v>70</v>
      </c>
      <c r="BA200" s="89">
        <v>100</v>
      </c>
      <c r="BB200" s="89" t="s">
        <v>73</v>
      </c>
      <c r="BC200" s="92"/>
    </row>
    <row r="201" spans="29:55" x14ac:dyDescent="0.25">
      <c r="AC201" s="15">
        <v>200</v>
      </c>
      <c r="AD201" s="89" t="s">
        <v>943</v>
      </c>
      <c r="AE201" s="89" t="s">
        <v>1001</v>
      </c>
      <c r="AF201" s="89" t="s">
        <v>73</v>
      </c>
      <c r="AG201" s="89" t="s">
        <v>73</v>
      </c>
      <c r="AH201" s="89" t="s">
        <v>73</v>
      </c>
      <c r="AI201" s="89" t="s">
        <v>29</v>
      </c>
      <c r="AJ201" s="89" t="s">
        <v>128</v>
      </c>
      <c r="AK201" s="89" t="s">
        <v>129</v>
      </c>
      <c r="AL201" s="89" t="s">
        <v>73</v>
      </c>
      <c r="AM201" s="89" t="s">
        <v>73</v>
      </c>
      <c r="AN201" s="89" t="s">
        <v>82</v>
      </c>
      <c r="AO201" s="89" t="s">
        <v>71</v>
      </c>
      <c r="AP201" s="89" t="s">
        <v>71</v>
      </c>
      <c r="AQ201" s="90" t="s">
        <v>1002</v>
      </c>
      <c r="AR201" s="91"/>
      <c r="AS201" s="22"/>
      <c r="AT201" s="89"/>
      <c r="AU201" s="89" t="s">
        <v>71</v>
      </c>
      <c r="AV201" s="89"/>
      <c r="AW201" s="89"/>
      <c r="AX201" s="89" t="s">
        <v>1003</v>
      </c>
      <c r="AY201" s="89">
        <v>12</v>
      </c>
      <c r="AZ201" s="89">
        <v>70</v>
      </c>
      <c r="BA201" s="89">
        <v>82</v>
      </c>
      <c r="BB201" s="89" t="s">
        <v>73</v>
      </c>
      <c r="BC201" s="92"/>
    </row>
    <row r="202" spans="29:55" x14ac:dyDescent="0.25">
      <c r="AC202" s="15">
        <v>201</v>
      </c>
      <c r="AD202" s="89" t="s">
        <v>943</v>
      </c>
      <c r="AE202" s="89" t="s">
        <v>1004</v>
      </c>
      <c r="AF202" s="89" t="s">
        <v>73</v>
      </c>
      <c r="AG202" s="89" t="s">
        <v>73</v>
      </c>
      <c r="AH202" s="89" t="s">
        <v>73</v>
      </c>
      <c r="AI202" s="89" t="s">
        <v>29</v>
      </c>
      <c r="AJ202" s="89" t="s">
        <v>128</v>
      </c>
      <c r="AK202" s="89" t="s">
        <v>129</v>
      </c>
      <c r="AL202" s="89" t="s">
        <v>73</v>
      </c>
      <c r="AM202" s="89" t="s">
        <v>73</v>
      </c>
      <c r="AN202" s="89" t="s">
        <v>82</v>
      </c>
      <c r="AO202" s="89" t="s">
        <v>71</v>
      </c>
      <c r="AP202" s="89" t="s">
        <v>71</v>
      </c>
      <c r="AQ202" s="90" t="s">
        <v>1005</v>
      </c>
      <c r="AR202" s="91">
        <v>40889</v>
      </c>
      <c r="AS202" s="22" t="s">
        <v>236</v>
      </c>
      <c r="AT202" s="89"/>
      <c r="AU202" s="89" t="s">
        <v>82</v>
      </c>
      <c r="AV202" s="89"/>
      <c r="AW202" s="89"/>
      <c r="AX202" s="89" t="s">
        <v>159</v>
      </c>
      <c r="AY202" s="89">
        <v>12</v>
      </c>
      <c r="AZ202" s="89">
        <v>60</v>
      </c>
      <c r="BA202" s="89">
        <v>72</v>
      </c>
      <c r="BB202" s="89" t="s">
        <v>73</v>
      </c>
      <c r="BC202" s="92"/>
    </row>
    <row r="203" spans="29:55" x14ac:dyDescent="0.25">
      <c r="AC203" s="15">
        <v>202</v>
      </c>
      <c r="AD203" s="89" t="s">
        <v>943</v>
      </c>
      <c r="AE203" s="96" t="s">
        <v>1006</v>
      </c>
      <c r="AF203" s="89" t="s">
        <v>73</v>
      </c>
      <c r="AG203" s="89" t="s">
        <v>73</v>
      </c>
      <c r="AH203" s="89" t="s">
        <v>73</v>
      </c>
      <c r="AI203" s="89" t="s">
        <v>29</v>
      </c>
      <c r="AJ203" s="89" t="s">
        <v>128</v>
      </c>
      <c r="AK203" s="89" t="s">
        <v>129</v>
      </c>
      <c r="AL203" s="89" t="s">
        <v>73</v>
      </c>
      <c r="AM203" s="89" t="s">
        <v>73</v>
      </c>
      <c r="AN203" s="89" t="s">
        <v>82</v>
      </c>
      <c r="AO203" s="89" t="s">
        <v>71</v>
      </c>
      <c r="AP203" s="89" t="s">
        <v>71</v>
      </c>
      <c r="AQ203" s="93" t="s">
        <v>1007</v>
      </c>
      <c r="AR203" s="94">
        <v>41174</v>
      </c>
      <c r="AS203" s="22" t="s">
        <v>302</v>
      </c>
      <c r="AT203" s="89"/>
      <c r="AU203" s="89" t="s">
        <v>71</v>
      </c>
      <c r="AV203" s="89"/>
      <c r="AW203" s="89"/>
      <c r="AX203" s="89" t="s">
        <v>1008</v>
      </c>
      <c r="AY203" s="89">
        <v>30</v>
      </c>
      <c r="AZ203" s="89">
        <v>80</v>
      </c>
      <c r="BA203" s="89">
        <v>110</v>
      </c>
      <c r="BB203" s="89"/>
      <c r="BC203" s="92"/>
    </row>
    <row r="204" spans="29:55" x14ac:dyDescent="0.25">
      <c r="AC204" s="15">
        <v>203</v>
      </c>
      <c r="AD204" s="89" t="s">
        <v>943</v>
      </c>
      <c r="AE204" s="96" t="s">
        <v>1009</v>
      </c>
      <c r="AF204" s="89" t="s">
        <v>73</v>
      </c>
      <c r="AG204" s="89" t="s">
        <v>73</v>
      </c>
      <c r="AH204" s="89" t="s">
        <v>73</v>
      </c>
      <c r="AI204" s="88" t="s">
        <v>29</v>
      </c>
      <c r="AJ204" s="88" t="s">
        <v>326</v>
      </c>
      <c r="AK204" s="89" t="s">
        <v>65</v>
      </c>
      <c r="AL204" s="89" t="s">
        <v>73</v>
      </c>
      <c r="AM204" s="89" t="s">
        <v>73</v>
      </c>
      <c r="AN204" s="89" t="s">
        <v>82</v>
      </c>
      <c r="AO204" s="89" t="s">
        <v>71</v>
      </c>
      <c r="AP204" s="89" t="s">
        <v>71</v>
      </c>
      <c r="AQ204" s="97" t="s">
        <v>1010</v>
      </c>
      <c r="AR204" s="98">
        <v>41129</v>
      </c>
      <c r="AS204" s="22" t="s">
        <v>172</v>
      </c>
      <c r="AT204" s="89"/>
      <c r="AU204" s="89" t="s">
        <v>71</v>
      </c>
      <c r="AV204" s="89"/>
      <c r="AW204" s="89"/>
      <c r="AX204" s="89" t="s">
        <v>123</v>
      </c>
      <c r="AY204" s="89">
        <v>15</v>
      </c>
      <c r="AZ204" s="89">
        <v>65</v>
      </c>
      <c r="BA204" s="89">
        <v>80</v>
      </c>
      <c r="BB204" s="89"/>
      <c r="BC204" s="92"/>
    </row>
    <row r="205" spans="29:55" x14ac:dyDescent="0.25">
      <c r="AC205" s="15">
        <v>204</v>
      </c>
      <c r="AD205" s="89" t="s">
        <v>943</v>
      </c>
      <c r="AE205" s="96" t="s">
        <v>1011</v>
      </c>
      <c r="AF205" s="89" t="s">
        <v>73</v>
      </c>
      <c r="AG205" s="89" t="s">
        <v>73</v>
      </c>
      <c r="AH205" s="89" t="s">
        <v>73</v>
      </c>
      <c r="AI205" s="88" t="s">
        <v>29</v>
      </c>
      <c r="AJ205" s="89" t="s">
        <v>128</v>
      </c>
      <c r="AK205" s="89" t="s">
        <v>129</v>
      </c>
      <c r="AL205" s="89" t="s">
        <v>73</v>
      </c>
      <c r="AM205" s="89" t="s">
        <v>73</v>
      </c>
      <c r="AN205" s="89" t="s">
        <v>82</v>
      </c>
      <c r="AO205" s="89" t="s">
        <v>71</v>
      </c>
      <c r="AP205" s="89" t="s">
        <v>71</v>
      </c>
      <c r="AQ205" s="97" t="s">
        <v>1012</v>
      </c>
      <c r="AR205" s="98">
        <v>41138</v>
      </c>
      <c r="AS205" s="22" t="s">
        <v>172</v>
      </c>
      <c r="AT205" s="89"/>
      <c r="AU205" s="89" t="s">
        <v>71</v>
      </c>
      <c r="AV205" s="89"/>
      <c r="AW205" s="89"/>
      <c r="AX205" s="89" t="s">
        <v>957</v>
      </c>
      <c r="AY205" s="89">
        <v>60</v>
      </c>
      <c r="AZ205" s="89">
        <v>75</v>
      </c>
      <c r="BA205" s="89">
        <v>135</v>
      </c>
      <c r="BB205" s="89"/>
      <c r="BC205" s="92"/>
    </row>
    <row r="206" spans="29:55" x14ac:dyDescent="0.25">
      <c r="AC206" s="15">
        <v>205</v>
      </c>
      <c r="AD206" s="89" t="s">
        <v>943</v>
      </c>
      <c r="AE206" s="96" t="s">
        <v>1013</v>
      </c>
      <c r="AF206" s="89" t="s">
        <v>73</v>
      </c>
      <c r="AG206" s="89" t="s">
        <v>73</v>
      </c>
      <c r="AH206" s="89" t="s">
        <v>73</v>
      </c>
      <c r="AI206" s="88" t="s">
        <v>232</v>
      </c>
      <c r="AJ206" s="89" t="s">
        <v>326</v>
      </c>
      <c r="AK206" s="89" t="s">
        <v>65</v>
      </c>
      <c r="AL206" s="89" t="s">
        <v>73</v>
      </c>
      <c r="AM206" s="89" t="s">
        <v>73</v>
      </c>
      <c r="AN206" s="89" t="s">
        <v>82</v>
      </c>
      <c r="AO206" s="89" t="s">
        <v>71</v>
      </c>
      <c r="AP206" s="89" t="s">
        <v>71</v>
      </c>
      <c r="AQ206" s="99" t="s">
        <v>1014</v>
      </c>
      <c r="AR206" s="100">
        <v>41165</v>
      </c>
      <c r="AS206" s="22" t="s">
        <v>302</v>
      </c>
      <c r="AT206" s="89"/>
      <c r="AU206" s="89" t="s">
        <v>71</v>
      </c>
      <c r="AV206" s="89"/>
      <c r="AW206" s="89"/>
      <c r="AX206" s="89" t="s">
        <v>123</v>
      </c>
      <c r="AY206" s="89">
        <v>15</v>
      </c>
      <c r="AZ206" s="89">
        <v>75</v>
      </c>
      <c r="BA206" s="89">
        <v>90</v>
      </c>
      <c r="BB206" s="89"/>
      <c r="BC206" s="92"/>
    </row>
    <row r="207" spans="29:55" x14ac:dyDescent="0.25">
      <c r="AC207" s="15">
        <v>206</v>
      </c>
      <c r="AD207" s="89" t="s">
        <v>943</v>
      </c>
      <c r="AE207" s="96" t="s">
        <v>1015</v>
      </c>
      <c r="AF207" s="89" t="s">
        <v>73</v>
      </c>
      <c r="AG207" s="89" t="s">
        <v>73</v>
      </c>
      <c r="AH207" s="89" t="s">
        <v>73</v>
      </c>
      <c r="AI207" s="89" t="s">
        <v>29</v>
      </c>
      <c r="AJ207" s="89" t="s">
        <v>128</v>
      </c>
      <c r="AK207" s="89" t="s">
        <v>129</v>
      </c>
      <c r="AL207" s="89" t="s">
        <v>73</v>
      </c>
      <c r="AM207" s="89" t="s">
        <v>73</v>
      </c>
      <c r="AN207" s="89" t="s">
        <v>82</v>
      </c>
      <c r="AO207" s="89" t="s">
        <v>71</v>
      </c>
      <c r="AP207" s="89" t="s">
        <v>71</v>
      </c>
      <c r="AQ207" s="99" t="s">
        <v>1016</v>
      </c>
      <c r="AR207" s="100">
        <v>41143</v>
      </c>
      <c r="AS207" s="22" t="s">
        <v>172</v>
      </c>
      <c r="AT207" s="89"/>
      <c r="AU207" s="89" t="s">
        <v>71</v>
      </c>
      <c r="AV207" s="89"/>
      <c r="AW207" s="89"/>
      <c r="AX207" s="89" t="s">
        <v>123</v>
      </c>
      <c r="AY207" s="89">
        <v>30</v>
      </c>
      <c r="AZ207" s="89">
        <v>100</v>
      </c>
      <c r="BA207" s="89">
        <v>130</v>
      </c>
      <c r="BB207" s="89"/>
      <c r="BC207" s="92"/>
    </row>
    <row r="208" spans="29:55" x14ac:dyDescent="0.25">
      <c r="AC208" s="15">
        <v>207</v>
      </c>
      <c r="AD208" s="89" t="s">
        <v>943</v>
      </c>
      <c r="AE208" s="96" t="s">
        <v>1017</v>
      </c>
      <c r="AF208" s="97"/>
      <c r="AG208" s="97"/>
      <c r="AH208" s="97"/>
      <c r="AI208" s="89" t="s">
        <v>232</v>
      </c>
      <c r="AJ208" s="89" t="s">
        <v>948</v>
      </c>
      <c r="AK208" s="89" t="s">
        <v>65</v>
      </c>
      <c r="AL208" s="99" t="s">
        <v>1018</v>
      </c>
      <c r="AM208" s="89" t="s">
        <v>73</v>
      </c>
      <c r="AN208" s="89" t="s">
        <v>82</v>
      </c>
      <c r="AO208" s="89" t="s">
        <v>71</v>
      </c>
      <c r="AP208" s="89" t="s">
        <v>71</v>
      </c>
      <c r="AQ208" s="99" t="s">
        <v>1019</v>
      </c>
      <c r="AR208" s="100">
        <v>41178</v>
      </c>
      <c r="AS208" s="22" t="s">
        <v>302</v>
      </c>
      <c r="AT208" s="89"/>
      <c r="AU208" s="89" t="s">
        <v>71</v>
      </c>
      <c r="AV208" s="97"/>
      <c r="AW208" s="89"/>
      <c r="AX208" s="97" t="s">
        <v>957</v>
      </c>
      <c r="AY208" s="89">
        <v>18</v>
      </c>
      <c r="AZ208" s="89">
        <v>100</v>
      </c>
      <c r="BA208" s="89">
        <v>118</v>
      </c>
      <c r="BB208" s="97"/>
      <c r="BC208" s="92"/>
    </row>
    <row r="209" spans="29:55" x14ac:dyDescent="0.25">
      <c r="AC209" s="15">
        <v>208</v>
      </c>
      <c r="AD209" s="89" t="s">
        <v>943</v>
      </c>
      <c r="AE209" s="96" t="s">
        <v>1020</v>
      </c>
      <c r="AF209" s="97"/>
      <c r="AG209" s="97"/>
      <c r="AH209" s="97"/>
      <c r="AI209" s="89" t="s">
        <v>232</v>
      </c>
      <c r="AJ209" s="89" t="s">
        <v>948</v>
      </c>
      <c r="AK209" s="89" t="s">
        <v>65</v>
      </c>
      <c r="AL209" s="99" t="s">
        <v>1021</v>
      </c>
      <c r="AM209" s="89" t="s">
        <v>73</v>
      </c>
      <c r="AN209" s="89" t="s">
        <v>82</v>
      </c>
      <c r="AO209" s="89" t="s">
        <v>82</v>
      </c>
      <c r="AP209" s="89" t="s">
        <v>82</v>
      </c>
      <c r="AQ209" s="99" t="s">
        <v>1014</v>
      </c>
      <c r="AR209" s="100">
        <v>41165</v>
      </c>
      <c r="AS209" s="22" t="s">
        <v>302</v>
      </c>
      <c r="AT209" s="89"/>
      <c r="AU209" s="89" t="s">
        <v>71</v>
      </c>
      <c r="AV209" s="97"/>
      <c r="AW209" s="89"/>
      <c r="AX209" s="97" t="s">
        <v>1008</v>
      </c>
      <c r="AY209" s="89">
        <v>20</v>
      </c>
      <c r="AZ209" s="89">
        <v>200</v>
      </c>
      <c r="BA209" s="89">
        <v>220</v>
      </c>
      <c r="BB209" s="97"/>
      <c r="BC209" s="92"/>
    </row>
    <row r="210" spans="29:55" x14ac:dyDescent="0.25">
      <c r="AC210" s="15">
        <v>209</v>
      </c>
      <c r="AD210" s="89" t="s">
        <v>943</v>
      </c>
      <c r="AE210" s="96" t="s">
        <v>1022</v>
      </c>
      <c r="AF210" s="97"/>
      <c r="AG210" s="97"/>
      <c r="AH210" s="97"/>
      <c r="AI210" s="89" t="s">
        <v>80</v>
      </c>
      <c r="AJ210" s="89" t="s">
        <v>128</v>
      </c>
      <c r="AK210" s="89" t="s">
        <v>129</v>
      </c>
      <c r="AL210" s="99" t="s">
        <v>1023</v>
      </c>
      <c r="AM210" s="89" t="s">
        <v>73</v>
      </c>
      <c r="AN210" s="89" t="s">
        <v>82</v>
      </c>
      <c r="AO210" s="89" t="s">
        <v>82</v>
      </c>
      <c r="AP210" s="89" t="s">
        <v>82</v>
      </c>
      <c r="AQ210" s="97" t="s">
        <v>1024</v>
      </c>
      <c r="AR210" s="98"/>
      <c r="AS210" s="22"/>
      <c r="AT210" s="89"/>
      <c r="AU210" s="89" t="s">
        <v>71</v>
      </c>
      <c r="AV210" s="97"/>
      <c r="AW210" s="89"/>
      <c r="AX210" s="97" t="s">
        <v>1025</v>
      </c>
      <c r="AY210" s="89">
        <v>10</v>
      </c>
      <c r="AZ210" s="89">
        <v>175</v>
      </c>
      <c r="BA210" s="89">
        <v>185</v>
      </c>
      <c r="BB210" s="97"/>
      <c r="BC210" s="92"/>
    </row>
    <row r="211" spans="29:55" x14ac:dyDescent="0.25">
      <c r="AC211" s="15">
        <v>210</v>
      </c>
      <c r="AD211" s="89" t="s">
        <v>943</v>
      </c>
      <c r="AE211" s="96" t="s">
        <v>1026</v>
      </c>
      <c r="AF211" s="97"/>
      <c r="AG211" s="97"/>
      <c r="AH211" s="97"/>
      <c r="AI211" s="89" t="s">
        <v>80</v>
      </c>
      <c r="AJ211" s="89" t="s">
        <v>326</v>
      </c>
      <c r="AK211" s="89" t="s">
        <v>65</v>
      </c>
      <c r="AL211" s="99" t="s">
        <v>314</v>
      </c>
      <c r="AM211" s="89" t="s">
        <v>73</v>
      </c>
      <c r="AN211" s="89" t="s">
        <v>82</v>
      </c>
      <c r="AO211" s="89" t="s">
        <v>71</v>
      </c>
      <c r="AP211" s="89" t="s">
        <v>71</v>
      </c>
      <c r="AQ211" s="97" t="s">
        <v>1024</v>
      </c>
      <c r="AR211" s="98"/>
      <c r="AS211" s="22"/>
      <c r="AT211" s="89"/>
      <c r="AU211" s="89" t="s">
        <v>71</v>
      </c>
      <c r="AV211" s="97"/>
      <c r="AW211" s="89"/>
      <c r="AX211" s="97" t="s">
        <v>957</v>
      </c>
      <c r="AY211" s="89">
        <v>20</v>
      </c>
      <c r="AZ211" s="89">
        <v>100</v>
      </c>
      <c r="BA211" s="89">
        <v>120</v>
      </c>
      <c r="BB211" s="97"/>
      <c r="BC211" s="92"/>
    </row>
    <row r="212" spans="29:55" x14ac:dyDescent="0.25">
      <c r="AC212" s="15">
        <v>211</v>
      </c>
      <c r="AD212" s="89" t="s">
        <v>943</v>
      </c>
      <c r="AE212" s="96" t="s">
        <v>1027</v>
      </c>
      <c r="AF212" s="97"/>
      <c r="AG212" s="97"/>
      <c r="AH212" s="97"/>
      <c r="AI212" s="89" t="s">
        <v>232</v>
      </c>
      <c r="AJ212" s="89" t="s">
        <v>948</v>
      </c>
      <c r="AK212" s="89" t="s">
        <v>65</v>
      </c>
      <c r="AL212" s="99" t="s">
        <v>314</v>
      </c>
      <c r="AM212" s="89" t="s">
        <v>73</v>
      </c>
      <c r="AN212" s="89" t="s">
        <v>82</v>
      </c>
      <c r="AO212" s="89" t="s">
        <v>82</v>
      </c>
      <c r="AP212" s="89" t="s">
        <v>82</v>
      </c>
      <c r="AQ212" s="99" t="s">
        <v>1019</v>
      </c>
      <c r="AR212" s="100">
        <v>41178</v>
      </c>
      <c r="AS212" s="22" t="s">
        <v>302</v>
      </c>
      <c r="AT212" s="89"/>
      <c r="AU212" s="89" t="s">
        <v>71</v>
      </c>
      <c r="AV212" s="97"/>
      <c r="AW212" s="89"/>
      <c r="AX212" s="97" t="s">
        <v>1025</v>
      </c>
      <c r="AY212" s="89">
        <v>45</v>
      </c>
      <c r="AZ212" s="89">
        <v>130</v>
      </c>
      <c r="BA212" s="89">
        <v>175</v>
      </c>
      <c r="BB212" s="97"/>
      <c r="BC212" s="92"/>
    </row>
    <row r="213" spans="29:55" x14ac:dyDescent="0.25">
      <c r="AC213" s="15">
        <v>212</v>
      </c>
      <c r="AD213" s="89" t="s">
        <v>943</v>
      </c>
      <c r="AE213" s="96" t="s">
        <v>1028</v>
      </c>
      <c r="AF213" s="97"/>
      <c r="AG213" s="97"/>
      <c r="AH213" s="97"/>
      <c r="AI213" s="89" t="s">
        <v>232</v>
      </c>
      <c r="AJ213" s="89" t="s">
        <v>948</v>
      </c>
      <c r="AK213" s="89" t="s">
        <v>65</v>
      </c>
      <c r="AL213" s="99" t="s">
        <v>1029</v>
      </c>
      <c r="AM213" s="89" t="s">
        <v>73</v>
      </c>
      <c r="AN213" s="89" t="s">
        <v>82</v>
      </c>
      <c r="AO213" s="89" t="s">
        <v>82</v>
      </c>
      <c r="AP213" s="89" t="s">
        <v>82</v>
      </c>
      <c r="AQ213" s="97" t="s">
        <v>1024</v>
      </c>
      <c r="AR213" s="98"/>
      <c r="AS213" s="22"/>
      <c r="AT213" s="89"/>
      <c r="AU213" s="89" t="s">
        <v>71</v>
      </c>
      <c r="AV213" s="97"/>
      <c r="AW213" s="89"/>
      <c r="AX213" s="97" t="s">
        <v>1025</v>
      </c>
      <c r="AY213" s="89">
        <v>20</v>
      </c>
      <c r="AZ213" s="89">
        <v>150</v>
      </c>
      <c r="BA213" s="89">
        <v>170</v>
      </c>
      <c r="BB213" s="97"/>
      <c r="BC213" s="92"/>
    </row>
    <row r="214" spans="29:55" x14ac:dyDescent="0.25">
      <c r="AC214" s="15">
        <v>213</v>
      </c>
      <c r="AD214" s="89" t="s">
        <v>943</v>
      </c>
      <c r="AE214" s="96" t="s">
        <v>1030</v>
      </c>
      <c r="AF214" s="97"/>
      <c r="AG214" s="97"/>
      <c r="AH214" s="97"/>
      <c r="AI214" s="89" t="s">
        <v>232</v>
      </c>
      <c r="AJ214" s="89" t="s">
        <v>948</v>
      </c>
      <c r="AK214" s="89" t="s">
        <v>65</v>
      </c>
      <c r="AL214" s="99" t="s">
        <v>1018</v>
      </c>
      <c r="AM214" s="89" t="s">
        <v>73</v>
      </c>
      <c r="AN214" s="89" t="s">
        <v>82</v>
      </c>
      <c r="AO214" s="89" t="s">
        <v>82</v>
      </c>
      <c r="AP214" s="89" t="s">
        <v>82</v>
      </c>
      <c r="AQ214" s="99" t="s">
        <v>1031</v>
      </c>
      <c r="AR214" s="100">
        <v>41183</v>
      </c>
      <c r="AS214" s="22" t="s">
        <v>1032</v>
      </c>
      <c r="AT214" s="89"/>
      <c r="AU214" s="89" t="s">
        <v>71</v>
      </c>
      <c r="AV214" s="97"/>
      <c r="AW214" s="89"/>
      <c r="AX214" s="97" t="s">
        <v>1008</v>
      </c>
      <c r="AY214" s="89">
        <v>25</v>
      </c>
      <c r="AZ214" s="89">
        <v>120</v>
      </c>
      <c r="BA214" s="89">
        <v>145</v>
      </c>
      <c r="BB214" s="97"/>
      <c r="BC214" s="92"/>
    </row>
    <row r="215" spans="29:55" x14ac:dyDescent="0.25">
      <c r="AC215" s="15">
        <v>214</v>
      </c>
      <c r="AD215" s="89" t="s">
        <v>943</v>
      </c>
      <c r="AE215" s="96" t="s">
        <v>1033</v>
      </c>
      <c r="AF215" s="97"/>
      <c r="AG215" s="97"/>
      <c r="AH215" s="97"/>
      <c r="AI215" s="89"/>
      <c r="AJ215" s="89"/>
      <c r="AK215" s="89"/>
      <c r="AL215" s="99" t="s">
        <v>1034</v>
      </c>
      <c r="AM215" s="89"/>
      <c r="AN215" s="89"/>
      <c r="AO215" s="89" t="s">
        <v>82</v>
      </c>
      <c r="AP215" s="89" t="s">
        <v>82</v>
      </c>
      <c r="AQ215" s="99" t="s">
        <v>970</v>
      </c>
      <c r="AR215" s="100">
        <v>41170</v>
      </c>
      <c r="AS215" s="22" t="s">
        <v>302</v>
      </c>
      <c r="AT215" s="89"/>
      <c r="AU215" s="89" t="s">
        <v>71</v>
      </c>
      <c r="AV215" s="97"/>
      <c r="AW215" s="89"/>
      <c r="AX215" s="97" t="s">
        <v>1025</v>
      </c>
      <c r="AY215" s="89">
        <v>20</v>
      </c>
      <c r="AZ215" s="89">
        <v>130</v>
      </c>
      <c r="BA215" s="89">
        <v>150</v>
      </c>
      <c r="BB215" s="97"/>
      <c r="BC215" s="92"/>
    </row>
    <row r="216" spans="29:55" ht="33.75" x14ac:dyDescent="0.25">
      <c r="AC216" s="15">
        <v>215</v>
      </c>
      <c r="AD216" s="101" t="s">
        <v>1035</v>
      </c>
      <c r="AE216" s="102" t="s">
        <v>1036</v>
      </c>
      <c r="AF216" s="103" t="s">
        <v>1035</v>
      </c>
      <c r="AG216" s="103" t="s">
        <v>71</v>
      </c>
      <c r="AH216" s="103" t="s">
        <v>1037</v>
      </c>
      <c r="AI216" s="103" t="s">
        <v>394</v>
      </c>
      <c r="AJ216" s="103" t="s">
        <v>326</v>
      </c>
      <c r="AK216" s="103" t="s">
        <v>65</v>
      </c>
      <c r="AL216" s="103" t="s">
        <v>1038</v>
      </c>
      <c r="AM216" s="103" t="s">
        <v>66</v>
      </c>
      <c r="AN216" s="103" t="s">
        <v>71</v>
      </c>
      <c r="AO216" s="103" t="s">
        <v>67</v>
      </c>
      <c r="AP216" s="103" t="s">
        <v>67</v>
      </c>
      <c r="AQ216" s="103" t="s">
        <v>1039</v>
      </c>
      <c r="AR216" s="104">
        <v>40374</v>
      </c>
      <c r="AS216" s="22" t="s">
        <v>276</v>
      </c>
      <c r="AT216" s="15" t="s">
        <v>71</v>
      </c>
      <c r="AU216" s="15" t="s">
        <v>71</v>
      </c>
      <c r="AV216" s="15" t="s">
        <v>67</v>
      </c>
      <c r="AW216" s="105" t="s">
        <v>82</v>
      </c>
      <c r="AX216" s="105" t="s">
        <v>1040</v>
      </c>
      <c r="AY216" s="105">
        <v>150</v>
      </c>
      <c r="AZ216" s="105">
        <v>75</v>
      </c>
      <c r="BA216" s="105"/>
      <c r="BB216" s="105" t="s">
        <v>1041</v>
      </c>
      <c r="BC216" s="106"/>
    </row>
    <row r="217" spans="29:55" ht="22.5" x14ac:dyDescent="0.25">
      <c r="AC217" s="15">
        <v>216</v>
      </c>
      <c r="AD217" s="101" t="s">
        <v>1035</v>
      </c>
      <c r="AE217" s="102" t="s">
        <v>1042</v>
      </c>
      <c r="AF217" s="103" t="s">
        <v>1043</v>
      </c>
      <c r="AG217" s="103" t="s">
        <v>70</v>
      </c>
      <c r="AH217" s="103" t="s">
        <v>163</v>
      </c>
      <c r="AI217" s="103" t="s">
        <v>80</v>
      </c>
      <c r="AJ217" s="103" t="s">
        <v>326</v>
      </c>
      <c r="AK217" s="103" t="s">
        <v>65</v>
      </c>
      <c r="AL217" s="103" t="s">
        <v>1044</v>
      </c>
      <c r="AM217" s="103" t="s">
        <v>68</v>
      </c>
      <c r="AN217" s="103" t="s">
        <v>67</v>
      </c>
      <c r="AO217" s="103" t="s">
        <v>66</v>
      </c>
      <c r="AP217" s="103" t="s">
        <v>82</v>
      </c>
      <c r="AQ217" s="103" t="s">
        <v>1045</v>
      </c>
      <c r="AR217" s="104">
        <v>40897</v>
      </c>
      <c r="AS217" s="22" t="s">
        <v>236</v>
      </c>
      <c r="AT217" s="15" t="s">
        <v>71</v>
      </c>
      <c r="AU217" s="15" t="s">
        <v>71</v>
      </c>
      <c r="AV217" s="15" t="s">
        <v>67</v>
      </c>
      <c r="AW217" s="105" t="s">
        <v>82</v>
      </c>
      <c r="AX217" s="105" t="s">
        <v>1040</v>
      </c>
      <c r="AY217" s="105">
        <v>30</v>
      </c>
      <c r="AZ217" s="105">
        <v>140</v>
      </c>
      <c r="BA217" s="105"/>
      <c r="BB217" s="105"/>
      <c r="BC217" s="106"/>
    </row>
    <row r="218" spans="29:55" ht="22.5" x14ac:dyDescent="0.25">
      <c r="AC218" s="15">
        <v>217</v>
      </c>
      <c r="AD218" s="101" t="s">
        <v>1035</v>
      </c>
      <c r="AE218" s="102" t="s">
        <v>1046</v>
      </c>
      <c r="AF218" s="103" t="s">
        <v>1043</v>
      </c>
      <c r="AG218" s="103" t="s">
        <v>70</v>
      </c>
      <c r="AH218" s="103" t="s">
        <v>163</v>
      </c>
      <c r="AI218" s="103" t="s">
        <v>80</v>
      </c>
      <c r="AJ218" s="103" t="s">
        <v>326</v>
      </c>
      <c r="AK218" s="103" t="s">
        <v>65</v>
      </c>
      <c r="AL218" s="103" t="s">
        <v>1047</v>
      </c>
      <c r="AM218" s="103" t="s">
        <v>68</v>
      </c>
      <c r="AN218" s="103" t="s">
        <v>67</v>
      </c>
      <c r="AO218" s="103" t="s">
        <v>82</v>
      </c>
      <c r="AP218" s="103" t="s">
        <v>82</v>
      </c>
      <c r="AQ218" s="103" t="s">
        <v>1048</v>
      </c>
      <c r="AR218" s="104">
        <v>40784</v>
      </c>
      <c r="AS218" s="22" t="s">
        <v>222</v>
      </c>
      <c r="AT218" s="15" t="s">
        <v>71</v>
      </c>
      <c r="AU218" s="15" t="s">
        <v>71</v>
      </c>
      <c r="AV218" s="15" t="s">
        <v>67</v>
      </c>
      <c r="AW218" s="105" t="s">
        <v>82</v>
      </c>
      <c r="AX218" s="105" t="s">
        <v>1040</v>
      </c>
      <c r="AY218" s="105">
        <v>20</v>
      </c>
      <c r="AZ218" s="105">
        <v>80</v>
      </c>
      <c r="BA218" s="105"/>
      <c r="BB218" s="105"/>
      <c r="BC218" s="106"/>
    </row>
    <row r="219" spans="29:55" ht="33.75" x14ac:dyDescent="0.25">
      <c r="AC219" s="15">
        <v>218</v>
      </c>
      <c r="AD219" s="103" t="s">
        <v>1035</v>
      </c>
      <c r="AE219" s="102" t="s">
        <v>1049</v>
      </c>
      <c r="AF219" s="103" t="s">
        <v>1050</v>
      </c>
      <c r="AG219" s="103" t="s">
        <v>82</v>
      </c>
      <c r="AH219" s="103" t="s">
        <v>163</v>
      </c>
      <c r="AI219" s="103" t="s">
        <v>80</v>
      </c>
      <c r="AJ219" s="103" t="s">
        <v>1051</v>
      </c>
      <c r="AK219" s="103" t="s">
        <v>65</v>
      </c>
      <c r="AL219" s="103" t="s">
        <v>1052</v>
      </c>
      <c r="AM219" s="103" t="s">
        <v>68</v>
      </c>
      <c r="AN219" s="103" t="s">
        <v>82</v>
      </c>
      <c r="AO219" s="103" t="s">
        <v>82</v>
      </c>
      <c r="AP219" s="103" t="s">
        <v>82</v>
      </c>
      <c r="AQ219" s="103" t="s">
        <v>1053</v>
      </c>
      <c r="AR219" s="104">
        <v>39640</v>
      </c>
      <c r="AS219" s="22" t="s">
        <v>1054</v>
      </c>
      <c r="AT219" s="15" t="s">
        <v>71</v>
      </c>
      <c r="AU219" s="15" t="s">
        <v>82</v>
      </c>
      <c r="AV219" s="15" t="s">
        <v>1055</v>
      </c>
      <c r="AW219" s="105" t="s">
        <v>82</v>
      </c>
      <c r="AX219" s="105" t="s">
        <v>1056</v>
      </c>
      <c r="AY219" s="105">
        <v>30</v>
      </c>
      <c r="AZ219" s="105">
        <v>187</v>
      </c>
      <c r="BA219" s="105"/>
      <c r="BB219" s="105" t="s">
        <v>1057</v>
      </c>
      <c r="BC219" s="106"/>
    </row>
    <row r="220" spans="29:55" ht="33.75" x14ac:dyDescent="0.25">
      <c r="AC220" s="15">
        <v>219</v>
      </c>
      <c r="AD220" s="103" t="s">
        <v>1035</v>
      </c>
      <c r="AE220" s="102" t="s">
        <v>1058</v>
      </c>
      <c r="AF220" s="103" t="s">
        <v>1059</v>
      </c>
      <c r="AG220" s="103" t="s">
        <v>67</v>
      </c>
      <c r="AH220" s="103" t="s">
        <v>1060</v>
      </c>
      <c r="AI220" s="103" t="s">
        <v>232</v>
      </c>
      <c r="AJ220" s="103" t="s">
        <v>335</v>
      </c>
      <c r="AK220" s="103" t="s">
        <v>65</v>
      </c>
      <c r="AL220" s="103" t="s">
        <v>1061</v>
      </c>
      <c r="AM220" s="103" t="s">
        <v>68</v>
      </c>
      <c r="AN220" s="103" t="s">
        <v>82</v>
      </c>
      <c r="AO220" s="103" t="s">
        <v>66</v>
      </c>
      <c r="AP220" s="103" t="s">
        <v>82</v>
      </c>
      <c r="AQ220" s="103" t="s">
        <v>1062</v>
      </c>
      <c r="AR220" s="104"/>
      <c r="AS220" s="92"/>
      <c r="AT220" s="15" t="s">
        <v>71</v>
      </c>
      <c r="AU220" s="15" t="s">
        <v>71</v>
      </c>
      <c r="AV220" s="15" t="s">
        <v>67</v>
      </c>
      <c r="AW220" s="105" t="s">
        <v>82</v>
      </c>
      <c r="AX220" s="105" t="s">
        <v>1040</v>
      </c>
      <c r="AY220" s="105" t="s">
        <v>1063</v>
      </c>
      <c r="AZ220" s="105"/>
      <c r="BA220" s="105"/>
      <c r="BB220" s="105" t="s">
        <v>1064</v>
      </c>
      <c r="BC220" s="106"/>
    </row>
    <row r="221" spans="29:55" ht="22.5" x14ac:dyDescent="0.25">
      <c r="AC221" s="15">
        <v>220</v>
      </c>
      <c r="AD221" s="103" t="s">
        <v>1035</v>
      </c>
      <c r="AE221" s="102" t="s">
        <v>1065</v>
      </c>
      <c r="AF221" s="103" t="s">
        <v>1066</v>
      </c>
      <c r="AG221" s="103" t="s">
        <v>67</v>
      </c>
      <c r="AH221" s="103" t="s">
        <v>1060</v>
      </c>
      <c r="AI221" s="103" t="s">
        <v>80</v>
      </c>
      <c r="AJ221" s="103" t="s">
        <v>326</v>
      </c>
      <c r="AK221" s="103" t="s">
        <v>65</v>
      </c>
      <c r="AL221" s="103" t="s">
        <v>1067</v>
      </c>
      <c r="AM221" s="103" t="s">
        <v>68</v>
      </c>
      <c r="AN221" s="103" t="s">
        <v>82</v>
      </c>
      <c r="AO221" s="103" t="s">
        <v>82</v>
      </c>
      <c r="AP221" s="103" t="s">
        <v>82</v>
      </c>
      <c r="AQ221" s="103" t="s">
        <v>1068</v>
      </c>
      <c r="AR221" s="104">
        <v>40957</v>
      </c>
      <c r="AS221" s="22" t="s">
        <v>639</v>
      </c>
      <c r="AT221" s="15" t="s">
        <v>71</v>
      </c>
      <c r="AU221" s="15" t="s">
        <v>71</v>
      </c>
      <c r="AV221" s="15" t="s">
        <v>1069</v>
      </c>
      <c r="AW221" s="105" t="s">
        <v>82</v>
      </c>
      <c r="AX221" s="105" t="s">
        <v>1040</v>
      </c>
      <c r="AY221" s="105">
        <v>15</v>
      </c>
      <c r="AZ221" s="105">
        <v>40</v>
      </c>
      <c r="BA221" s="105"/>
      <c r="BB221" s="105"/>
      <c r="BC221" s="106"/>
    </row>
    <row r="222" spans="29:55" ht="22.5" x14ac:dyDescent="0.25">
      <c r="AC222" s="15">
        <v>221</v>
      </c>
      <c r="AD222" s="103" t="s">
        <v>1035</v>
      </c>
      <c r="AE222" s="107" t="s">
        <v>1070</v>
      </c>
      <c r="AF222" s="103" t="s">
        <v>1071</v>
      </c>
      <c r="AG222" s="103" t="s">
        <v>82</v>
      </c>
      <c r="AH222" s="103" t="s">
        <v>163</v>
      </c>
      <c r="AI222" s="103" t="s">
        <v>80</v>
      </c>
      <c r="AJ222" s="103" t="s">
        <v>1051</v>
      </c>
      <c r="AK222" s="103" t="s">
        <v>65</v>
      </c>
      <c r="AL222" s="103" t="s">
        <v>1072</v>
      </c>
      <c r="AM222" s="103" t="s">
        <v>68</v>
      </c>
      <c r="AN222" s="103" t="s">
        <v>82</v>
      </c>
      <c r="AO222" s="103" t="s">
        <v>82</v>
      </c>
      <c r="AP222" s="103" t="s">
        <v>82</v>
      </c>
      <c r="AQ222" s="103" t="s">
        <v>1073</v>
      </c>
      <c r="AR222" s="104">
        <v>39497</v>
      </c>
      <c r="AS222" s="22" t="s">
        <v>1074</v>
      </c>
      <c r="AT222" s="15" t="s">
        <v>71</v>
      </c>
      <c r="AU222" s="15" t="s">
        <v>82</v>
      </c>
      <c r="AV222" s="15" t="s">
        <v>1055</v>
      </c>
      <c r="AW222" s="105" t="s">
        <v>82</v>
      </c>
      <c r="AX222" s="105" t="s">
        <v>1056</v>
      </c>
      <c r="AY222" s="105">
        <v>30</v>
      </c>
      <c r="AZ222" s="105">
        <v>130</v>
      </c>
      <c r="BA222" s="105"/>
      <c r="BB222" s="105" t="s">
        <v>1057</v>
      </c>
      <c r="BC222" s="106"/>
    </row>
    <row r="223" spans="29:55" ht="33.75" x14ac:dyDescent="0.25">
      <c r="AC223" s="15">
        <v>222</v>
      </c>
      <c r="AD223" s="103" t="s">
        <v>1035</v>
      </c>
      <c r="AE223" s="108" t="s">
        <v>1075</v>
      </c>
      <c r="AF223" s="103" t="s">
        <v>1050</v>
      </c>
      <c r="AG223" s="103" t="s">
        <v>82</v>
      </c>
      <c r="AH223" s="103" t="s">
        <v>163</v>
      </c>
      <c r="AI223" s="103" t="s">
        <v>78</v>
      </c>
      <c r="AJ223" s="109" t="s">
        <v>128</v>
      </c>
      <c r="AK223" s="46" t="s">
        <v>129</v>
      </c>
      <c r="AL223" s="103" t="s">
        <v>1076</v>
      </c>
      <c r="AM223" s="103" t="s">
        <v>68</v>
      </c>
      <c r="AN223" s="103" t="s">
        <v>82</v>
      </c>
      <c r="AO223" s="103" t="s">
        <v>71</v>
      </c>
      <c r="AP223" s="103" t="s">
        <v>71</v>
      </c>
      <c r="AQ223" s="103" t="s">
        <v>1077</v>
      </c>
      <c r="AR223" s="104">
        <v>41051</v>
      </c>
      <c r="AS223" s="22" t="s">
        <v>285</v>
      </c>
      <c r="AT223" s="15" t="s">
        <v>71</v>
      </c>
      <c r="AU223" s="15" t="s">
        <v>71</v>
      </c>
      <c r="AV223" s="15" t="s">
        <v>82</v>
      </c>
      <c r="AW223" s="105" t="s">
        <v>82</v>
      </c>
      <c r="AX223" s="105" t="s">
        <v>1040</v>
      </c>
      <c r="AY223" s="105" t="s">
        <v>1078</v>
      </c>
      <c r="AZ223" s="105"/>
      <c r="BA223" s="105"/>
      <c r="BB223" s="105"/>
      <c r="BC223" s="106"/>
    </row>
    <row r="224" spans="29:55" ht="22.5" x14ac:dyDescent="0.25">
      <c r="AC224" s="15">
        <v>223</v>
      </c>
      <c r="AD224" s="103" t="s">
        <v>1035</v>
      </c>
      <c r="AE224" s="108" t="s">
        <v>1079</v>
      </c>
      <c r="AF224" s="103" t="s">
        <v>1079</v>
      </c>
      <c r="AG224" s="103" t="s">
        <v>82</v>
      </c>
      <c r="AH224" s="103" t="s">
        <v>163</v>
      </c>
      <c r="AI224" s="103" t="s">
        <v>78</v>
      </c>
      <c r="AJ224" s="109" t="s">
        <v>128</v>
      </c>
      <c r="AK224" s="46" t="s">
        <v>129</v>
      </c>
      <c r="AL224" s="103" t="s">
        <v>1080</v>
      </c>
      <c r="AM224" s="103" t="s">
        <v>68</v>
      </c>
      <c r="AN224" s="103" t="s">
        <v>82</v>
      </c>
      <c r="AO224" s="103" t="s">
        <v>71</v>
      </c>
      <c r="AP224" s="103" t="s">
        <v>71</v>
      </c>
      <c r="AQ224" s="103" t="s">
        <v>1081</v>
      </c>
      <c r="AR224" s="104">
        <v>41047</v>
      </c>
      <c r="AS224" s="22" t="s">
        <v>285</v>
      </c>
      <c r="AT224" s="15" t="s">
        <v>71</v>
      </c>
      <c r="AU224" s="15" t="s">
        <v>71</v>
      </c>
      <c r="AV224" s="15" t="s">
        <v>82</v>
      </c>
      <c r="AW224" s="105" t="s">
        <v>82</v>
      </c>
      <c r="AX224" s="105" t="s">
        <v>1040</v>
      </c>
      <c r="AY224" s="105"/>
      <c r="AZ224" s="105"/>
      <c r="BA224" s="105"/>
      <c r="BB224" s="105"/>
      <c r="BC224" s="106"/>
    </row>
    <row r="225" spans="29:55" ht="45" x14ac:dyDescent="0.25">
      <c r="AC225" s="15">
        <v>224</v>
      </c>
      <c r="AD225" s="103" t="s">
        <v>1035</v>
      </c>
      <c r="AE225" s="108" t="s">
        <v>1082</v>
      </c>
      <c r="AF225" s="103" t="s">
        <v>1050</v>
      </c>
      <c r="AG225" s="103" t="s">
        <v>82</v>
      </c>
      <c r="AH225" s="103" t="s">
        <v>163</v>
      </c>
      <c r="AI225" s="103" t="s">
        <v>78</v>
      </c>
      <c r="AJ225" s="109" t="s">
        <v>128</v>
      </c>
      <c r="AK225" s="46" t="s">
        <v>129</v>
      </c>
      <c r="AL225" s="103" t="s">
        <v>1083</v>
      </c>
      <c r="AM225" s="103" t="s">
        <v>68</v>
      </c>
      <c r="AN225" s="103" t="s">
        <v>82</v>
      </c>
      <c r="AO225" s="103" t="s">
        <v>71</v>
      </c>
      <c r="AP225" s="103" t="s">
        <v>71</v>
      </c>
      <c r="AQ225" s="103" t="s">
        <v>1084</v>
      </c>
      <c r="AR225" s="104">
        <v>41066</v>
      </c>
      <c r="AS225" s="22" t="s">
        <v>368</v>
      </c>
      <c r="AT225" s="15" t="s">
        <v>71</v>
      </c>
      <c r="AU225" s="15" t="s">
        <v>71</v>
      </c>
      <c r="AV225" s="15" t="s">
        <v>82</v>
      </c>
      <c r="AW225" s="105" t="s">
        <v>82</v>
      </c>
      <c r="AX225" s="105" t="s">
        <v>1056</v>
      </c>
      <c r="AY225" s="105" t="s">
        <v>1085</v>
      </c>
      <c r="AZ225" s="105"/>
      <c r="BA225" s="105"/>
      <c r="BB225" s="105"/>
      <c r="BC225" s="106"/>
    </row>
    <row r="226" spans="29:55" ht="22.5" x14ac:dyDescent="0.25">
      <c r="AC226" s="15">
        <v>225</v>
      </c>
      <c r="AD226" s="103" t="s">
        <v>1035</v>
      </c>
      <c r="AE226" s="108" t="s">
        <v>1086</v>
      </c>
      <c r="AF226" s="103" t="s">
        <v>1087</v>
      </c>
      <c r="AG226" s="103" t="s">
        <v>82</v>
      </c>
      <c r="AH226" s="103" t="s">
        <v>163</v>
      </c>
      <c r="AI226" s="103" t="s">
        <v>78</v>
      </c>
      <c r="AJ226" s="109" t="s">
        <v>128</v>
      </c>
      <c r="AK226" s="46" t="s">
        <v>129</v>
      </c>
      <c r="AL226" s="103" t="s">
        <v>1088</v>
      </c>
      <c r="AM226" s="103" t="s">
        <v>68</v>
      </c>
      <c r="AN226" s="103" t="s">
        <v>82</v>
      </c>
      <c r="AO226" s="103" t="s">
        <v>71</v>
      </c>
      <c r="AP226" s="103" t="s">
        <v>71</v>
      </c>
      <c r="AQ226" s="103" t="s">
        <v>1089</v>
      </c>
      <c r="AR226" s="104">
        <v>41064</v>
      </c>
      <c r="AS226" s="22" t="s">
        <v>368</v>
      </c>
      <c r="AT226" s="15" t="s">
        <v>71</v>
      </c>
      <c r="AU226" s="15" t="s">
        <v>71</v>
      </c>
      <c r="AV226" s="15" t="s">
        <v>82</v>
      </c>
      <c r="AW226" s="105" t="s">
        <v>82</v>
      </c>
      <c r="AX226" s="105" t="s">
        <v>1040</v>
      </c>
      <c r="AY226" s="105" t="s">
        <v>1090</v>
      </c>
      <c r="AZ226" s="105"/>
      <c r="BA226" s="105"/>
      <c r="BB226" s="105"/>
      <c r="BC226" s="106"/>
    </row>
    <row r="227" spans="29:55" ht="33.75" x14ac:dyDescent="0.25">
      <c r="AC227" s="15">
        <v>226</v>
      </c>
      <c r="AD227" s="103" t="s">
        <v>1035</v>
      </c>
      <c r="AE227" s="108" t="s">
        <v>1091</v>
      </c>
      <c r="AF227" s="103" t="s">
        <v>1092</v>
      </c>
      <c r="AG227" s="103" t="s">
        <v>82</v>
      </c>
      <c r="AH227" s="103" t="s">
        <v>163</v>
      </c>
      <c r="AI227" s="103" t="s">
        <v>78</v>
      </c>
      <c r="AJ227" s="109" t="s">
        <v>128</v>
      </c>
      <c r="AK227" s="46" t="s">
        <v>129</v>
      </c>
      <c r="AL227" s="103" t="s">
        <v>1093</v>
      </c>
      <c r="AM227" s="103" t="s">
        <v>68</v>
      </c>
      <c r="AN227" s="103" t="s">
        <v>82</v>
      </c>
      <c r="AO227" s="103" t="s">
        <v>71</v>
      </c>
      <c r="AP227" s="103" t="s">
        <v>71</v>
      </c>
      <c r="AQ227" s="103" t="s">
        <v>1094</v>
      </c>
      <c r="AR227" s="104">
        <v>41066</v>
      </c>
      <c r="AS227" s="22" t="s">
        <v>368</v>
      </c>
      <c r="AT227" s="15" t="s">
        <v>71</v>
      </c>
      <c r="AU227" s="15" t="s">
        <v>71</v>
      </c>
      <c r="AV227" s="15" t="s">
        <v>1069</v>
      </c>
      <c r="AW227" s="105" t="s">
        <v>82</v>
      </c>
      <c r="AX227" s="105" t="s">
        <v>1040</v>
      </c>
      <c r="AY227" s="105" t="s">
        <v>1095</v>
      </c>
      <c r="AZ227" s="105"/>
      <c r="BA227" s="105"/>
      <c r="BB227" s="105"/>
      <c r="BC227" s="106"/>
    </row>
    <row r="228" spans="29:55" ht="33.75" x14ac:dyDescent="0.25">
      <c r="AC228" s="15">
        <v>227</v>
      </c>
      <c r="AD228" s="103" t="s">
        <v>1035</v>
      </c>
      <c r="AE228" s="108" t="s">
        <v>1096</v>
      </c>
      <c r="AF228" s="103" t="s">
        <v>1043</v>
      </c>
      <c r="AG228" s="103" t="s">
        <v>71</v>
      </c>
      <c r="AH228" s="103" t="s">
        <v>1060</v>
      </c>
      <c r="AI228" s="103" t="s">
        <v>78</v>
      </c>
      <c r="AJ228" s="109" t="s">
        <v>128</v>
      </c>
      <c r="AK228" s="46" t="s">
        <v>129</v>
      </c>
      <c r="AL228" s="103" t="s">
        <v>1097</v>
      </c>
      <c r="AM228" s="103" t="s">
        <v>68</v>
      </c>
      <c r="AN228" s="103" t="s">
        <v>82</v>
      </c>
      <c r="AO228" s="103" t="s">
        <v>71</v>
      </c>
      <c r="AP228" s="103" t="s">
        <v>71</v>
      </c>
      <c r="AQ228" s="103" t="s">
        <v>1098</v>
      </c>
      <c r="AR228" s="104"/>
      <c r="AS228" s="92"/>
      <c r="AT228" s="15" t="s">
        <v>71</v>
      </c>
      <c r="AU228" s="15" t="s">
        <v>71</v>
      </c>
      <c r="AV228" s="15" t="s">
        <v>82</v>
      </c>
      <c r="AW228" s="105" t="s">
        <v>82</v>
      </c>
      <c r="AX228" s="105" t="s">
        <v>1040</v>
      </c>
      <c r="AY228" s="105" t="s">
        <v>1099</v>
      </c>
      <c r="AZ228" s="105"/>
      <c r="BA228" s="105"/>
      <c r="BB228" s="105" t="s">
        <v>1100</v>
      </c>
      <c r="BC228" s="106"/>
    </row>
    <row r="229" spans="29:55" ht="33.75" x14ac:dyDescent="0.25">
      <c r="AC229" s="15">
        <v>228</v>
      </c>
      <c r="AD229" s="103" t="s">
        <v>1035</v>
      </c>
      <c r="AE229" s="108" t="s">
        <v>1101</v>
      </c>
      <c r="AF229" s="103" t="s">
        <v>1102</v>
      </c>
      <c r="AG229" s="103" t="s">
        <v>82</v>
      </c>
      <c r="AH229" s="103" t="s">
        <v>163</v>
      </c>
      <c r="AI229" s="103" t="s">
        <v>78</v>
      </c>
      <c r="AJ229" s="109" t="s">
        <v>128</v>
      </c>
      <c r="AK229" s="46" t="s">
        <v>129</v>
      </c>
      <c r="AL229" s="103" t="s">
        <v>1103</v>
      </c>
      <c r="AM229" s="103" t="s">
        <v>68</v>
      </c>
      <c r="AN229" s="103" t="s">
        <v>82</v>
      </c>
      <c r="AO229" s="103" t="s">
        <v>71</v>
      </c>
      <c r="AP229" s="103" t="s">
        <v>71</v>
      </c>
      <c r="AQ229" s="103" t="s">
        <v>1104</v>
      </c>
      <c r="AR229" s="104"/>
      <c r="AS229" s="22"/>
      <c r="AT229" s="15" t="s">
        <v>71</v>
      </c>
      <c r="AU229" s="15" t="s">
        <v>71</v>
      </c>
      <c r="AV229" s="15" t="s">
        <v>1069</v>
      </c>
      <c r="AW229" s="105" t="s">
        <v>82</v>
      </c>
      <c r="AX229" s="105" t="s">
        <v>1040</v>
      </c>
      <c r="AY229" s="105" t="s">
        <v>1105</v>
      </c>
      <c r="AZ229" s="105"/>
      <c r="BA229" s="105"/>
      <c r="BB229" s="105" t="s">
        <v>1106</v>
      </c>
      <c r="BC229" s="106"/>
    </row>
    <row r="230" spans="29:55" ht="22.5" x14ac:dyDescent="0.25">
      <c r="AC230" s="15">
        <v>229</v>
      </c>
      <c r="AD230" s="103" t="s">
        <v>1035</v>
      </c>
      <c r="AE230" s="108" t="s">
        <v>1107</v>
      </c>
      <c r="AF230" s="103" t="s">
        <v>1059</v>
      </c>
      <c r="AG230" s="103" t="s">
        <v>82</v>
      </c>
      <c r="AH230" s="103" t="s">
        <v>1060</v>
      </c>
      <c r="AI230" s="103" t="s">
        <v>78</v>
      </c>
      <c r="AJ230" s="109" t="s">
        <v>128</v>
      </c>
      <c r="AK230" s="46" t="s">
        <v>129</v>
      </c>
      <c r="AL230" s="103" t="s">
        <v>1103</v>
      </c>
      <c r="AM230" s="103" t="s">
        <v>68</v>
      </c>
      <c r="AN230" s="103" t="s">
        <v>82</v>
      </c>
      <c r="AO230" s="103" t="s">
        <v>71</v>
      </c>
      <c r="AP230" s="103" t="s">
        <v>71</v>
      </c>
      <c r="AQ230" s="103" t="s">
        <v>1104</v>
      </c>
      <c r="AR230" s="104"/>
      <c r="AS230" s="22"/>
      <c r="AT230" s="15" t="s">
        <v>71</v>
      </c>
      <c r="AU230" s="15" t="s">
        <v>71</v>
      </c>
      <c r="AV230" s="15" t="s">
        <v>1069</v>
      </c>
      <c r="AW230" s="105" t="s">
        <v>82</v>
      </c>
      <c r="AX230" s="105" t="s">
        <v>1056</v>
      </c>
      <c r="AY230" s="105" t="s">
        <v>1108</v>
      </c>
      <c r="AZ230" s="105"/>
      <c r="BA230" s="105"/>
      <c r="BB230" s="105" t="s">
        <v>1109</v>
      </c>
      <c r="BC230" s="106"/>
    </row>
    <row r="231" spans="29:55" ht="33.75" x14ac:dyDescent="0.25">
      <c r="AC231" s="15">
        <v>230</v>
      </c>
      <c r="AD231" s="103" t="s">
        <v>1035</v>
      </c>
      <c r="AE231" s="108" t="s">
        <v>1110</v>
      </c>
      <c r="AF231" s="103" t="s">
        <v>1079</v>
      </c>
      <c r="AG231" s="103" t="s">
        <v>71</v>
      </c>
      <c r="AH231" s="103" t="s">
        <v>163</v>
      </c>
      <c r="AI231" s="103" t="s">
        <v>78</v>
      </c>
      <c r="AJ231" s="109" t="s">
        <v>128</v>
      </c>
      <c r="AK231" s="46" t="s">
        <v>129</v>
      </c>
      <c r="AL231" s="103" t="s">
        <v>1111</v>
      </c>
      <c r="AM231" s="103" t="s">
        <v>68</v>
      </c>
      <c r="AN231" s="103" t="s">
        <v>82</v>
      </c>
      <c r="AO231" s="103" t="s">
        <v>71</v>
      </c>
      <c r="AP231" s="103" t="s">
        <v>71</v>
      </c>
      <c r="AQ231" s="103" t="s">
        <v>1112</v>
      </c>
      <c r="AR231" s="104">
        <v>41086</v>
      </c>
      <c r="AS231" s="22" t="s">
        <v>368</v>
      </c>
      <c r="AT231" s="15" t="s">
        <v>71</v>
      </c>
      <c r="AU231" s="15" t="s">
        <v>71</v>
      </c>
      <c r="AV231" s="15" t="s">
        <v>82</v>
      </c>
      <c r="AW231" s="105" t="s">
        <v>82</v>
      </c>
      <c r="AX231" s="105" t="s">
        <v>1056</v>
      </c>
      <c r="AY231" s="105" t="s">
        <v>1095</v>
      </c>
      <c r="AZ231" s="105"/>
      <c r="BA231" s="105"/>
      <c r="BB231" s="105"/>
      <c r="BC231" s="106"/>
    </row>
    <row r="232" spans="29:55" ht="33.75" x14ac:dyDescent="0.25">
      <c r="AC232" s="15">
        <v>231</v>
      </c>
      <c r="AD232" s="103" t="s">
        <v>1035</v>
      </c>
      <c r="AE232" s="108" t="s">
        <v>1113</v>
      </c>
      <c r="AF232" s="103" t="s">
        <v>1035</v>
      </c>
      <c r="AG232" s="103" t="s">
        <v>82</v>
      </c>
      <c r="AH232" s="103" t="s">
        <v>163</v>
      </c>
      <c r="AI232" s="103" t="s">
        <v>78</v>
      </c>
      <c r="AJ232" s="109" t="s">
        <v>128</v>
      </c>
      <c r="AK232" s="46" t="s">
        <v>129</v>
      </c>
      <c r="AL232" s="103" t="s">
        <v>1111</v>
      </c>
      <c r="AM232" s="103" t="s">
        <v>68</v>
      </c>
      <c r="AN232" s="103" t="s">
        <v>82</v>
      </c>
      <c r="AO232" s="103" t="s">
        <v>71</v>
      </c>
      <c r="AP232" s="103" t="s">
        <v>71</v>
      </c>
      <c r="AQ232" s="103" t="s">
        <v>1112</v>
      </c>
      <c r="AR232" s="104">
        <v>41086</v>
      </c>
      <c r="AS232" s="22" t="s">
        <v>368</v>
      </c>
      <c r="AT232" s="15" t="s">
        <v>71</v>
      </c>
      <c r="AU232" s="15" t="s">
        <v>71</v>
      </c>
      <c r="AV232" s="15" t="s">
        <v>82</v>
      </c>
      <c r="AW232" s="105" t="s">
        <v>82</v>
      </c>
      <c r="AX232" s="105" t="s">
        <v>1040</v>
      </c>
      <c r="AY232" s="105" t="s">
        <v>1095</v>
      </c>
      <c r="AZ232" s="105"/>
      <c r="BA232" s="105"/>
      <c r="BB232" s="105"/>
      <c r="BC232" s="106"/>
    </row>
    <row r="233" spans="29:55" ht="22.5" x14ac:dyDescent="0.25">
      <c r="AC233" s="15">
        <v>232</v>
      </c>
      <c r="AD233" s="103" t="s">
        <v>1035</v>
      </c>
      <c r="AE233" s="108" t="s">
        <v>1114</v>
      </c>
      <c r="AF233" s="103" t="s">
        <v>1035</v>
      </c>
      <c r="AG233" s="103" t="s">
        <v>82</v>
      </c>
      <c r="AH233" s="103" t="s">
        <v>481</v>
      </c>
      <c r="AI233" s="103" t="s">
        <v>78</v>
      </c>
      <c r="AJ233" s="109" t="s">
        <v>128</v>
      </c>
      <c r="AK233" s="46" t="s">
        <v>129</v>
      </c>
      <c r="AL233" s="103" t="s">
        <v>1115</v>
      </c>
      <c r="AM233" s="103" t="s">
        <v>82</v>
      </c>
      <c r="AN233" s="103" t="s">
        <v>82</v>
      </c>
      <c r="AO233" s="103" t="s">
        <v>71</v>
      </c>
      <c r="AP233" s="103" t="s">
        <v>71</v>
      </c>
      <c r="AQ233" s="103" t="s">
        <v>1116</v>
      </c>
      <c r="AR233" s="104" t="s">
        <v>73</v>
      </c>
      <c r="AS233" s="92"/>
      <c r="AT233" s="15" t="s">
        <v>71</v>
      </c>
      <c r="AU233" s="15" t="s">
        <v>71</v>
      </c>
      <c r="AV233" s="15" t="s">
        <v>82</v>
      </c>
      <c r="AW233" s="105" t="s">
        <v>82</v>
      </c>
      <c r="AX233" s="105"/>
      <c r="AY233" s="105" t="s">
        <v>1117</v>
      </c>
      <c r="AZ233" s="105"/>
      <c r="BA233" s="105"/>
      <c r="BB233" s="105"/>
      <c r="BC233" s="106"/>
    </row>
    <row r="234" spans="29:55" ht="22.5" x14ac:dyDescent="0.25">
      <c r="AC234" s="15">
        <v>233</v>
      </c>
      <c r="AD234" s="103" t="s">
        <v>1035</v>
      </c>
      <c r="AE234" s="108" t="s">
        <v>1118</v>
      </c>
      <c r="AF234" s="103" t="s">
        <v>1059</v>
      </c>
      <c r="AG234" s="103" t="s">
        <v>82</v>
      </c>
      <c r="AH234" s="103" t="s">
        <v>163</v>
      </c>
      <c r="AI234" s="103" t="s">
        <v>78</v>
      </c>
      <c r="AJ234" s="109" t="s">
        <v>128</v>
      </c>
      <c r="AK234" s="46" t="s">
        <v>129</v>
      </c>
      <c r="AL234" s="103" t="s">
        <v>1111</v>
      </c>
      <c r="AM234" s="103" t="s">
        <v>68</v>
      </c>
      <c r="AN234" s="103" t="s">
        <v>82</v>
      </c>
      <c r="AO234" s="103" t="s">
        <v>71</v>
      </c>
      <c r="AP234" s="103" t="s">
        <v>71</v>
      </c>
      <c r="AQ234" s="103" t="s">
        <v>1119</v>
      </c>
      <c r="AR234" s="104">
        <v>41086</v>
      </c>
      <c r="AS234" s="22" t="s">
        <v>368</v>
      </c>
      <c r="AT234" s="15" t="s">
        <v>71</v>
      </c>
      <c r="AU234" s="15" t="s">
        <v>71</v>
      </c>
      <c r="AV234" s="15" t="s">
        <v>82</v>
      </c>
      <c r="AW234" s="105" t="s">
        <v>82</v>
      </c>
      <c r="AX234" s="105" t="s">
        <v>1056</v>
      </c>
      <c r="AY234" s="105" t="s">
        <v>1120</v>
      </c>
      <c r="AZ234" s="105"/>
      <c r="BA234" s="105"/>
      <c r="BB234" s="105"/>
      <c r="BC234" s="106"/>
    </row>
    <row r="235" spans="29:55" ht="45" x14ac:dyDescent="0.25">
      <c r="AC235" s="15">
        <v>234</v>
      </c>
      <c r="AD235" s="103" t="s">
        <v>1035</v>
      </c>
      <c r="AE235" s="108" t="s">
        <v>1121</v>
      </c>
      <c r="AF235" s="103" t="s">
        <v>1071</v>
      </c>
      <c r="AG235" s="103" t="s">
        <v>82</v>
      </c>
      <c r="AH235" s="103" t="s">
        <v>163</v>
      </c>
      <c r="AI235" s="103" t="s">
        <v>78</v>
      </c>
      <c r="AJ235" s="109" t="s">
        <v>128</v>
      </c>
      <c r="AK235" s="46" t="s">
        <v>129</v>
      </c>
      <c r="AL235" s="103" t="s">
        <v>1115</v>
      </c>
      <c r="AM235" s="103" t="s">
        <v>68</v>
      </c>
      <c r="AN235" s="103" t="s">
        <v>82</v>
      </c>
      <c r="AO235" s="103" t="s">
        <v>71</v>
      </c>
      <c r="AP235" s="103" t="s">
        <v>71</v>
      </c>
      <c r="AQ235" s="103" t="s">
        <v>1122</v>
      </c>
      <c r="AR235" s="104">
        <v>41088</v>
      </c>
      <c r="AS235" s="22" t="s">
        <v>368</v>
      </c>
      <c r="AT235" s="15" t="s">
        <v>71</v>
      </c>
      <c r="AU235" s="15" t="s">
        <v>71</v>
      </c>
      <c r="AV235" s="15" t="s">
        <v>82</v>
      </c>
      <c r="AW235" s="105" t="s">
        <v>82</v>
      </c>
      <c r="AX235" s="105" t="s">
        <v>1056</v>
      </c>
      <c r="AY235" s="105" t="s">
        <v>1123</v>
      </c>
      <c r="AZ235" s="105"/>
      <c r="BA235" s="105"/>
      <c r="BB235" s="105"/>
      <c r="BC235" s="106"/>
    </row>
    <row r="236" spans="29:55" ht="22.5" x14ac:dyDescent="0.25">
      <c r="AC236" s="15">
        <v>235</v>
      </c>
      <c r="AD236" s="103" t="s">
        <v>1035</v>
      </c>
      <c r="AE236" s="108" t="s">
        <v>1124</v>
      </c>
      <c r="AF236" s="103" t="s">
        <v>1050</v>
      </c>
      <c r="AG236" s="103" t="s">
        <v>82</v>
      </c>
      <c r="AH236" s="103" t="s">
        <v>163</v>
      </c>
      <c r="AI236" s="103" t="s">
        <v>78</v>
      </c>
      <c r="AJ236" s="109" t="s">
        <v>128</v>
      </c>
      <c r="AK236" s="46" t="s">
        <v>129</v>
      </c>
      <c r="AL236" s="103" t="s">
        <v>1115</v>
      </c>
      <c r="AM236" s="103" t="s">
        <v>68</v>
      </c>
      <c r="AN236" s="103" t="s">
        <v>82</v>
      </c>
      <c r="AO236" s="103" t="s">
        <v>71</v>
      </c>
      <c r="AP236" s="103" t="s">
        <v>71</v>
      </c>
      <c r="AQ236" s="103" t="s">
        <v>1125</v>
      </c>
      <c r="AR236" s="104">
        <v>41088</v>
      </c>
      <c r="AS236" s="22" t="s">
        <v>368</v>
      </c>
      <c r="AT236" s="15" t="s">
        <v>71</v>
      </c>
      <c r="AU236" s="15" t="s">
        <v>71</v>
      </c>
      <c r="AV236" s="15" t="s">
        <v>82</v>
      </c>
      <c r="AW236" s="105" t="s">
        <v>82</v>
      </c>
      <c r="AX236" s="105" t="s">
        <v>1056</v>
      </c>
      <c r="AY236" s="105" t="s">
        <v>1126</v>
      </c>
      <c r="AZ236" s="105"/>
      <c r="BA236" s="105"/>
      <c r="BB236" s="105"/>
      <c r="BC236" s="106"/>
    </row>
    <row r="237" spans="29:55" x14ac:dyDescent="0.25">
      <c r="AC237" s="15">
        <v>236</v>
      </c>
      <c r="AD237" s="110" t="s">
        <v>1127</v>
      </c>
      <c r="AE237" s="111" t="s">
        <v>1128</v>
      </c>
      <c r="AF237" s="110" t="s">
        <v>1129</v>
      </c>
      <c r="AG237" s="110" t="s">
        <v>240</v>
      </c>
      <c r="AH237" s="110" t="s">
        <v>1130</v>
      </c>
      <c r="AI237" s="110" t="s">
        <v>461</v>
      </c>
      <c r="AJ237" s="110" t="s">
        <v>64</v>
      </c>
      <c r="AK237" s="110" t="s">
        <v>65</v>
      </c>
      <c r="AL237" s="110" t="s">
        <v>1131</v>
      </c>
      <c r="AM237" s="110" t="s">
        <v>66</v>
      </c>
      <c r="AN237" s="110" t="s">
        <v>67</v>
      </c>
      <c r="AO237" s="110" t="s">
        <v>82</v>
      </c>
      <c r="AP237" s="110" t="s">
        <v>67</v>
      </c>
      <c r="AQ237" s="110" t="s">
        <v>68</v>
      </c>
      <c r="AR237" s="112"/>
      <c r="AS237" s="112"/>
      <c r="AT237" s="110" t="s">
        <v>71</v>
      </c>
      <c r="AU237" s="110" t="s">
        <v>67</v>
      </c>
      <c r="AV237" s="110" t="s">
        <v>67</v>
      </c>
      <c r="AW237" s="110" t="s">
        <v>68</v>
      </c>
      <c r="AX237" s="110" t="s">
        <v>1132</v>
      </c>
      <c r="AY237" s="110">
        <v>30</v>
      </c>
      <c r="AZ237" s="110">
        <v>300</v>
      </c>
      <c r="BA237" s="110">
        <v>330</v>
      </c>
      <c r="BB237" s="110" t="s">
        <v>1133</v>
      </c>
      <c r="BC237" s="110" t="s">
        <v>1134</v>
      </c>
    </row>
    <row r="238" spans="29:55" ht="45" x14ac:dyDescent="0.25">
      <c r="AC238" s="15">
        <v>237</v>
      </c>
      <c r="AD238" s="113" t="s">
        <v>1127</v>
      </c>
      <c r="AE238" s="114" t="s">
        <v>1135</v>
      </c>
      <c r="AF238" s="113" t="s">
        <v>1136</v>
      </c>
      <c r="AG238" s="113" t="s">
        <v>240</v>
      </c>
      <c r="AH238" s="113" t="s">
        <v>89</v>
      </c>
      <c r="AI238" s="113" t="s">
        <v>80</v>
      </c>
      <c r="AJ238" s="113" t="s">
        <v>1137</v>
      </c>
      <c r="AK238" s="113" t="s">
        <v>65</v>
      </c>
      <c r="AL238" s="113" t="s">
        <v>1138</v>
      </c>
      <c r="AM238" s="113" t="s">
        <v>93</v>
      </c>
      <c r="AN238" s="113" t="s">
        <v>390</v>
      </c>
      <c r="AO238" s="113" t="s">
        <v>390</v>
      </c>
      <c r="AP238" s="113" t="s">
        <v>390</v>
      </c>
      <c r="AQ238" s="113" t="s">
        <v>1139</v>
      </c>
      <c r="AR238" s="115"/>
      <c r="AS238" s="115"/>
      <c r="AT238" s="113" t="s">
        <v>390</v>
      </c>
      <c r="AU238" s="113" t="s">
        <v>390</v>
      </c>
      <c r="AV238" s="113" t="s">
        <v>390</v>
      </c>
      <c r="AW238" s="113" t="s">
        <v>390</v>
      </c>
      <c r="AX238" s="113" t="s">
        <v>73</v>
      </c>
      <c r="AY238" s="113">
        <v>80</v>
      </c>
      <c r="AZ238" s="113">
        <v>200</v>
      </c>
      <c r="BA238" s="113">
        <v>280</v>
      </c>
      <c r="BB238" s="113" t="s">
        <v>1140</v>
      </c>
      <c r="BC238" s="113" t="s">
        <v>1141</v>
      </c>
    </row>
    <row r="239" spans="29:55" ht="33.75" x14ac:dyDescent="0.25">
      <c r="AC239" s="15">
        <v>238</v>
      </c>
      <c r="AD239" s="113" t="s">
        <v>1127</v>
      </c>
      <c r="AE239" s="114" t="s">
        <v>1142</v>
      </c>
      <c r="AF239" s="113" t="s">
        <v>1129</v>
      </c>
      <c r="AG239" s="113" t="s">
        <v>240</v>
      </c>
      <c r="AH239" s="113" t="s">
        <v>79</v>
      </c>
      <c r="AI239" s="113" t="s">
        <v>80</v>
      </c>
      <c r="AJ239" s="113" t="s">
        <v>1137</v>
      </c>
      <c r="AK239" s="113" t="s">
        <v>65</v>
      </c>
      <c r="AL239" s="113" t="s">
        <v>835</v>
      </c>
      <c r="AM239" s="113" t="s">
        <v>73</v>
      </c>
      <c r="AN239" s="113" t="s">
        <v>73</v>
      </c>
      <c r="AO239" s="113" t="s">
        <v>73</v>
      </c>
      <c r="AP239" s="113" t="s">
        <v>73</v>
      </c>
      <c r="AQ239" s="113" t="s">
        <v>1143</v>
      </c>
      <c r="AR239" s="115"/>
      <c r="AS239" s="115"/>
      <c r="AT239" s="113" t="s">
        <v>73</v>
      </c>
      <c r="AU239" s="113" t="s">
        <v>73</v>
      </c>
      <c r="AV239" s="113" t="s">
        <v>73</v>
      </c>
      <c r="AW239" s="113" t="s">
        <v>73</v>
      </c>
      <c r="AX239" s="113" t="s">
        <v>73</v>
      </c>
      <c r="AY239" s="113">
        <v>30</v>
      </c>
      <c r="AZ239" s="113">
        <v>200</v>
      </c>
      <c r="BA239" s="113">
        <v>230</v>
      </c>
      <c r="BB239" s="113" t="s">
        <v>1144</v>
      </c>
      <c r="BC239" s="113" t="s">
        <v>1145</v>
      </c>
    </row>
    <row r="240" spans="29:55" ht="22.5" x14ac:dyDescent="0.25">
      <c r="AC240" s="15">
        <v>239</v>
      </c>
      <c r="AD240" s="113" t="s">
        <v>1127</v>
      </c>
      <c r="AE240" s="114" t="s">
        <v>1146</v>
      </c>
      <c r="AF240" s="113" t="s">
        <v>1129</v>
      </c>
      <c r="AG240" s="113" t="s">
        <v>240</v>
      </c>
      <c r="AH240" s="113" t="s">
        <v>141</v>
      </c>
      <c r="AI240" s="113" t="s">
        <v>232</v>
      </c>
      <c r="AJ240" s="113" t="s">
        <v>1137</v>
      </c>
      <c r="AK240" s="113" t="s">
        <v>65</v>
      </c>
      <c r="AL240" s="113" t="s">
        <v>1147</v>
      </c>
      <c r="AM240" s="113" t="s">
        <v>73</v>
      </c>
      <c r="AN240" s="113" t="s">
        <v>73</v>
      </c>
      <c r="AO240" s="113" t="s">
        <v>73</v>
      </c>
      <c r="AP240" s="113" t="s">
        <v>73</v>
      </c>
      <c r="AQ240" s="113" t="s">
        <v>1139</v>
      </c>
      <c r="AR240" s="115"/>
      <c r="AS240" s="115"/>
      <c r="AT240" s="113" t="s">
        <v>73</v>
      </c>
      <c r="AU240" s="113" t="s">
        <v>73</v>
      </c>
      <c r="AV240" s="113" t="s">
        <v>73</v>
      </c>
      <c r="AW240" s="113" t="s">
        <v>73</v>
      </c>
      <c r="AX240" s="113" t="s">
        <v>73</v>
      </c>
      <c r="AY240" s="113">
        <v>200</v>
      </c>
      <c r="AZ240" s="113">
        <v>300</v>
      </c>
      <c r="BA240" s="113">
        <v>500</v>
      </c>
      <c r="BB240" s="113" t="s">
        <v>1140</v>
      </c>
      <c r="BC240" s="113" t="s">
        <v>1148</v>
      </c>
    </row>
    <row r="241" spans="29:55" ht="45" x14ac:dyDescent="0.25">
      <c r="AC241" s="15">
        <v>240</v>
      </c>
      <c r="AD241" s="113" t="s">
        <v>1127</v>
      </c>
      <c r="AE241" s="114" t="s">
        <v>1149</v>
      </c>
      <c r="AF241" s="113" t="s">
        <v>1129</v>
      </c>
      <c r="AG241" s="113" t="s">
        <v>240</v>
      </c>
      <c r="AH241" s="113" t="s">
        <v>141</v>
      </c>
      <c r="AI241" s="113" t="s">
        <v>80</v>
      </c>
      <c r="AJ241" s="113" t="s">
        <v>1137</v>
      </c>
      <c r="AK241" s="113" t="s">
        <v>65</v>
      </c>
      <c r="AL241" s="113" t="s">
        <v>1150</v>
      </c>
      <c r="AM241" s="113" t="s">
        <v>73</v>
      </c>
      <c r="AN241" s="113" t="s">
        <v>73</v>
      </c>
      <c r="AO241" s="113" t="s">
        <v>73</v>
      </c>
      <c r="AP241" s="113" t="s">
        <v>73</v>
      </c>
      <c r="AQ241" s="113" t="s">
        <v>1140</v>
      </c>
      <c r="AR241" s="115"/>
      <c r="AS241" s="115"/>
      <c r="AT241" s="113" t="s">
        <v>73</v>
      </c>
      <c r="AU241" s="113" t="s">
        <v>73</v>
      </c>
      <c r="AV241" s="113" t="s">
        <v>73</v>
      </c>
      <c r="AW241" s="113" t="s">
        <v>73</v>
      </c>
      <c r="AX241" s="113" t="s">
        <v>73</v>
      </c>
      <c r="AY241" s="113">
        <v>50</v>
      </c>
      <c r="AZ241" s="113">
        <v>200</v>
      </c>
      <c r="BA241" s="113">
        <v>250</v>
      </c>
      <c r="BB241" s="113" t="s">
        <v>1140</v>
      </c>
      <c r="BC241" s="113" t="s">
        <v>1151</v>
      </c>
    </row>
    <row r="242" spans="29:55" ht="33.75" x14ac:dyDescent="0.25">
      <c r="AC242" s="15">
        <v>241</v>
      </c>
      <c r="AD242" s="113" t="s">
        <v>1127</v>
      </c>
      <c r="AE242" s="114" t="s">
        <v>1152</v>
      </c>
      <c r="AF242" s="113" t="s">
        <v>1136</v>
      </c>
      <c r="AG242" s="113" t="s">
        <v>240</v>
      </c>
      <c r="AH242" s="113" t="s">
        <v>249</v>
      </c>
      <c r="AI242" s="113" t="s">
        <v>80</v>
      </c>
      <c r="AJ242" s="113" t="s">
        <v>1137</v>
      </c>
      <c r="AK242" s="113" t="s">
        <v>65</v>
      </c>
      <c r="AL242" s="113" t="s">
        <v>1153</v>
      </c>
      <c r="AM242" s="113" t="s">
        <v>93</v>
      </c>
      <c r="AN242" s="113" t="s">
        <v>82</v>
      </c>
      <c r="AO242" s="113" t="s">
        <v>82</v>
      </c>
      <c r="AP242" s="113" t="s">
        <v>82</v>
      </c>
      <c r="AQ242" s="113" t="s">
        <v>82</v>
      </c>
      <c r="AR242" s="115"/>
      <c r="AS242" s="115"/>
      <c r="AT242" s="113" t="s">
        <v>82</v>
      </c>
      <c r="AU242" s="113" t="s">
        <v>82</v>
      </c>
      <c r="AV242" s="113" t="s">
        <v>82</v>
      </c>
      <c r="AW242" s="113" t="s">
        <v>82</v>
      </c>
      <c r="AX242" s="113" t="s">
        <v>1154</v>
      </c>
      <c r="AY242" s="113">
        <v>100</v>
      </c>
      <c r="AZ242" s="113">
        <v>200</v>
      </c>
      <c r="BA242" s="113">
        <v>300</v>
      </c>
      <c r="BB242" s="113" t="s">
        <v>1144</v>
      </c>
      <c r="BC242" s="113" t="s">
        <v>1155</v>
      </c>
    </row>
    <row r="243" spans="29:55" x14ac:dyDescent="0.25">
      <c r="AC243" s="15">
        <v>242</v>
      </c>
      <c r="AD243" s="113" t="s">
        <v>1127</v>
      </c>
      <c r="AE243" s="114" t="s">
        <v>1156</v>
      </c>
      <c r="AF243" s="113" t="s">
        <v>1136</v>
      </c>
      <c r="AG243" s="113" t="s">
        <v>240</v>
      </c>
      <c r="AH243" s="113" t="s">
        <v>141</v>
      </c>
      <c r="AI243" s="113" t="s">
        <v>80</v>
      </c>
      <c r="AJ243" s="113" t="s">
        <v>64</v>
      </c>
      <c r="AK243" s="113" t="s">
        <v>65</v>
      </c>
      <c r="AL243" s="113" t="s">
        <v>1157</v>
      </c>
      <c r="AM243" s="113" t="s">
        <v>93</v>
      </c>
      <c r="AN243" s="113" t="s">
        <v>390</v>
      </c>
      <c r="AO243" s="113" t="s">
        <v>390</v>
      </c>
      <c r="AP243" s="113" t="s">
        <v>390</v>
      </c>
      <c r="AQ243" s="113" t="s">
        <v>1139</v>
      </c>
      <c r="AR243" s="115"/>
      <c r="AS243" s="115"/>
      <c r="AT243" s="113" t="s">
        <v>390</v>
      </c>
      <c r="AU243" s="113" t="s">
        <v>390</v>
      </c>
      <c r="AV243" s="113" t="s">
        <v>390</v>
      </c>
      <c r="AW243" s="113" t="s">
        <v>390</v>
      </c>
      <c r="AX243" s="113" t="s">
        <v>73</v>
      </c>
      <c r="AY243" s="113">
        <v>50</v>
      </c>
      <c r="AZ243" s="113">
        <v>200</v>
      </c>
      <c r="BA243" s="113">
        <v>250</v>
      </c>
      <c r="BB243" s="113" t="s">
        <v>1158</v>
      </c>
      <c r="BC243" s="113" t="s">
        <v>1159</v>
      </c>
    </row>
    <row r="244" spans="29:55" ht="45" x14ac:dyDescent="0.25">
      <c r="AC244" s="15">
        <v>243</v>
      </c>
      <c r="AD244" s="110" t="s">
        <v>1127</v>
      </c>
      <c r="AE244" s="111" t="s">
        <v>1160</v>
      </c>
      <c r="AF244" s="110" t="s">
        <v>1161</v>
      </c>
      <c r="AG244" s="110" t="s">
        <v>240</v>
      </c>
      <c r="AH244" s="110" t="s">
        <v>1162</v>
      </c>
      <c r="AI244" s="110" t="s">
        <v>80</v>
      </c>
      <c r="AJ244" s="110" t="s">
        <v>262</v>
      </c>
      <c r="AK244" s="110" t="s">
        <v>129</v>
      </c>
      <c r="AL244" s="110" t="s">
        <v>1163</v>
      </c>
      <c r="AM244" s="110" t="s">
        <v>73</v>
      </c>
      <c r="AN244" s="110" t="s">
        <v>82</v>
      </c>
      <c r="AO244" s="110" t="s">
        <v>71</v>
      </c>
      <c r="AP244" s="110" t="s">
        <v>71</v>
      </c>
      <c r="AQ244" s="110" t="s">
        <v>1164</v>
      </c>
      <c r="AR244" s="112">
        <v>41044</v>
      </c>
      <c r="AS244" s="22" t="s">
        <v>285</v>
      </c>
      <c r="AT244" s="110" t="s">
        <v>71</v>
      </c>
      <c r="AU244" s="110" t="s">
        <v>82</v>
      </c>
      <c r="AV244" s="110" t="s">
        <v>82</v>
      </c>
      <c r="AW244" s="110" t="s">
        <v>82</v>
      </c>
      <c r="AX244" s="110" t="s">
        <v>1165</v>
      </c>
      <c r="AY244" s="110">
        <v>10</v>
      </c>
      <c r="AZ244" s="110">
        <v>300</v>
      </c>
      <c r="BA244" s="110">
        <v>310</v>
      </c>
      <c r="BB244" s="110" t="s">
        <v>1166</v>
      </c>
      <c r="BC244" s="110" t="s">
        <v>1167</v>
      </c>
    </row>
    <row r="245" spans="29:55" ht="22.5" x14ac:dyDescent="0.25">
      <c r="AC245" s="15">
        <v>244</v>
      </c>
      <c r="AD245" s="113" t="s">
        <v>1127</v>
      </c>
      <c r="AE245" s="114" t="s">
        <v>1168</v>
      </c>
      <c r="AF245" s="113" t="s">
        <v>1169</v>
      </c>
      <c r="AG245" s="113" t="s">
        <v>78</v>
      </c>
      <c r="AH245" s="113" t="s">
        <v>89</v>
      </c>
      <c r="AI245" s="113" t="s">
        <v>80</v>
      </c>
      <c r="AJ245" s="113" t="s">
        <v>1137</v>
      </c>
      <c r="AK245" s="113" t="s">
        <v>65</v>
      </c>
      <c r="AL245" s="113" t="s">
        <v>1170</v>
      </c>
      <c r="AM245" s="113" t="s">
        <v>93</v>
      </c>
      <c r="AN245" s="113" t="s">
        <v>390</v>
      </c>
      <c r="AO245" s="113" t="s">
        <v>390</v>
      </c>
      <c r="AP245" s="113" t="s">
        <v>390</v>
      </c>
      <c r="AQ245" s="113" t="s">
        <v>1140</v>
      </c>
      <c r="AR245" s="115"/>
      <c r="AS245" s="115"/>
      <c r="AT245" s="113" t="s">
        <v>390</v>
      </c>
      <c r="AU245" s="113" t="s">
        <v>390</v>
      </c>
      <c r="AV245" s="113" t="s">
        <v>390</v>
      </c>
      <c r="AW245" s="113" t="s">
        <v>390</v>
      </c>
      <c r="AX245" s="113" t="s">
        <v>73</v>
      </c>
      <c r="AY245" s="113">
        <v>30</v>
      </c>
      <c r="AZ245" s="113">
        <v>150</v>
      </c>
      <c r="BA245" s="113">
        <v>180</v>
      </c>
      <c r="BB245" s="113" t="s">
        <v>1140</v>
      </c>
      <c r="BC245" s="113" t="s">
        <v>1171</v>
      </c>
    </row>
    <row r="246" spans="29:55" x14ac:dyDescent="0.25">
      <c r="AC246" s="15">
        <v>245</v>
      </c>
      <c r="AD246" s="113" t="s">
        <v>1127</v>
      </c>
      <c r="AE246" s="114" t="s">
        <v>1172</v>
      </c>
      <c r="AF246" s="113" t="s">
        <v>1173</v>
      </c>
      <c r="AG246" s="113" t="s">
        <v>78</v>
      </c>
      <c r="AH246" s="113" t="s">
        <v>1130</v>
      </c>
      <c r="AI246" s="113" t="s">
        <v>80</v>
      </c>
      <c r="AJ246" s="113" t="s">
        <v>1137</v>
      </c>
      <c r="AK246" s="113" t="s">
        <v>65</v>
      </c>
      <c r="AL246" s="113" t="s">
        <v>1170</v>
      </c>
      <c r="AM246" s="113" t="s">
        <v>93</v>
      </c>
      <c r="AN246" s="113" t="s">
        <v>82</v>
      </c>
      <c r="AO246" s="113" t="s">
        <v>82</v>
      </c>
      <c r="AP246" s="113" t="s">
        <v>82</v>
      </c>
      <c r="AQ246" s="113" t="s">
        <v>82</v>
      </c>
      <c r="AR246" s="115"/>
      <c r="AS246" s="115"/>
      <c r="AT246" s="113" t="s">
        <v>82</v>
      </c>
      <c r="AU246" s="113" t="s">
        <v>82</v>
      </c>
      <c r="AV246" s="113" t="s">
        <v>82</v>
      </c>
      <c r="AW246" s="113" t="s">
        <v>82</v>
      </c>
      <c r="AX246" s="113"/>
      <c r="AY246" s="113">
        <v>50</v>
      </c>
      <c r="AZ246" s="113">
        <v>200</v>
      </c>
      <c r="BA246" s="113">
        <v>250</v>
      </c>
      <c r="BB246" s="113" t="s">
        <v>1144</v>
      </c>
      <c r="BC246" s="113" t="s">
        <v>1174</v>
      </c>
    </row>
    <row r="247" spans="29:55" ht="22.5" x14ac:dyDescent="0.25">
      <c r="AC247" s="15">
        <v>246</v>
      </c>
      <c r="AD247" s="113" t="s">
        <v>1127</v>
      </c>
      <c r="AE247" s="114" t="s">
        <v>1175</v>
      </c>
      <c r="AF247" s="113" t="s">
        <v>1129</v>
      </c>
      <c r="AG247" s="113" t="s">
        <v>240</v>
      </c>
      <c r="AH247" s="113" t="s">
        <v>79</v>
      </c>
      <c r="AI247" s="113" t="s">
        <v>80</v>
      </c>
      <c r="AJ247" s="113" t="s">
        <v>1137</v>
      </c>
      <c r="AK247" s="113" t="s">
        <v>65</v>
      </c>
      <c r="AL247" s="113" t="s">
        <v>1176</v>
      </c>
      <c r="AM247" s="113" t="s">
        <v>73</v>
      </c>
      <c r="AN247" s="113" t="s">
        <v>73</v>
      </c>
      <c r="AO247" s="113" t="s">
        <v>73</v>
      </c>
      <c r="AP247" s="113" t="s">
        <v>73</v>
      </c>
      <c r="AQ247" s="113" t="s">
        <v>1139</v>
      </c>
      <c r="AR247" s="115"/>
      <c r="AS247" s="115"/>
      <c r="AT247" s="113" t="s">
        <v>73</v>
      </c>
      <c r="AU247" s="113" t="s">
        <v>73</v>
      </c>
      <c r="AV247" s="113" t="s">
        <v>73</v>
      </c>
      <c r="AW247" s="113" t="s">
        <v>73</v>
      </c>
      <c r="AX247" s="113" t="s">
        <v>73</v>
      </c>
      <c r="AY247" s="113">
        <v>50</v>
      </c>
      <c r="AZ247" s="113">
        <v>200</v>
      </c>
      <c r="BA247" s="113">
        <v>250</v>
      </c>
      <c r="BB247" s="113" t="s">
        <v>1144</v>
      </c>
      <c r="BC247" s="113" t="s">
        <v>1177</v>
      </c>
    </row>
    <row r="248" spans="29:55" ht="22.5" x14ac:dyDescent="0.25">
      <c r="AC248" s="15">
        <v>247</v>
      </c>
      <c r="AD248" s="113" t="s">
        <v>1127</v>
      </c>
      <c r="AE248" s="114" t="s">
        <v>1178</v>
      </c>
      <c r="AF248" s="113" t="s">
        <v>1129</v>
      </c>
      <c r="AG248" s="113" t="s">
        <v>240</v>
      </c>
      <c r="AH248" s="113" t="s">
        <v>141</v>
      </c>
      <c r="AI248" s="113" t="s">
        <v>80</v>
      </c>
      <c r="AJ248" s="113" t="s">
        <v>1137</v>
      </c>
      <c r="AK248" s="113" t="s">
        <v>65</v>
      </c>
      <c r="AL248" s="113" t="s">
        <v>1179</v>
      </c>
      <c r="AM248" s="113" t="s">
        <v>73</v>
      </c>
      <c r="AN248" s="113" t="s">
        <v>73</v>
      </c>
      <c r="AO248" s="113" t="s">
        <v>73</v>
      </c>
      <c r="AP248" s="113" t="s">
        <v>73</v>
      </c>
      <c r="AQ248" s="113" t="s">
        <v>1140</v>
      </c>
      <c r="AR248" s="115"/>
      <c r="AS248" s="115"/>
      <c r="AT248" s="113" t="s">
        <v>73</v>
      </c>
      <c r="AU248" s="113" t="s">
        <v>73</v>
      </c>
      <c r="AV248" s="113" t="s">
        <v>73</v>
      </c>
      <c r="AW248" s="113" t="s">
        <v>73</v>
      </c>
      <c r="AX248" s="113" t="s">
        <v>73</v>
      </c>
      <c r="AY248" s="113">
        <v>150</v>
      </c>
      <c r="AZ248" s="113">
        <v>300</v>
      </c>
      <c r="BA248" s="113">
        <v>450</v>
      </c>
      <c r="BB248" s="113" t="s">
        <v>1140</v>
      </c>
      <c r="BC248" s="113" t="s">
        <v>1180</v>
      </c>
    </row>
    <row r="249" spans="29:55" ht="56.25" x14ac:dyDescent="0.25">
      <c r="AC249" s="15">
        <v>248</v>
      </c>
      <c r="AD249" s="113" t="s">
        <v>1127</v>
      </c>
      <c r="AE249" s="114" t="s">
        <v>1181</v>
      </c>
      <c r="AF249" s="113" t="s">
        <v>1129</v>
      </c>
      <c r="AG249" s="113" t="s">
        <v>240</v>
      </c>
      <c r="AH249" s="113" t="s">
        <v>141</v>
      </c>
      <c r="AI249" s="113" t="s">
        <v>80</v>
      </c>
      <c r="AJ249" s="113" t="s">
        <v>1137</v>
      </c>
      <c r="AK249" s="113" t="s">
        <v>65</v>
      </c>
      <c r="AL249" s="113" t="s">
        <v>1182</v>
      </c>
      <c r="AM249" s="113" t="s">
        <v>73</v>
      </c>
      <c r="AN249" s="113" t="s">
        <v>73</v>
      </c>
      <c r="AO249" s="113" t="s">
        <v>73</v>
      </c>
      <c r="AP249" s="113" t="s">
        <v>73</v>
      </c>
      <c r="AQ249" s="113" t="s">
        <v>1140</v>
      </c>
      <c r="AR249" s="115"/>
      <c r="AS249" s="115"/>
      <c r="AT249" s="113" t="s">
        <v>73</v>
      </c>
      <c r="AU249" s="113" t="s">
        <v>73</v>
      </c>
      <c r="AV249" s="113" t="s">
        <v>73</v>
      </c>
      <c r="AW249" s="113" t="s">
        <v>73</v>
      </c>
      <c r="AX249" s="113" t="s">
        <v>73</v>
      </c>
      <c r="AY249" s="113">
        <v>200</v>
      </c>
      <c r="AZ249" s="113">
        <v>400</v>
      </c>
      <c r="BA249" s="113">
        <v>600</v>
      </c>
      <c r="BB249" s="113" t="s">
        <v>1140</v>
      </c>
      <c r="BC249" s="113" t="s">
        <v>1183</v>
      </c>
    </row>
    <row r="250" spans="29:55" ht="22.5" x14ac:dyDescent="0.25">
      <c r="AC250" s="15">
        <v>249</v>
      </c>
      <c r="AD250" s="110" t="s">
        <v>1127</v>
      </c>
      <c r="AE250" s="111" t="s">
        <v>1184</v>
      </c>
      <c r="AF250" s="110" t="s">
        <v>1129</v>
      </c>
      <c r="AG250" s="110" t="s">
        <v>240</v>
      </c>
      <c r="AH250" s="110" t="s">
        <v>89</v>
      </c>
      <c r="AI250" s="110" t="s">
        <v>394</v>
      </c>
      <c r="AJ250" s="110" t="s">
        <v>64</v>
      </c>
      <c r="AK250" s="110" t="s">
        <v>65</v>
      </c>
      <c r="AL250" s="110" t="s">
        <v>1185</v>
      </c>
      <c r="AM250" s="110" t="s">
        <v>66</v>
      </c>
      <c r="AN250" s="110" t="s">
        <v>66</v>
      </c>
      <c r="AO250" s="110" t="s">
        <v>82</v>
      </c>
      <c r="AP250" s="110" t="s">
        <v>82</v>
      </c>
      <c r="AQ250" s="110" t="s">
        <v>1186</v>
      </c>
      <c r="AR250" s="112">
        <v>40920</v>
      </c>
      <c r="AS250" s="22" t="s">
        <v>354</v>
      </c>
      <c r="AT250" s="110" t="s">
        <v>66</v>
      </c>
      <c r="AU250" s="110" t="s">
        <v>66</v>
      </c>
      <c r="AV250" s="110" t="s">
        <v>66</v>
      </c>
      <c r="AW250" s="110" t="s">
        <v>82</v>
      </c>
      <c r="AX250" s="110" t="s">
        <v>1187</v>
      </c>
      <c r="AY250" s="110">
        <v>50</v>
      </c>
      <c r="AZ250" s="110">
        <v>500</v>
      </c>
      <c r="BA250" s="110">
        <v>550</v>
      </c>
      <c r="BB250" s="116" t="s">
        <v>1188</v>
      </c>
      <c r="BC250" s="110" t="s">
        <v>1189</v>
      </c>
    </row>
    <row r="251" spans="29:55" ht="33.75" x14ac:dyDescent="0.25">
      <c r="AC251" s="15">
        <v>250</v>
      </c>
      <c r="AD251" s="110" t="s">
        <v>1127</v>
      </c>
      <c r="AE251" s="111" t="s">
        <v>1190</v>
      </c>
      <c r="AF251" s="110" t="s">
        <v>1136</v>
      </c>
      <c r="AG251" s="110" t="s">
        <v>240</v>
      </c>
      <c r="AH251" s="110" t="s">
        <v>89</v>
      </c>
      <c r="AI251" s="110" t="s">
        <v>80</v>
      </c>
      <c r="AJ251" s="110" t="s">
        <v>1137</v>
      </c>
      <c r="AK251" s="110" t="s">
        <v>65</v>
      </c>
      <c r="AL251" s="110" t="s">
        <v>1191</v>
      </c>
      <c r="AM251" s="110" t="s">
        <v>68</v>
      </c>
      <c r="AN251" s="110" t="s">
        <v>82</v>
      </c>
      <c r="AO251" s="110" t="s">
        <v>82</v>
      </c>
      <c r="AP251" s="110" t="s">
        <v>82</v>
      </c>
      <c r="AQ251" s="110" t="s">
        <v>1192</v>
      </c>
      <c r="AR251" s="112">
        <v>41000</v>
      </c>
      <c r="AS251" s="22" t="s">
        <v>1193</v>
      </c>
      <c r="AT251" s="110" t="s">
        <v>82</v>
      </c>
      <c r="AU251" s="110" t="s">
        <v>82</v>
      </c>
      <c r="AV251" s="110" t="s">
        <v>82</v>
      </c>
      <c r="AW251" s="110" t="s">
        <v>82</v>
      </c>
      <c r="AX251" s="110" t="s">
        <v>1154</v>
      </c>
      <c r="AY251" s="110">
        <v>50</v>
      </c>
      <c r="AZ251" s="110">
        <v>200</v>
      </c>
      <c r="BA251" s="110">
        <v>250</v>
      </c>
      <c r="BB251" s="110" t="s">
        <v>1188</v>
      </c>
      <c r="BC251" s="110" t="s">
        <v>1194</v>
      </c>
    </row>
    <row r="252" spans="29:55" ht="22.5" x14ac:dyDescent="0.25">
      <c r="AC252" s="15">
        <v>251</v>
      </c>
      <c r="AD252" s="110" t="s">
        <v>1127</v>
      </c>
      <c r="AE252" s="111" t="s">
        <v>1195</v>
      </c>
      <c r="AF252" s="110" t="s">
        <v>1161</v>
      </c>
      <c r="AG252" s="110" t="s">
        <v>240</v>
      </c>
      <c r="AH252" s="110" t="s">
        <v>1162</v>
      </c>
      <c r="AI252" s="110" t="s">
        <v>325</v>
      </c>
      <c r="AJ252" s="110" t="s">
        <v>64</v>
      </c>
      <c r="AK252" s="110" t="s">
        <v>65</v>
      </c>
      <c r="AL252" s="110" t="s">
        <v>1191</v>
      </c>
      <c r="AM252" s="110" t="s">
        <v>73</v>
      </c>
      <c r="AN252" s="110" t="s">
        <v>82</v>
      </c>
      <c r="AO252" s="110" t="s">
        <v>82</v>
      </c>
      <c r="AP252" s="110" t="s">
        <v>82</v>
      </c>
      <c r="AQ252" s="110" t="s">
        <v>1196</v>
      </c>
      <c r="AR252" s="112">
        <v>40525</v>
      </c>
      <c r="AS252" s="22" t="s">
        <v>105</v>
      </c>
      <c r="AT252" s="110" t="s">
        <v>71</v>
      </c>
      <c r="AU252" s="110" t="s">
        <v>82</v>
      </c>
      <c r="AV252" s="110" t="s">
        <v>82</v>
      </c>
      <c r="AW252" s="110" t="s">
        <v>82</v>
      </c>
      <c r="AX252" s="110" t="s">
        <v>1165</v>
      </c>
      <c r="AY252" s="110">
        <v>150</v>
      </c>
      <c r="AZ252" s="110">
        <v>300</v>
      </c>
      <c r="BA252" s="110">
        <v>450</v>
      </c>
      <c r="BB252" s="110" t="s">
        <v>1166</v>
      </c>
      <c r="BC252" s="110" t="s">
        <v>1197</v>
      </c>
    </row>
    <row r="253" spans="29:55" ht="33.75" x14ac:dyDescent="0.25">
      <c r="AC253" s="15">
        <v>252</v>
      </c>
      <c r="AD253" s="113" t="s">
        <v>1127</v>
      </c>
      <c r="AE253" s="114" t="s">
        <v>1198</v>
      </c>
      <c r="AF253" s="113" t="s">
        <v>1161</v>
      </c>
      <c r="AG253" s="113" t="s">
        <v>240</v>
      </c>
      <c r="AH253" s="113" t="s">
        <v>89</v>
      </c>
      <c r="AI253" s="113" t="s">
        <v>80</v>
      </c>
      <c r="AJ253" s="113" t="s">
        <v>1137</v>
      </c>
      <c r="AK253" s="113" t="s">
        <v>65</v>
      </c>
      <c r="AL253" s="113" t="s">
        <v>1199</v>
      </c>
      <c r="AM253" s="113" t="s">
        <v>73</v>
      </c>
      <c r="AN253" s="113" t="s">
        <v>73</v>
      </c>
      <c r="AO253" s="113" t="s">
        <v>73</v>
      </c>
      <c r="AP253" s="113" t="s">
        <v>73</v>
      </c>
      <c r="AQ253" s="113" t="s">
        <v>1140</v>
      </c>
      <c r="AR253" s="115"/>
      <c r="AS253" s="115"/>
      <c r="AT253" s="113" t="s">
        <v>73</v>
      </c>
      <c r="AU253" s="113" t="s">
        <v>73</v>
      </c>
      <c r="AV253" s="113" t="s">
        <v>73</v>
      </c>
      <c r="AW253" s="113" t="s">
        <v>73</v>
      </c>
      <c r="AX253" s="113" t="s">
        <v>1165</v>
      </c>
      <c r="AY253" s="113">
        <v>50</v>
      </c>
      <c r="AZ253" s="113">
        <v>350</v>
      </c>
      <c r="BA253" s="113">
        <v>400</v>
      </c>
      <c r="BB253" s="113" t="s">
        <v>1166</v>
      </c>
      <c r="BC253" s="113" t="s">
        <v>1200</v>
      </c>
    </row>
    <row r="254" spans="29:55" ht="22.5" x14ac:dyDescent="0.25">
      <c r="AC254" s="15">
        <v>253</v>
      </c>
      <c r="AD254" s="110" t="s">
        <v>1127</v>
      </c>
      <c r="AE254" s="111" t="s">
        <v>1201</v>
      </c>
      <c r="AF254" s="110" t="s">
        <v>1136</v>
      </c>
      <c r="AG254" s="110" t="s">
        <v>240</v>
      </c>
      <c r="AH254" s="110" t="s">
        <v>89</v>
      </c>
      <c r="AI254" s="110" t="s">
        <v>80</v>
      </c>
      <c r="AJ254" s="110" t="s">
        <v>1137</v>
      </c>
      <c r="AK254" s="110" t="s">
        <v>129</v>
      </c>
      <c r="AL254" s="110" t="s">
        <v>1202</v>
      </c>
      <c r="AM254" s="110" t="s">
        <v>68</v>
      </c>
      <c r="AN254" s="110" t="s">
        <v>82</v>
      </c>
      <c r="AO254" s="110" t="s">
        <v>390</v>
      </c>
      <c r="AP254" s="110" t="s">
        <v>390</v>
      </c>
      <c r="AQ254" s="110" t="s">
        <v>1203</v>
      </c>
      <c r="AR254" s="112">
        <v>40829</v>
      </c>
      <c r="AS254" s="22" t="s">
        <v>156</v>
      </c>
      <c r="AT254" s="110" t="s">
        <v>93</v>
      </c>
      <c r="AU254" s="110" t="s">
        <v>82</v>
      </c>
      <c r="AV254" s="110" t="s">
        <v>82</v>
      </c>
      <c r="AW254" s="110" t="s">
        <v>82</v>
      </c>
      <c r="AX254" s="110" t="s">
        <v>1154</v>
      </c>
      <c r="AY254" s="110">
        <v>150</v>
      </c>
      <c r="AZ254" s="110">
        <v>400</v>
      </c>
      <c r="BA254" s="110">
        <v>550</v>
      </c>
      <c r="BB254" s="110" t="s">
        <v>1188</v>
      </c>
      <c r="BC254" s="110" t="s">
        <v>1204</v>
      </c>
    </row>
    <row r="255" spans="29:55" x14ac:dyDescent="0.25">
      <c r="AC255" s="15">
        <v>254</v>
      </c>
      <c r="AD255" s="110" t="s">
        <v>1127</v>
      </c>
      <c r="AE255" s="111" t="s">
        <v>1205</v>
      </c>
      <c r="AF255" s="110" t="s">
        <v>1173</v>
      </c>
      <c r="AG255" s="110" t="s">
        <v>128</v>
      </c>
      <c r="AH255" s="110" t="s">
        <v>89</v>
      </c>
      <c r="AI255" s="110" t="s">
        <v>80</v>
      </c>
      <c r="AJ255" s="110" t="s">
        <v>128</v>
      </c>
      <c r="AK255" s="110" t="s">
        <v>129</v>
      </c>
      <c r="AL255" s="110" t="s">
        <v>1206</v>
      </c>
      <c r="AM255" s="110" t="s">
        <v>68</v>
      </c>
      <c r="AN255" s="110" t="s">
        <v>82</v>
      </c>
      <c r="AO255" s="110" t="s">
        <v>71</v>
      </c>
      <c r="AP255" s="110" t="s">
        <v>71</v>
      </c>
      <c r="AQ255" s="110" t="s">
        <v>1207</v>
      </c>
      <c r="AR255" s="112">
        <v>40702</v>
      </c>
      <c r="AS255" s="22" t="s">
        <v>193</v>
      </c>
      <c r="AT255" s="110" t="s">
        <v>82</v>
      </c>
      <c r="AU255" s="110" t="s">
        <v>82</v>
      </c>
      <c r="AV255" s="110" t="s">
        <v>82</v>
      </c>
      <c r="AW255" s="110" t="s">
        <v>82</v>
      </c>
      <c r="AX255" s="110" t="s">
        <v>1208</v>
      </c>
      <c r="AY255" s="110">
        <v>15</v>
      </c>
      <c r="AZ255" s="110">
        <v>85</v>
      </c>
      <c r="BA255" s="110">
        <v>100</v>
      </c>
      <c r="BB255" s="110" t="s">
        <v>1188</v>
      </c>
      <c r="BC255" s="110" t="s">
        <v>1209</v>
      </c>
    </row>
    <row r="256" spans="29:55" x14ac:dyDescent="0.25">
      <c r="AC256" s="15">
        <v>255</v>
      </c>
      <c r="AD256" s="110" t="s">
        <v>1127</v>
      </c>
      <c r="AE256" s="111" t="s">
        <v>1210</v>
      </c>
      <c r="AF256" s="110" t="s">
        <v>1173</v>
      </c>
      <c r="AG256" s="110" t="s">
        <v>128</v>
      </c>
      <c r="AH256" s="110" t="s">
        <v>89</v>
      </c>
      <c r="AI256" s="110" t="s">
        <v>80</v>
      </c>
      <c r="AJ256" s="110" t="s">
        <v>128</v>
      </c>
      <c r="AK256" s="110" t="s">
        <v>129</v>
      </c>
      <c r="AL256" s="110" t="s">
        <v>1206</v>
      </c>
      <c r="AM256" s="110" t="s">
        <v>68</v>
      </c>
      <c r="AN256" s="110" t="s">
        <v>82</v>
      </c>
      <c r="AO256" s="110" t="s">
        <v>71</v>
      </c>
      <c r="AP256" s="110" t="s">
        <v>71</v>
      </c>
      <c r="AQ256" s="110" t="s">
        <v>1211</v>
      </c>
      <c r="AR256" s="112">
        <v>40708</v>
      </c>
      <c r="AS256" s="22" t="s">
        <v>193</v>
      </c>
      <c r="AT256" s="110" t="s">
        <v>82</v>
      </c>
      <c r="AU256" s="110" t="s">
        <v>82</v>
      </c>
      <c r="AV256" s="110" t="s">
        <v>82</v>
      </c>
      <c r="AW256" s="110" t="s">
        <v>82</v>
      </c>
      <c r="AX256" s="110" t="s">
        <v>1212</v>
      </c>
      <c r="AY256" s="110">
        <v>20</v>
      </c>
      <c r="AZ256" s="110">
        <v>150</v>
      </c>
      <c r="BA256" s="110">
        <v>170</v>
      </c>
      <c r="BB256" s="110" t="s">
        <v>1188</v>
      </c>
      <c r="BC256" s="110" t="s">
        <v>1213</v>
      </c>
    </row>
    <row r="257" spans="29:55" ht="33.75" x14ac:dyDescent="0.25">
      <c r="AC257" s="15">
        <v>256</v>
      </c>
      <c r="AD257" s="113" t="s">
        <v>1127</v>
      </c>
      <c r="AE257" s="114" t="s">
        <v>1214</v>
      </c>
      <c r="AF257" s="113" t="s">
        <v>1129</v>
      </c>
      <c r="AG257" s="113" t="s">
        <v>412</v>
      </c>
      <c r="AH257" s="113" t="s">
        <v>1215</v>
      </c>
      <c r="AI257" s="113" t="s">
        <v>394</v>
      </c>
      <c r="AJ257" s="113" t="s">
        <v>1137</v>
      </c>
      <c r="AK257" s="113" t="s">
        <v>65</v>
      </c>
      <c r="AL257" s="113" t="s">
        <v>1216</v>
      </c>
      <c r="AM257" s="113" t="s">
        <v>70</v>
      </c>
      <c r="AN257" s="113" t="s">
        <v>73</v>
      </c>
      <c r="AO257" s="113" t="s">
        <v>73</v>
      </c>
      <c r="AP257" s="113" t="s">
        <v>73</v>
      </c>
      <c r="AQ257" s="113" t="s">
        <v>1139</v>
      </c>
      <c r="AR257" s="115"/>
      <c r="AS257" s="115"/>
      <c r="AT257" s="113" t="s">
        <v>73</v>
      </c>
      <c r="AU257" s="113" t="s">
        <v>73</v>
      </c>
      <c r="AV257" s="113" t="s">
        <v>73</v>
      </c>
      <c r="AW257" s="113" t="s">
        <v>73</v>
      </c>
      <c r="AX257" s="113" t="s">
        <v>73</v>
      </c>
      <c r="AY257" s="113">
        <v>200</v>
      </c>
      <c r="AZ257" s="113">
        <v>200</v>
      </c>
      <c r="BA257" s="113">
        <v>400</v>
      </c>
      <c r="BB257" s="113" t="s">
        <v>73</v>
      </c>
      <c r="BC257" s="113" t="s">
        <v>1217</v>
      </c>
    </row>
    <row r="258" spans="29:55" ht="33.75" x14ac:dyDescent="0.25">
      <c r="AC258" s="15">
        <v>257</v>
      </c>
      <c r="AD258" s="113" t="s">
        <v>1127</v>
      </c>
      <c r="AE258" s="114" t="s">
        <v>1218</v>
      </c>
      <c r="AF258" s="113" t="s">
        <v>1129</v>
      </c>
      <c r="AG258" s="113" t="s">
        <v>412</v>
      </c>
      <c r="AH258" s="113" t="s">
        <v>1215</v>
      </c>
      <c r="AI258" s="113" t="s">
        <v>394</v>
      </c>
      <c r="AJ258" s="113" t="s">
        <v>1137</v>
      </c>
      <c r="AK258" s="113" t="s">
        <v>65</v>
      </c>
      <c r="AL258" s="113" t="s">
        <v>1219</v>
      </c>
      <c r="AM258" s="113" t="s">
        <v>82</v>
      </c>
      <c r="AN258" s="113" t="s">
        <v>73</v>
      </c>
      <c r="AO258" s="113" t="s">
        <v>73</v>
      </c>
      <c r="AP258" s="113" t="s">
        <v>73</v>
      </c>
      <c r="AQ258" s="113" t="s">
        <v>1139</v>
      </c>
      <c r="AR258" s="115"/>
      <c r="AS258" s="115"/>
      <c r="AT258" s="113" t="s">
        <v>73</v>
      </c>
      <c r="AU258" s="113" t="s">
        <v>73</v>
      </c>
      <c r="AV258" s="113" t="s">
        <v>73</v>
      </c>
      <c r="AW258" s="113" t="s">
        <v>73</v>
      </c>
      <c r="AX258" s="113" t="s">
        <v>1220</v>
      </c>
      <c r="AY258" s="113">
        <v>200</v>
      </c>
      <c r="AZ258" s="113">
        <v>200</v>
      </c>
      <c r="BA258" s="113">
        <v>400</v>
      </c>
      <c r="BB258" s="113" t="s">
        <v>73</v>
      </c>
      <c r="BC258" s="113" t="s">
        <v>1221</v>
      </c>
    </row>
    <row r="259" spans="29:55" ht="90" x14ac:dyDescent="0.25">
      <c r="AC259" s="15">
        <v>258</v>
      </c>
      <c r="AD259" s="113" t="s">
        <v>1127</v>
      </c>
      <c r="AE259" s="114" t="s">
        <v>1222</v>
      </c>
      <c r="AF259" s="113" t="s">
        <v>1129</v>
      </c>
      <c r="AG259" s="113" t="s">
        <v>412</v>
      </c>
      <c r="AH259" s="113" t="s">
        <v>141</v>
      </c>
      <c r="AI259" s="113" t="s">
        <v>394</v>
      </c>
      <c r="AJ259" s="113" t="s">
        <v>1137</v>
      </c>
      <c r="AK259" s="113" t="s">
        <v>65</v>
      </c>
      <c r="AL259" s="113" t="s">
        <v>1223</v>
      </c>
      <c r="AM259" s="117" t="s">
        <v>1224</v>
      </c>
      <c r="AN259" s="113" t="s">
        <v>73</v>
      </c>
      <c r="AO259" s="113" t="s">
        <v>73</v>
      </c>
      <c r="AP259" s="113" t="s">
        <v>73</v>
      </c>
      <c r="AQ259" s="117" t="s">
        <v>1165</v>
      </c>
      <c r="AR259" s="118"/>
      <c r="AS259" s="115"/>
      <c r="AT259" s="113" t="s">
        <v>73</v>
      </c>
      <c r="AU259" s="113" t="s">
        <v>73</v>
      </c>
      <c r="AV259" s="113" t="s">
        <v>73</v>
      </c>
      <c r="AW259" s="113" t="s">
        <v>73</v>
      </c>
      <c r="AX259" s="113" t="s">
        <v>73</v>
      </c>
      <c r="AY259" s="113">
        <v>10</v>
      </c>
      <c r="AZ259" s="113">
        <v>200</v>
      </c>
      <c r="BA259" s="113">
        <v>210</v>
      </c>
      <c r="BB259" s="113" t="s">
        <v>1166</v>
      </c>
      <c r="BC259" s="113" t="s">
        <v>1225</v>
      </c>
    </row>
    <row r="260" spans="29:55" x14ac:dyDescent="0.25">
      <c r="AC260" s="15">
        <v>259</v>
      </c>
      <c r="AD260" s="113" t="s">
        <v>1127</v>
      </c>
      <c r="AE260" s="114" t="s">
        <v>1226</v>
      </c>
      <c r="AF260" s="113" t="s">
        <v>1173</v>
      </c>
      <c r="AG260" s="113" t="s">
        <v>78</v>
      </c>
      <c r="AH260" s="113" t="s">
        <v>62</v>
      </c>
      <c r="AI260" s="113" t="s">
        <v>80</v>
      </c>
      <c r="AJ260" s="113" t="s">
        <v>1137</v>
      </c>
      <c r="AK260" s="113" t="s">
        <v>129</v>
      </c>
      <c r="AL260" s="113" t="s">
        <v>1227</v>
      </c>
      <c r="AM260" s="113" t="s">
        <v>68</v>
      </c>
      <c r="AN260" s="113" t="s">
        <v>82</v>
      </c>
      <c r="AO260" s="113" t="s">
        <v>71</v>
      </c>
      <c r="AP260" s="113" t="s">
        <v>73</v>
      </c>
      <c r="AQ260" s="113" t="s">
        <v>1228</v>
      </c>
      <c r="AR260" s="115"/>
      <c r="AS260" s="115"/>
      <c r="AT260" s="113" t="s">
        <v>71</v>
      </c>
      <c r="AU260" s="113" t="s">
        <v>82</v>
      </c>
      <c r="AV260" s="113" t="s">
        <v>67</v>
      </c>
      <c r="AW260" s="113" t="s">
        <v>82</v>
      </c>
      <c r="AX260" s="113" t="s">
        <v>1229</v>
      </c>
      <c r="AY260" s="113">
        <v>30</v>
      </c>
      <c r="AZ260" s="113">
        <v>150</v>
      </c>
      <c r="BA260" s="113">
        <v>180</v>
      </c>
      <c r="BB260" s="113" t="s">
        <v>1230</v>
      </c>
      <c r="BC260" s="113" t="s">
        <v>1231</v>
      </c>
    </row>
    <row r="261" spans="29:55" ht="33.75" x14ac:dyDescent="0.25">
      <c r="AC261" s="15">
        <v>260</v>
      </c>
      <c r="AD261" s="113" t="s">
        <v>1127</v>
      </c>
      <c r="AE261" s="114" t="s">
        <v>1232</v>
      </c>
      <c r="AF261" s="113" t="s">
        <v>1129</v>
      </c>
      <c r="AG261" s="113" t="s">
        <v>412</v>
      </c>
      <c r="AH261" s="113" t="s">
        <v>1215</v>
      </c>
      <c r="AI261" s="113" t="s">
        <v>394</v>
      </c>
      <c r="AJ261" s="113" t="s">
        <v>1137</v>
      </c>
      <c r="AK261" s="113" t="s">
        <v>65</v>
      </c>
      <c r="AL261" s="113" t="s">
        <v>1233</v>
      </c>
      <c r="AM261" s="113" t="s">
        <v>73</v>
      </c>
      <c r="AN261" s="113" t="s">
        <v>73</v>
      </c>
      <c r="AO261" s="113" t="s">
        <v>73</v>
      </c>
      <c r="AP261" s="113" t="s">
        <v>73</v>
      </c>
      <c r="AQ261" s="113" t="s">
        <v>1139</v>
      </c>
      <c r="AR261" s="115"/>
      <c r="AS261" s="115"/>
      <c r="AT261" s="113" t="s">
        <v>73</v>
      </c>
      <c r="AU261" s="113" t="s">
        <v>73</v>
      </c>
      <c r="AV261" s="113" t="s">
        <v>73</v>
      </c>
      <c r="AW261" s="113" t="s">
        <v>73</v>
      </c>
      <c r="AX261" s="113" t="s">
        <v>73</v>
      </c>
      <c r="AY261" s="113">
        <v>50</v>
      </c>
      <c r="AZ261" s="113">
        <v>350</v>
      </c>
      <c r="BA261" s="113">
        <v>400</v>
      </c>
      <c r="BB261" s="113" t="s">
        <v>1234</v>
      </c>
      <c r="BC261" s="113" t="s">
        <v>1235</v>
      </c>
    </row>
    <row r="262" spans="29:55" ht="33.75" x14ac:dyDescent="0.25">
      <c r="AC262" s="15">
        <v>261</v>
      </c>
      <c r="AD262" s="110" t="s">
        <v>1127</v>
      </c>
      <c r="AE262" s="111" t="s">
        <v>1236</v>
      </c>
      <c r="AF262" s="110" t="s">
        <v>1129</v>
      </c>
      <c r="AG262" s="110" t="s">
        <v>412</v>
      </c>
      <c r="AH262" s="110" t="s">
        <v>1215</v>
      </c>
      <c r="AI262" s="110" t="s">
        <v>394</v>
      </c>
      <c r="AJ262" s="110" t="s">
        <v>1137</v>
      </c>
      <c r="AK262" s="110" t="s">
        <v>65</v>
      </c>
      <c r="AL262" s="110" t="s">
        <v>1237</v>
      </c>
      <c r="AM262" s="110" t="s">
        <v>68</v>
      </c>
      <c r="AN262" s="110" t="s">
        <v>1238</v>
      </c>
      <c r="AO262" s="110" t="s">
        <v>1238</v>
      </c>
      <c r="AP262" s="110" t="s">
        <v>93</v>
      </c>
      <c r="AQ262" s="110" t="s">
        <v>1239</v>
      </c>
      <c r="AR262" s="112">
        <v>40784</v>
      </c>
      <c r="AS262" s="22" t="s">
        <v>222</v>
      </c>
      <c r="AT262" s="110" t="s">
        <v>446</v>
      </c>
      <c r="AU262" s="110" t="s">
        <v>1240</v>
      </c>
      <c r="AV262" s="110" t="s">
        <v>70</v>
      </c>
      <c r="AW262" s="110" t="s">
        <v>70</v>
      </c>
      <c r="AX262" s="110" t="s">
        <v>1241</v>
      </c>
      <c r="AY262" s="110">
        <v>200</v>
      </c>
      <c r="AZ262" s="110">
        <v>400</v>
      </c>
      <c r="BA262" s="110">
        <v>600</v>
      </c>
      <c r="BB262" s="110" t="s">
        <v>1188</v>
      </c>
      <c r="BC262" s="110" t="s">
        <v>1242</v>
      </c>
    </row>
    <row r="263" spans="29:55" ht="56.25" x14ac:dyDescent="0.25">
      <c r="AC263" s="15">
        <v>262</v>
      </c>
      <c r="AD263" s="110" t="s">
        <v>1127</v>
      </c>
      <c r="AE263" s="111" t="s">
        <v>1243</v>
      </c>
      <c r="AF263" s="110" t="s">
        <v>1129</v>
      </c>
      <c r="AG263" s="110" t="s">
        <v>412</v>
      </c>
      <c r="AH263" s="110" t="s">
        <v>89</v>
      </c>
      <c r="AI263" s="110" t="s">
        <v>394</v>
      </c>
      <c r="AJ263" s="110" t="s">
        <v>1137</v>
      </c>
      <c r="AK263" s="110" t="s">
        <v>65</v>
      </c>
      <c r="AL263" s="110" t="s">
        <v>1244</v>
      </c>
      <c r="AM263" s="110" t="s">
        <v>68</v>
      </c>
      <c r="AN263" s="110" t="s">
        <v>66</v>
      </c>
      <c r="AO263" s="110" t="s">
        <v>93</v>
      </c>
      <c r="AP263" s="110" t="s">
        <v>93</v>
      </c>
      <c r="AQ263" s="110" t="s">
        <v>1245</v>
      </c>
      <c r="AR263" s="112">
        <v>40866</v>
      </c>
      <c r="AS263" s="22" t="s">
        <v>99</v>
      </c>
      <c r="AT263" s="110" t="s">
        <v>446</v>
      </c>
      <c r="AU263" s="110" t="s">
        <v>1240</v>
      </c>
      <c r="AV263" s="110" t="s">
        <v>70</v>
      </c>
      <c r="AW263" s="110" t="s">
        <v>70</v>
      </c>
      <c r="AX263" s="110" t="s">
        <v>1246</v>
      </c>
      <c r="AY263" s="110">
        <v>100</v>
      </c>
      <c r="AZ263" s="110">
        <v>600</v>
      </c>
      <c r="BA263" s="110">
        <v>700</v>
      </c>
      <c r="BB263" s="110" t="s">
        <v>1247</v>
      </c>
      <c r="BC263" s="110" t="s">
        <v>1248</v>
      </c>
    </row>
    <row r="264" spans="29:55" ht="45" x14ac:dyDescent="0.25">
      <c r="AC264" s="15">
        <v>263</v>
      </c>
      <c r="AD264" s="110" t="s">
        <v>1127</v>
      </c>
      <c r="AE264" s="111" t="s">
        <v>1249</v>
      </c>
      <c r="AF264" s="110" t="s">
        <v>1250</v>
      </c>
      <c r="AG264" s="110" t="s">
        <v>128</v>
      </c>
      <c r="AH264" s="110" t="s">
        <v>1215</v>
      </c>
      <c r="AI264" s="110" t="s">
        <v>80</v>
      </c>
      <c r="AJ264" s="110" t="s">
        <v>128</v>
      </c>
      <c r="AK264" s="110" t="s">
        <v>129</v>
      </c>
      <c r="AL264" s="110" t="s">
        <v>1251</v>
      </c>
      <c r="AM264" s="110" t="s">
        <v>68</v>
      </c>
      <c r="AN264" s="110" t="s">
        <v>93</v>
      </c>
      <c r="AO264" s="110" t="s">
        <v>93</v>
      </c>
      <c r="AP264" s="110" t="s">
        <v>93</v>
      </c>
      <c r="AQ264" s="110" t="s">
        <v>1252</v>
      </c>
      <c r="AR264" s="112">
        <v>40800</v>
      </c>
      <c r="AS264" s="22" t="s">
        <v>147</v>
      </c>
      <c r="AT264" s="110" t="s">
        <v>446</v>
      </c>
      <c r="AU264" s="110" t="s">
        <v>1240</v>
      </c>
      <c r="AV264" s="110" t="s">
        <v>70</v>
      </c>
      <c r="AW264" s="110" t="s">
        <v>70</v>
      </c>
      <c r="AX264" s="110" t="s">
        <v>1165</v>
      </c>
      <c r="AY264" s="110">
        <v>12</v>
      </c>
      <c r="AZ264" s="110">
        <v>450</v>
      </c>
      <c r="BA264" s="110">
        <v>462</v>
      </c>
      <c r="BB264" s="110" t="s">
        <v>1166</v>
      </c>
      <c r="BC264" s="110" t="s">
        <v>1253</v>
      </c>
    </row>
    <row r="265" spans="29:55" ht="33.75" x14ac:dyDescent="0.25">
      <c r="AC265" s="15">
        <v>264</v>
      </c>
      <c r="AD265" s="113" t="s">
        <v>1127</v>
      </c>
      <c r="AE265" s="114" t="s">
        <v>1254</v>
      </c>
      <c r="AF265" s="113" t="s">
        <v>1129</v>
      </c>
      <c r="AG265" s="113" t="s">
        <v>412</v>
      </c>
      <c r="AH265" s="113" t="s">
        <v>1215</v>
      </c>
      <c r="AI265" s="113" t="s">
        <v>394</v>
      </c>
      <c r="AJ265" s="113" t="s">
        <v>1137</v>
      </c>
      <c r="AK265" s="113" t="s">
        <v>65</v>
      </c>
      <c r="AL265" s="113" t="s">
        <v>1255</v>
      </c>
      <c r="AM265" s="113" t="s">
        <v>82</v>
      </c>
      <c r="AN265" s="113" t="s">
        <v>73</v>
      </c>
      <c r="AO265" s="113" t="s">
        <v>73</v>
      </c>
      <c r="AP265" s="113" t="s">
        <v>73</v>
      </c>
      <c r="AQ265" s="113" t="s">
        <v>1139</v>
      </c>
      <c r="AR265" s="115"/>
      <c r="AS265" s="115"/>
      <c r="AT265" s="113" t="s">
        <v>73</v>
      </c>
      <c r="AU265" s="113" t="s">
        <v>73</v>
      </c>
      <c r="AV265" s="113" t="s">
        <v>73</v>
      </c>
      <c r="AW265" s="113" t="s">
        <v>73</v>
      </c>
      <c r="AX265" s="113" t="s">
        <v>1220</v>
      </c>
      <c r="AY265" s="113">
        <v>150</v>
      </c>
      <c r="AZ265" s="113">
        <v>400</v>
      </c>
      <c r="BA265" s="113">
        <v>550</v>
      </c>
      <c r="BB265" s="113" t="s">
        <v>1144</v>
      </c>
      <c r="BC265" s="113" t="s">
        <v>1256</v>
      </c>
    </row>
    <row r="266" spans="29:55" ht="45" x14ac:dyDescent="0.25">
      <c r="AC266" s="15">
        <v>265</v>
      </c>
      <c r="AD266" s="110" t="s">
        <v>1127</v>
      </c>
      <c r="AE266" s="111" t="s">
        <v>1257</v>
      </c>
      <c r="AF266" s="110" t="s">
        <v>1161</v>
      </c>
      <c r="AG266" s="110" t="s">
        <v>141</v>
      </c>
      <c r="AH266" s="110" t="s">
        <v>89</v>
      </c>
      <c r="AI266" s="110" t="s">
        <v>232</v>
      </c>
      <c r="AJ266" s="110" t="s">
        <v>1137</v>
      </c>
      <c r="AK266" s="110" t="s">
        <v>65</v>
      </c>
      <c r="AL266" s="110" t="s">
        <v>1258</v>
      </c>
      <c r="AM266" s="110" t="s">
        <v>68</v>
      </c>
      <c r="AN266" s="110" t="s">
        <v>93</v>
      </c>
      <c r="AO266" s="110" t="s">
        <v>93</v>
      </c>
      <c r="AP266" s="110" t="s">
        <v>93</v>
      </c>
      <c r="AQ266" s="110" t="s">
        <v>1259</v>
      </c>
      <c r="AR266" s="112">
        <v>40858</v>
      </c>
      <c r="AS266" s="22" t="s">
        <v>99</v>
      </c>
      <c r="AT266" s="110" t="s">
        <v>446</v>
      </c>
      <c r="AU266" s="110" t="s">
        <v>1240</v>
      </c>
      <c r="AV266" s="110" t="s">
        <v>70</v>
      </c>
      <c r="AW266" s="110" t="s">
        <v>70</v>
      </c>
      <c r="AX266" s="110" t="s">
        <v>1241</v>
      </c>
      <c r="AY266" s="110">
        <v>20</v>
      </c>
      <c r="AZ266" s="110">
        <v>300</v>
      </c>
      <c r="BA266" s="110">
        <v>320</v>
      </c>
      <c r="BB266" s="110" t="s">
        <v>1188</v>
      </c>
      <c r="BC266" s="110" t="s">
        <v>1260</v>
      </c>
    </row>
    <row r="267" spans="29:55" ht="123.75" x14ac:dyDescent="0.25">
      <c r="AC267" s="15">
        <v>266</v>
      </c>
      <c r="AD267" s="110" t="s">
        <v>1127</v>
      </c>
      <c r="AE267" s="111" t="s">
        <v>1261</v>
      </c>
      <c r="AF267" s="110" t="s">
        <v>1136</v>
      </c>
      <c r="AG267" s="110" t="s">
        <v>412</v>
      </c>
      <c r="AH267" s="110" t="s">
        <v>89</v>
      </c>
      <c r="AI267" s="110" t="s">
        <v>232</v>
      </c>
      <c r="AJ267" s="110" t="s">
        <v>1137</v>
      </c>
      <c r="AK267" s="110" t="s">
        <v>65</v>
      </c>
      <c r="AL267" s="110" t="s">
        <v>1262</v>
      </c>
      <c r="AM267" s="110" t="s">
        <v>68</v>
      </c>
      <c r="AN267" s="110" t="s">
        <v>82</v>
      </c>
      <c r="AO267" s="110" t="s">
        <v>82</v>
      </c>
      <c r="AP267" s="110" t="s">
        <v>82</v>
      </c>
      <c r="AQ267" s="110" t="s">
        <v>1263</v>
      </c>
      <c r="AR267" s="112">
        <v>41050</v>
      </c>
      <c r="AS267" s="22" t="s">
        <v>285</v>
      </c>
      <c r="AT267" s="110" t="s">
        <v>82</v>
      </c>
      <c r="AU267" s="110" t="s">
        <v>82</v>
      </c>
      <c r="AV267" s="110" t="s">
        <v>82</v>
      </c>
      <c r="AW267" s="110" t="s">
        <v>82</v>
      </c>
      <c r="AX267" s="110" t="s">
        <v>1229</v>
      </c>
      <c r="AY267" s="110">
        <v>100</v>
      </c>
      <c r="AZ267" s="110">
        <v>500</v>
      </c>
      <c r="BA267" s="110">
        <v>600</v>
      </c>
      <c r="BB267" s="110" t="s">
        <v>1188</v>
      </c>
      <c r="BC267" s="110" t="s">
        <v>1264</v>
      </c>
    </row>
    <row r="268" spans="29:55" ht="33.75" x14ac:dyDescent="0.25">
      <c r="AC268" s="15">
        <v>267</v>
      </c>
      <c r="AD268" s="113" t="s">
        <v>1127</v>
      </c>
      <c r="AE268" s="114" t="s">
        <v>1265</v>
      </c>
      <c r="AF268" s="113" t="s">
        <v>1136</v>
      </c>
      <c r="AG268" s="113" t="s">
        <v>412</v>
      </c>
      <c r="AH268" s="113" t="s">
        <v>89</v>
      </c>
      <c r="AI268" s="113" t="s">
        <v>232</v>
      </c>
      <c r="AJ268" s="113" t="s">
        <v>1137</v>
      </c>
      <c r="AK268" s="113" t="s">
        <v>65</v>
      </c>
      <c r="AL268" s="113" t="s">
        <v>1266</v>
      </c>
      <c r="AM268" s="113" t="s">
        <v>73</v>
      </c>
      <c r="AN268" s="113" t="s">
        <v>73</v>
      </c>
      <c r="AO268" s="113" t="s">
        <v>73</v>
      </c>
      <c r="AP268" s="113" t="s">
        <v>73</v>
      </c>
      <c r="AQ268" s="113" t="s">
        <v>1139</v>
      </c>
      <c r="AR268" s="115"/>
      <c r="AS268" s="115"/>
      <c r="AT268" s="113" t="s">
        <v>73</v>
      </c>
      <c r="AU268" s="113" t="s">
        <v>73</v>
      </c>
      <c r="AV268" s="113" t="s">
        <v>73</v>
      </c>
      <c r="AW268" s="113" t="s">
        <v>73</v>
      </c>
      <c r="AX268" s="113" t="s">
        <v>73</v>
      </c>
      <c r="AY268" s="113">
        <v>50</v>
      </c>
      <c r="AZ268" s="113">
        <v>300</v>
      </c>
      <c r="BA268" s="113">
        <v>350</v>
      </c>
      <c r="BB268" s="113" t="s">
        <v>1144</v>
      </c>
      <c r="BC268" s="113" t="s">
        <v>1267</v>
      </c>
    </row>
    <row r="269" spans="29:55" ht="56.25" x14ac:dyDescent="0.25">
      <c r="AC269" s="15">
        <v>268</v>
      </c>
      <c r="AD269" s="110" t="s">
        <v>1127</v>
      </c>
      <c r="AE269" s="111" t="s">
        <v>1268</v>
      </c>
      <c r="AF269" s="110" t="s">
        <v>1161</v>
      </c>
      <c r="AG269" s="110" t="s">
        <v>128</v>
      </c>
      <c r="AH269" s="110" t="s">
        <v>89</v>
      </c>
      <c r="AI269" s="110" t="s">
        <v>80</v>
      </c>
      <c r="AJ269" s="110" t="s">
        <v>1137</v>
      </c>
      <c r="AK269" s="110" t="s">
        <v>129</v>
      </c>
      <c r="AL269" s="110" t="s">
        <v>1269</v>
      </c>
      <c r="AM269" s="110" t="s">
        <v>68</v>
      </c>
      <c r="AN269" s="110" t="s">
        <v>1270</v>
      </c>
      <c r="AO269" s="110" t="s">
        <v>1271</v>
      </c>
      <c r="AP269" s="110" t="s">
        <v>1271</v>
      </c>
      <c r="AQ269" s="110" t="s">
        <v>1272</v>
      </c>
      <c r="AR269" s="112">
        <v>41010</v>
      </c>
      <c r="AS269" s="22" t="s">
        <v>1193</v>
      </c>
      <c r="AT269" s="110" t="s">
        <v>71</v>
      </c>
      <c r="AU269" s="110" t="s">
        <v>1240</v>
      </c>
      <c r="AV269" s="110" t="s">
        <v>93</v>
      </c>
      <c r="AW269" s="110" t="s">
        <v>93</v>
      </c>
      <c r="AX269" s="110" t="s">
        <v>1187</v>
      </c>
      <c r="AY269" s="110">
        <v>50</v>
      </c>
      <c r="AZ269" s="110">
        <v>200</v>
      </c>
      <c r="BA269" s="110">
        <v>250</v>
      </c>
      <c r="BB269" s="110" t="s">
        <v>1188</v>
      </c>
      <c r="BC269" s="110" t="s">
        <v>1273</v>
      </c>
    </row>
    <row r="270" spans="29:55" ht="22.5" x14ac:dyDescent="0.25">
      <c r="AC270" s="15">
        <v>269</v>
      </c>
      <c r="AD270" s="110" t="s">
        <v>1127</v>
      </c>
      <c r="AE270" s="111" t="s">
        <v>1274</v>
      </c>
      <c r="AF270" s="110" t="s">
        <v>1250</v>
      </c>
      <c r="AG270" s="110" t="s">
        <v>128</v>
      </c>
      <c r="AH270" s="110" t="s">
        <v>89</v>
      </c>
      <c r="AI270" s="110" t="s">
        <v>80</v>
      </c>
      <c r="AJ270" s="110" t="s">
        <v>73</v>
      </c>
      <c r="AK270" s="110" t="s">
        <v>73</v>
      </c>
      <c r="AL270" s="110" t="s">
        <v>1275</v>
      </c>
      <c r="AM270" s="110" t="s">
        <v>68</v>
      </c>
      <c r="AN270" s="110" t="s">
        <v>1238</v>
      </c>
      <c r="AO270" s="110" t="s">
        <v>1271</v>
      </c>
      <c r="AP270" s="110" t="s">
        <v>1271</v>
      </c>
      <c r="AQ270" s="110" t="s">
        <v>1276</v>
      </c>
      <c r="AR270" s="112">
        <v>41017</v>
      </c>
      <c r="AS270" s="22" t="s">
        <v>1193</v>
      </c>
      <c r="AT270" s="110" t="s">
        <v>71</v>
      </c>
      <c r="AU270" s="110" t="s">
        <v>1240</v>
      </c>
      <c r="AV270" s="110" t="s">
        <v>93</v>
      </c>
      <c r="AW270" s="110" t="s">
        <v>93</v>
      </c>
      <c r="AX270" s="110" t="s">
        <v>1277</v>
      </c>
      <c r="AY270" s="110">
        <v>20</v>
      </c>
      <c r="AZ270" s="110">
        <v>300</v>
      </c>
      <c r="BA270" s="110">
        <v>320</v>
      </c>
      <c r="BB270" s="110" t="s">
        <v>1188</v>
      </c>
      <c r="BC270" s="110" t="s">
        <v>1278</v>
      </c>
    </row>
    <row r="271" spans="29:55" ht="56.25" x14ac:dyDescent="0.25">
      <c r="AC271" s="15">
        <v>270</v>
      </c>
      <c r="AD271" s="110" t="s">
        <v>1127</v>
      </c>
      <c r="AE271" s="111" t="s">
        <v>1279</v>
      </c>
      <c r="AF271" s="110" t="s">
        <v>1173</v>
      </c>
      <c r="AG271" s="110" t="s">
        <v>412</v>
      </c>
      <c r="AH271" s="110" t="s">
        <v>89</v>
      </c>
      <c r="AI271" s="110" t="s">
        <v>80</v>
      </c>
      <c r="AJ271" s="110" t="s">
        <v>1137</v>
      </c>
      <c r="AK271" s="110" t="s">
        <v>65</v>
      </c>
      <c r="AL271" s="110" t="s">
        <v>1280</v>
      </c>
      <c r="AM271" s="110" t="s">
        <v>68</v>
      </c>
      <c r="AN271" s="110" t="s">
        <v>82</v>
      </c>
      <c r="AO271" s="110" t="s">
        <v>82</v>
      </c>
      <c r="AP271" s="110" t="s">
        <v>82</v>
      </c>
      <c r="AQ271" s="110" t="s">
        <v>1281</v>
      </c>
      <c r="AR271" s="112">
        <v>41034</v>
      </c>
      <c r="AS271" s="22" t="s">
        <v>285</v>
      </c>
      <c r="AT271" s="110" t="s">
        <v>82</v>
      </c>
      <c r="AU271" s="110" t="s">
        <v>82</v>
      </c>
      <c r="AV271" s="110" t="s">
        <v>82</v>
      </c>
      <c r="AW271" s="110" t="s">
        <v>82</v>
      </c>
      <c r="AX271" s="110" t="s">
        <v>1229</v>
      </c>
      <c r="AY271" s="110">
        <v>50</v>
      </c>
      <c r="AZ271" s="110">
        <v>200</v>
      </c>
      <c r="BA271" s="110">
        <v>250</v>
      </c>
      <c r="BB271" s="110" t="s">
        <v>1188</v>
      </c>
      <c r="BC271" s="110" t="s">
        <v>1282</v>
      </c>
    </row>
    <row r="272" spans="29:55" ht="22.5" x14ac:dyDescent="0.25">
      <c r="AC272" s="15">
        <v>271</v>
      </c>
      <c r="AD272" s="110" t="s">
        <v>1127</v>
      </c>
      <c r="AE272" s="111" t="s">
        <v>1283</v>
      </c>
      <c r="AF272" s="110" t="s">
        <v>1173</v>
      </c>
      <c r="AG272" s="110" t="s">
        <v>78</v>
      </c>
      <c r="AH272" s="110" t="s">
        <v>89</v>
      </c>
      <c r="AI272" s="110" t="s">
        <v>80</v>
      </c>
      <c r="AJ272" s="110" t="s">
        <v>1137</v>
      </c>
      <c r="AK272" s="110" t="s">
        <v>65</v>
      </c>
      <c r="AL272" s="110" t="s">
        <v>1280</v>
      </c>
      <c r="AM272" s="110" t="s">
        <v>68</v>
      </c>
      <c r="AN272" s="110" t="s">
        <v>82</v>
      </c>
      <c r="AO272" s="110" t="s">
        <v>82</v>
      </c>
      <c r="AP272" s="110" t="s">
        <v>82</v>
      </c>
      <c r="AQ272" s="110" t="s">
        <v>1281</v>
      </c>
      <c r="AR272" s="112">
        <v>41034</v>
      </c>
      <c r="AS272" s="22" t="s">
        <v>285</v>
      </c>
      <c r="AT272" s="110" t="s">
        <v>82</v>
      </c>
      <c r="AU272" s="110" t="s">
        <v>82</v>
      </c>
      <c r="AV272" s="110" t="s">
        <v>82</v>
      </c>
      <c r="AW272" s="110" t="s">
        <v>82</v>
      </c>
      <c r="AX272" s="110" t="s">
        <v>1229</v>
      </c>
      <c r="AY272" s="110">
        <v>30</v>
      </c>
      <c r="AZ272" s="110">
        <v>150</v>
      </c>
      <c r="BA272" s="110">
        <v>180</v>
      </c>
      <c r="BB272" s="110" t="s">
        <v>1188</v>
      </c>
      <c r="BC272" s="110" t="s">
        <v>1151</v>
      </c>
    </row>
    <row r="273" spans="29:55" ht="33.75" x14ac:dyDescent="0.25">
      <c r="AC273" s="15">
        <v>272</v>
      </c>
      <c r="AD273" s="110" t="s">
        <v>1127</v>
      </c>
      <c r="AE273" s="111" t="s">
        <v>1284</v>
      </c>
      <c r="AF273" s="110" t="s">
        <v>1129</v>
      </c>
      <c r="AG273" s="110" t="s">
        <v>78</v>
      </c>
      <c r="AH273" s="110" t="s">
        <v>89</v>
      </c>
      <c r="AI273" s="110" t="s">
        <v>232</v>
      </c>
      <c r="AJ273" s="110" t="s">
        <v>1137</v>
      </c>
      <c r="AK273" s="110" t="s">
        <v>65</v>
      </c>
      <c r="AL273" s="110" t="s">
        <v>1285</v>
      </c>
      <c r="AM273" s="110" t="s">
        <v>68</v>
      </c>
      <c r="AN273" s="110" t="s">
        <v>1270</v>
      </c>
      <c r="AO273" s="110" t="s">
        <v>1271</v>
      </c>
      <c r="AP273" s="110" t="s">
        <v>1271</v>
      </c>
      <c r="AQ273" s="110" t="s">
        <v>783</v>
      </c>
      <c r="AR273" s="112">
        <v>41065</v>
      </c>
      <c r="AS273" s="22" t="s">
        <v>368</v>
      </c>
      <c r="AT273" s="110" t="s">
        <v>71</v>
      </c>
      <c r="AU273" s="110" t="s">
        <v>1240</v>
      </c>
      <c r="AV273" s="110" t="s">
        <v>93</v>
      </c>
      <c r="AW273" s="110" t="s">
        <v>93</v>
      </c>
      <c r="AX273" s="110" t="s">
        <v>1286</v>
      </c>
      <c r="AY273" s="110">
        <v>50</v>
      </c>
      <c r="AZ273" s="110">
        <v>300</v>
      </c>
      <c r="BA273" s="110">
        <v>350</v>
      </c>
      <c r="BB273" s="110" t="s">
        <v>1188</v>
      </c>
      <c r="BC273" s="110" t="s">
        <v>1287</v>
      </c>
    </row>
    <row r="274" spans="29:55" ht="45" x14ac:dyDescent="0.25">
      <c r="AC274" s="15">
        <v>273</v>
      </c>
      <c r="AD274" s="110" t="s">
        <v>1127</v>
      </c>
      <c r="AE274" s="111" t="s">
        <v>1288</v>
      </c>
      <c r="AF274" s="110" t="s">
        <v>1129</v>
      </c>
      <c r="AG274" s="110" t="s">
        <v>128</v>
      </c>
      <c r="AH274" s="110" t="s">
        <v>89</v>
      </c>
      <c r="AI274" s="110" t="s">
        <v>232</v>
      </c>
      <c r="AJ274" s="110" t="s">
        <v>128</v>
      </c>
      <c r="AK274" s="110" t="s">
        <v>129</v>
      </c>
      <c r="AL274" s="110" t="s">
        <v>1289</v>
      </c>
      <c r="AM274" s="110" t="s">
        <v>68</v>
      </c>
      <c r="AN274" s="110" t="s">
        <v>1270</v>
      </c>
      <c r="AO274" s="110" t="s">
        <v>1271</v>
      </c>
      <c r="AP274" s="110" t="s">
        <v>1271</v>
      </c>
      <c r="AQ274" s="110" t="s">
        <v>1290</v>
      </c>
      <c r="AR274" s="112">
        <v>41045</v>
      </c>
      <c r="AS274" s="22" t="s">
        <v>285</v>
      </c>
      <c r="AT274" s="110" t="s">
        <v>71</v>
      </c>
      <c r="AU274" s="110" t="s">
        <v>1240</v>
      </c>
      <c r="AV274" s="110" t="s">
        <v>93</v>
      </c>
      <c r="AW274" s="110" t="s">
        <v>93</v>
      </c>
      <c r="AX274" s="110" t="s">
        <v>1286</v>
      </c>
      <c r="AY274" s="110">
        <v>50</v>
      </c>
      <c r="AZ274" s="110">
        <v>250</v>
      </c>
      <c r="BA274" s="110">
        <v>300</v>
      </c>
      <c r="BB274" s="110" t="s">
        <v>1188</v>
      </c>
      <c r="BC274" s="110" t="s">
        <v>1291</v>
      </c>
    </row>
    <row r="275" spans="29:55" ht="56.25" x14ac:dyDescent="0.25">
      <c r="AC275" s="15">
        <v>274</v>
      </c>
      <c r="AD275" s="110" t="s">
        <v>1127</v>
      </c>
      <c r="AE275" s="111" t="s">
        <v>1292</v>
      </c>
      <c r="AF275" s="110" t="s">
        <v>1293</v>
      </c>
      <c r="AG275" s="110" t="s">
        <v>128</v>
      </c>
      <c r="AH275" s="110" t="s">
        <v>62</v>
      </c>
      <c r="AI275" s="110" t="s">
        <v>80</v>
      </c>
      <c r="AJ275" s="110" t="s">
        <v>73</v>
      </c>
      <c r="AK275" s="110" t="s">
        <v>73</v>
      </c>
      <c r="AL275" s="110" t="s">
        <v>1289</v>
      </c>
      <c r="AM275" s="110" t="s">
        <v>68</v>
      </c>
      <c r="AN275" s="110" t="s">
        <v>1238</v>
      </c>
      <c r="AO275" s="110" t="s">
        <v>1271</v>
      </c>
      <c r="AP275" s="110" t="s">
        <v>1271</v>
      </c>
      <c r="AQ275" s="110" t="s">
        <v>1294</v>
      </c>
      <c r="AR275" s="112">
        <v>41093</v>
      </c>
      <c r="AS275" s="22" t="s">
        <v>166</v>
      </c>
      <c r="AT275" s="110" t="s">
        <v>71</v>
      </c>
      <c r="AU275" s="110" t="s">
        <v>1240</v>
      </c>
      <c r="AV275" s="110" t="s">
        <v>93</v>
      </c>
      <c r="AW275" s="110" t="s">
        <v>93</v>
      </c>
      <c r="AX275" s="110" t="s">
        <v>1187</v>
      </c>
      <c r="AY275" s="110">
        <v>30</v>
      </c>
      <c r="AZ275" s="110">
        <v>300</v>
      </c>
      <c r="BA275" s="110">
        <v>330</v>
      </c>
      <c r="BB275" s="110" t="s">
        <v>1188</v>
      </c>
      <c r="BC275" s="110" t="s">
        <v>1295</v>
      </c>
    </row>
    <row r="276" spans="29:55" ht="56.25" x14ac:dyDescent="0.25">
      <c r="AC276" s="15">
        <v>275</v>
      </c>
      <c r="AD276" s="110" t="s">
        <v>1127</v>
      </c>
      <c r="AE276" s="111" t="s">
        <v>1296</v>
      </c>
      <c r="AF276" s="110" t="s">
        <v>1129</v>
      </c>
      <c r="AG276" s="110" t="s">
        <v>412</v>
      </c>
      <c r="AH276" s="110" t="s">
        <v>89</v>
      </c>
      <c r="AI276" s="110" t="s">
        <v>232</v>
      </c>
      <c r="AJ276" s="110" t="s">
        <v>1137</v>
      </c>
      <c r="AK276" s="110" t="s">
        <v>65</v>
      </c>
      <c r="AL276" s="110" t="s">
        <v>1297</v>
      </c>
      <c r="AM276" s="110" t="s">
        <v>68</v>
      </c>
      <c r="AN276" s="110" t="s">
        <v>93</v>
      </c>
      <c r="AO276" s="110" t="s">
        <v>93</v>
      </c>
      <c r="AP276" s="110" t="s">
        <v>93</v>
      </c>
      <c r="AQ276" s="110" t="s">
        <v>1298</v>
      </c>
      <c r="AR276" s="112">
        <v>41064</v>
      </c>
      <c r="AS276" s="22" t="s">
        <v>368</v>
      </c>
      <c r="AT276" s="110" t="s">
        <v>446</v>
      </c>
      <c r="AU276" s="110" t="s">
        <v>1240</v>
      </c>
      <c r="AV276" s="110" t="s">
        <v>70</v>
      </c>
      <c r="AW276" s="110" t="s">
        <v>70</v>
      </c>
      <c r="AX276" s="110" t="s">
        <v>1286</v>
      </c>
      <c r="AY276" s="110">
        <v>100</v>
      </c>
      <c r="AZ276" s="110">
        <v>300</v>
      </c>
      <c r="BA276" s="110">
        <v>400</v>
      </c>
      <c r="BB276" s="110" t="s">
        <v>1188</v>
      </c>
      <c r="BC276" s="110" t="s">
        <v>1299</v>
      </c>
    </row>
    <row r="277" spans="29:55" ht="45" x14ac:dyDescent="0.25">
      <c r="AC277" s="15">
        <v>276</v>
      </c>
      <c r="AD277" s="110" t="s">
        <v>1127</v>
      </c>
      <c r="AE277" s="111" t="s">
        <v>1300</v>
      </c>
      <c r="AF277" s="110" t="s">
        <v>1129</v>
      </c>
      <c r="AG277" s="110" t="s">
        <v>412</v>
      </c>
      <c r="AH277" s="110" t="s">
        <v>89</v>
      </c>
      <c r="AI277" s="110" t="s">
        <v>232</v>
      </c>
      <c r="AJ277" s="110" t="s">
        <v>1137</v>
      </c>
      <c r="AK277" s="110" t="s">
        <v>65</v>
      </c>
      <c r="AL277" s="110" t="s">
        <v>1297</v>
      </c>
      <c r="AM277" s="110" t="s">
        <v>68</v>
      </c>
      <c r="AN277" s="110" t="s">
        <v>93</v>
      </c>
      <c r="AO277" s="110" t="s">
        <v>93</v>
      </c>
      <c r="AP277" s="110" t="s">
        <v>93</v>
      </c>
      <c r="AQ277" s="110" t="s">
        <v>1301</v>
      </c>
      <c r="AR277" s="112">
        <v>41110</v>
      </c>
      <c r="AS277" s="22" t="s">
        <v>166</v>
      </c>
      <c r="AT277" s="110" t="s">
        <v>446</v>
      </c>
      <c r="AU277" s="110" t="s">
        <v>1240</v>
      </c>
      <c r="AV277" s="110" t="s">
        <v>70</v>
      </c>
      <c r="AW277" s="110" t="s">
        <v>70</v>
      </c>
      <c r="AX277" s="110" t="s">
        <v>1154</v>
      </c>
      <c r="AY277" s="110">
        <v>100</v>
      </c>
      <c r="AZ277" s="110">
        <v>300</v>
      </c>
      <c r="BA277" s="110">
        <v>400</v>
      </c>
      <c r="BB277" s="110" t="s">
        <v>1302</v>
      </c>
      <c r="BC277" s="110" t="s">
        <v>1303</v>
      </c>
    </row>
    <row r="278" spans="29:55" ht="45" x14ac:dyDescent="0.25">
      <c r="AC278" s="15">
        <v>277</v>
      </c>
      <c r="AD278" s="110" t="s">
        <v>1127</v>
      </c>
      <c r="AE278" s="111" t="s">
        <v>1304</v>
      </c>
      <c r="AF278" s="110" t="s">
        <v>1129</v>
      </c>
      <c r="AG278" s="110" t="s">
        <v>128</v>
      </c>
      <c r="AH278" s="110" t="s">
        <v>89</v>
      </c>
      <c r="AI278" s="110" t="s">
        <v>232</v>
      </c>
      <c r="AJ278" s="110" t="s">
        <v>128</v>
      </c>
      <c r="AK278" s="110" t="s">
        <v>129</v>
      </c>
      <c r="AL278" s="110" t="s">
        <v>1305</v>
      </c>
      <c r="AM278" s="110" t="s">
        <v>68</v>
      </c>
      <c r="AN278" s="110" t="s">
        <v>1270</v>
      </c>
      <c r="AO278" s="110" t="s">
        <v>1271</v>
      </c>
      <c r="AP278" s="110" t="s">
        <v>1271</v>
      </c>
      <c r="AQ278" s="110" t="s">
        <v>1306</v>
      </c>
      <c r="AR278" s="112">
        <v>41090</v>
      </c>
      <c r="AS278" s="22" t="s">
        <v>368</v>
      </c>
      <c r="AT278" s="110" t="s">
        <v>71</v>
      </c>
      <c r="AU278" s="110" t="s">
        <v>1240</v>
      </c>
      <c r="AV278" s="110" t="s">
        <v>93</v>
      </c>
      <c r="AW278" s="110" t="s">
        <v>93</v>
      </c>
      <c r="AX278" s="110" t="s">
        <v>1154</v>
      </c>
      <c r="AY278" s="110">
        <v>50</v>
      </c>
      <c r="AZ278" s="110">
        <v>150</v>
      </c>
      <c r="BA278" s="110">
        <v>200</v>
      </c>
      <c r="BB278" s="110" t="s">
        <v>1188</v>
      </c>
      <c r="BC278" s="110" t="s">
        <v>1307</v>
      </c>
    </row>
    <row r="279" spans="29:55" ht="45" x14ac:dyDescent="0.25">
      <c r="AC279" s="15">
        <v>278</v>
      </c>
      <c r="AD279" s="110" t="s">
        <v>1127</v>
      </c>
      <c r="AE279" s="38" t="s">
        <v>1308</v>
      </c>
      <c r="AF279" s="110" t="s">
        <v>1309</v>
      </c>
      <c r="AG279" s="110" t="s">
        <v>78</v>
      </c>
      <c r="AH279" s="110" t="s">
        <v>89</v>
      </c>
      <c r="AI279" s="110" t="s">
        <v>80</v>
      </c>
      <c r="AJ279" s="110" t="s">
        <v>78</v>
      </c>
      <c r="AK279" s="110" t="s">
        <v>129</v>
      </c>
      <c r="AL279" s="110" t="s">
        <v>1310</v>
      </c>
      <c r="AM279" s="110" t="s">
        <v>66</v>
      </c>
      <c r="AN279" s="110" t="s">
        <v>1270</v>
      </c>
      <c r="AO279" s="110" t="s">
        <v>1271</v>
      </c>
      <c r="AP279" s="110" t="s">
        <v>1271</v>
      </c>
      <c r="AQ279" s="110" t="s">
        <v>1301</v>
      </c>
      <c r="AR279" s="112">
        <v>41110</v>
      </c>
      <c r="AS279" s="22" t="s">
        <v>166</v>
      </c>
      <c r="AT279" s="110" t="s">
        <v>71</v>
      </c>
      <c r="AU279" s="110" t="s">
        <v>82</v>
      </c>
      <c r="AV279" s="110" t="s">
        <v>82</v>
      </c>
      <c r="AW279" s="110" t="s">
        <v>82</v>
      </c>
      <c r="AX279" s="110" t="s">
        <v>1229</v>
      </c>
      <c r="AY279" s="110">
        <v>30</v>
      </c>
      <c r="AZ279" s="110">
        <v>150</v>
      </c>
      <c r="BA279" s="110">
        <v>180</v>
      </c>
      <c r="BB279" s="110" t="s">
        <v>1311</v>
      </c>
      <c r="BC279" s="116" t="s">
        <v>1312</v>
      </c>
    </row>
    <row r="280" spans="29:55" ht="45" x14ac:dyDescent="0.25">
      <c r="AC280" s="15">
        <v>279</v>
      </c>
      <c r="AD280" s="113" t="s">
        <v>1127</v>
      </c>
      <c r="AE280" s="114" t="s">
        <v>1313</v>
      </c>
      <c r="AF280" s="113" t="s">
        <v>1129</v>
      </c>
      <c r="AG280" s="113" t="s">
        <v>64</v>
      </c>
      <c r="AH280" s="113" t="s">
        <v>62</v>
      </c>
      <c r="AI280" s="113" t="s">
        <v>394</v>
      </c>
      <c r="AJ280" s="113" t="s">
        <v>64</v>
      </c>
      <c r="AK280" s="113" t="s">
        <v>65</v>
      </c>
      <c r="AL280" s="113" t="s">
        <v>1310</v>
      </c>
      <c r="AM280" s="113" t="s">
        <v>73</v>
      </c>
      <c r="AN280" s="113" t="s">
        <v>73</v>
      </c>
      <c r="AO280" s="113" t="s">
        <v>73</v>
      </c>
      <c r="AP280" s="113" t="s">
        <v>73</v>
      </c>
      <c r="AQ280" s="113" t="s">
        <v>1139</v>
      </c>
      <c r="AR280" s="115"/>
      <c r="AS280" s="115"/>
      <c r="AT280" s="113" t="s">
        <v>71</v>
      </c>
      <c r="AU280" s="113" t="s">
        <v>82</v>
      </c>
      <c r="AV280" s="113" t="s">
        <v>82</v>
      </c>
      <c r="AW280" s="113" t="s">
        <v>82</v>
      </c>
      <c r="AX280" s="113" t="s">
        <v>1229</v>
      </c>
      <c r="AY280" s="113">
        <v>300</v>
      </c>
      <c r="AZ280" s="113">
        <v>450</v>
      </c>
      <c r="BA280" s="113">
        <v>750</v>
      </c>
      <c r="BB280" s="113" t="s">
        <v>1311</v>
      </c>
      <c r="BC280" s="117" t="s">
        <v>1314</v>
      </c>
    </row>
    <row r="281" spans="29:55" ht="67.5" x14ac:dyDescent="0.25">
      <c r="AC281" s="15">
        <v>280</v>
      </c>
      <c r="AD281" s="110" t="s">
        <v>1127</v>
      </c>
      <c r="AE281" s="111" t="s">
        <v>1315</v>
      </c>
      <c r="AF281" s="110" t="s">
        <v>1136</v>
      </c>
      <c r="AG281" s="110" t="s">
        <v>78</v>
      </c>
      <c r="AH281" s="110" t="s">
        <v>62</v>
      </c>
      <c r="AI281" s="110" t="s">
        <v>80</v>
      </c>
      <c r="AJ281" s="110" t="s">
        <v>78</v>
      </c>
      <c r="AK281" s="110" t="s">
        <v>129</v>
      </c>
      <c r="AL281" s="110" t="s">
        <v>1316</v>
      </c>
      <c r="AM281" s="110" t="s">
        <v>68</v>
      </c>
      <c r="AN281" s="110" t="s">
        <v>1317</v>
      </c>
      <c r="AO281" s="110" t="s">
        <v>390</v>
      </c>
      <c r="AP281" s="110" t="s">
        <v>390</v>
      </c>
      <c r="AQ281" s="110" t="s">
        <v>1318</v>
      </c>
      <c r="AR281" s="112">
        <v>41130</v>
      </c>
      <c r="AS281" s="22" t="s">
        <v>172</v>
      </c>
      <c r="AT281" s="110" t="s">
        <v>71</v>
      </c>
      <c r="AU281" s="110" t="s">
        <v>82</v>
      </c>
      <c r="AV281" s="110" t="s">
        <v>82</v>
      </c>
      <c r="AW281" s="110" t="s">
        <v>82</v>
      </c>
      <c r="AX281" s="110" t="s">
        <v>1229</v>
      </c>
      <c r="AY281" s="110">
        <v>25</v>
      </c>
      <c r="AZ281" s="110">
        <v>100</v>
      </c>
      <c r="BA281" s="110">
        <v>125</v>
      </c>
      <c r="BB281" s="110" t="s">
        <v>1311</v>
      </c>
      <c r="BC281" s="116" t="s">
        <v>1319</v>
      </c>
    </row>
    <row r="282" spans="29:55" ht="56.25" x14ac:dyDescent="0.25">
      <c r="AC282" s="15">
        <v>281</v>
      </c>
      <c r="AD282" s="110" t="s">
        <v>1127</v>
      </c>
      <c r="AE282" s="111" t="s">
        <v>1320</v>
      </c>
      <c r="AF282" s="110" t="s">
        <v>1321</v>
      </c>
      <c r="AG282" s="110" t="s">
        <v>78</v>
      </c>
      <c r="AH282" s="110" t="s">
        <v>89</v>
      </c>
      <c r="AI282" s="110" t="s">
        <v>80</v>
      </c>
      <c r="AJ282" s="110" t="s">
        <v>78</v>
      </c>
      <c r="AK282" s="110" t="s">
        <v>129</v>
      </c>
      <c r="AL282" s="110" t="s">
        <v>1316</v>
      </c>
      <c r="AM282" s="110" t="s">
        <v>68</v>
      </c>
      <c r="AN282" s="110" t="s">
        <v>390</v>
      </c>
      <c r="AO282" s="110" t="s">
        <v>390</v>
      </c>
      <c r="AP282" s="110" t="s">
        <v>390</v>
      </c>
      <c r="AQ282" s="110" t="s">
        <v>1322</v>
      </c>
      <c r="AR282" s="112">
        <v>41106</v>
      </c>
      <c r="AS282" s="22" t="s">
        <v>166</v>
      </c>
      <c r="AT282" s="110" t="s">
        <v>71</v>
      </c>
      <c r="AU282" s="110" t="s">
        <v>82</v>
      </c>
      <c r="AV282" s="110" t="s">
        <v>82</v>
      </c>
      <c r="AW282" s="110" t="s">
        <v>82</v>
      </c>
      <c r="AX282" s="110" t="s">
        <v>1229</v>
      </c>
      <c r="AY282" s="110">
        <v>15</v>
      </c>
      <c r="AZ282" s="110">
        <v>150</v>
      </c>
      <c r="BA282" s="110">
        <v>165</v>
      </c>
      <c r="BB282" s="110" t="s">
        <v>1311</v>
      </c>
      <c r="BC282" s="116" t="s">
        <v>1323</v>
      </c>
    </row>
    <row r="283" spans="29:55" ht="45" x14ac:dyDescent="0.25">
      <c r="AC283" s="15">
        <v>282</v>
      </c>
      <c r="AD283" s="110" t="s">
        <v>1127</v>
      </c>
      <c r="AE283" s="38" t="s">
        <v>1324</v>
      </c>
      <c r="AF283" s="110" t="s">
        <v>1136</v>
      </c>
      <c r="AG283" s="110" t="s">
        <v>64</v>
      </c>
      <c r="AH283" s="110" t="s">
        <v>89</v>
      </c>
      <c r="AI283" s="110" t="s">
        <v>80</v>
      </c>
      <c r="AJ283" s="110" t="s">
        <v>64</v>
      </c>
      <c r="AK283" s="110" t="s">
        <v>65</v>
      </c>
      <c r="AL283" s="110" t="s">
        <v>604</v>
      </c>
      <c r="AM283" s="110" t="s">
        <v>68</v>
      </c>
      <c r="AN283" s="110" t="s">
        <v>390</v>
      </c>
      <c r="AO283" s="110" t="s">
        <v>1325</v>
      </c>
      <c r="AP283" s="110" t="s">
        <v>73</v>
      </c>
      <c r="AQ283" s="110" t="s">
        <v>1318</v>
      </c>
      <c r="AR283" s="112">
        <v>41130</v>
      </c>
      <c r="AS283" s="22" t="s">
        <v>172</v>
      </c>
      <c r="AT283" s="110" t="s">
        <v>71</v>
      </c>
      <c r="AU283" s="110" t="s">
        <v>82</v>
      </c>
      <c r="AV283" s="110" t="s">
        <v>82</v>
      </c>
      <c r="AW283" s="110" t="s">
        <v>82</v>
      </c>
      <c r="AX283" s="110" t="s">
        <v>1229</v>
      </c>
      <c r="AY283" s="110">
        <v>50</v>
      </c>
      <c r="AZ283" s="110">
        <v>300</v>
      </c>
      <c r="BA283" s="110">
        <v>350</v>
      </c>
      <c r="BB283" s="110" t="s">
        <v>1311</v>
      </c>
      <c r="BC283" s="116" t="s">
        <v>1326</v>
      </c>
    </row>
    <row r="284" spans="29:55" ht="45" x14ac:dyDescent="0.25">
      <c r="AC284" s="15">
        <v>283</v>
      </c>
      <c r="AD284" s="110" t="s">
        <v>1127</v>
      </c>
      <c r="AE284" s="38" t="s">
        <v>1327</v>
      </c>
      <c r="AF284" s="110" t="s">
        <v>1321</v>
      </c>
      <c r="AG284" s="110" t="s">
        <v>64</v>
      </c>
      <c r="AH284" s="110" t="s">
        <v>89</v>
      </c>
      <c r="AI284" s="110" t="s">
        <v>80</v>
      </c>
      <c r="AJ284" s="110" t="s">
        <v>64</v>
      </c>
      <c r="AK284" s="110" t="s">
        <v>65</v>
      </c>
      <c r="AL284" s="110" t="s">
        <v>604</v>
      </c>
      <c r="AM284" s="110" t="s">
        <v>68</v>
      </c>
      <c r="AN284" s="110" t="s">
        <v>390</v>
      </c>
      <c r="AO284" s="110" t="s">
        <v>1325</v>
      </c>
      <c r="AP284" s="110" t="s">
        <v>73</v>
      </c>
      <c r="AQ284" s="110" t="s">
        <v>1318</v>
      </c>
      <c r="AR284" s="112">
        <v>41160</v>
      </c>
      <c r="AS284" s="22" t="s">
        <v>302</v>
      </c>
      <c r="AT284" s="110" t="s">
        <v>71</v>
      </c>
      <c r="AU284" s="110" t="s">
        <v>82</v>
      </c>
      <c r="AV284" s="110" t="s">
        <v>82</v>
      </c>
      <c r="AW284" s="110" t="s">
        <v>82</v>
      </c>
      <c r="AX284" s="110" t="s">
        <v>1229</v>
      </c>
      <c r="AY284" s="110">
        <v>30</v>
      </c>
      <c r="AZ284" s="110">
        <v>250</v>
      </c>
      <c r="BA284" s="110">
        <v>280</v>
      </c>
      <c r="BB284" s="110" t="s">
        <v>1311</v>
      </c>
      <c r="BC284" s="116" t="s">
        <v>1328</v>
      </c>
    </row>
    <row r="285" spans="29:55" ht="56.25" x14ac:dyDescent="0.25">
      <c r="AC285" s="15">
        <v>284</v>
      </c>
      <c r="AD285" s="110" t="s">
        <v>1127</v>
      </c>
      <c r="AE285" s="38" t="s">
        <v>1329</v>
      </c>
      <c r="AF285" s="110" t="s">
        <v>1136</v>
      </c>
      <c r="AG285" s="110" t="s">
        <v>64</v>
      </c>
      <c r="AH285" s="110" t="s">
        <v>89</v>
      </c>
      <c r="AI285" s="110" t="s">
        <v>80</v>
      </c>
      <c r="AJ285" s="110" t="s">
        <v>64</v>
      </c>
      <c r="AK285" s="110" t="s">
        <v>65</v>
      </c>
      <c r="AL285" s="110" t="s">
        <v>604</v>
      </c>
      <c r="AM285" s="110" t="s">
        <v>68</v>
      </c>
      <c r="AN285" s="110" t="s">
        <v>390</v>
      </c>
      <c r="AO285" s="110" t="s">
        <v>1325</v>
      </c>
      <c r="AP285" s="110" t="s">
        <v>73</v>
      </c>
      <c r="AQ285" s="110" t="s">
        <v>1318</v>
      </c>
      <c r="AR285" s="112">
        <v>41130</v>
      </c>
      <c r="AS285" s="22" t="s">
        <v>172</v>
      </c>
      <c r="AT285" s="110" t="s">
        <v>71</v>
      </c>
      <c r="AU285" s="110" t="s">
        <v>82</v>
      </c>
      <c r="AV285" s="110" t="s">
        <v>82</v>
      </c>
      <c r="AW285" s="110" t="s">
        <v>82</v>
      </c>
      <c r="AX285" s="110" t="s">
        <v>1229</v>
      </c>
      <c r="AY285" s="110">
        <v>25</v>
      </c>
      <c r="AZ285" s="110">
        <v>200</v>
      </c>
      <c r="BA285" s="110">
        <v>225</v>
      </c>
      <c r="BB285" s="110" t="s">
        <v>1311</v>
      </c>
      <c r="BC285" s="116" t="s">
        <v>1330</v>
      </c>
    </row>
    <row r="286" spans="29:55" ht="45" x14ac:dyDescent="0.25">
      <c r="AC286" s="15">
        <v>285</v>
      </c>
      <c r="AD286" s="110" t="s">
        <v>1127</v>
      </c>
      <c r="AE286" s="38" t="s">
        <v>1331</v>
      </c>
      <c r="AF286" s="110" t="s">
        <v>1136</v>
      </c>
      <c r="AG286" s="110" t="s">
        <v>78</v>
      </c>
      <c r="AH286" s="110" t="s">
        <v>89</v>
      </c>
      <c r="AI286" s="110" t="s">
        <v>80</v>
      </c>
      <c r="AJ286" s="110" t="s">
        <v>78</v>
      </c>
      <c r="AK286" s="110" t="s">
        <v>129</v>
      </c>
      <c r="AL286" s="110" t="s">
        <v>604</v>
      </c>
      <c r="AM286" s="110" t="s">
        <v>68</v>
      </c>
      <c r="AN286" s="110" t="s">
        <v>390</v>
      </c>
      <c r="AO286" s="110" t="s">
        <v>390</v>
      </c>
      <c r="AP286" s="110" t="s">
        <v>390</v>
      </c>
      <c r="AQ286" s="110" t="s">
        <v>1332</v>
      </c>
      <c r="AR286" s="112">
        <v>41141</v>
      </c>
      <c r="AS286" s="22" t="s">
        <v>172</v>
      </c>
      <c r="AT286" s="110" t="s">
        <v>71</v>
      </c>
      <c r="AU286" s="110" t="s">
        <v>82</v>
      </c>
      <c r="AV286" s="110" t="s">
        <v>82</v>
      </c>
      <c r="AW286" s="110" t="s">
        <v>82</v>
      </c>
      <c r="AX286" s="110" t="s">
        <v>1229</v>
      </c>
      <c r="AY286" s="110">
        <v>30</v>
      </c>
      <c r="AZ286" s="110">
        <v>200</v>
      </c>
      <c r="BA286" s="110">
        <v>230</v>
      </c>
      <c r="BB286" s="110" t="s">
        <v>1311</v>
      </c>
      <c r="BC286" s="116" t="s">
        <v>1333</v>
      </c>
    </row>
    <row r="287" spans="29:55" ht="33.75" x14ac:dyDescent="0.25">
      <c r="AC287" s="15">
        <v>286</v>
      </c>
      <c r="AD287" s="110" t="s">
        <v>1127</v>
      </c>
      <c r="AE287" s="38" t="s">
        <v>1334</v>
      </c>
      <c r="AF287" s="110" t="s">
        <v>1136</v>
      </c>
      <c r="AG287" s="110" t="s">
        <v>412</v>
      </c>
      <c r="AH287" s="110" t="s">
        <v>62</v>
      </c>
      <c r="AI287" s="110" t="s">
        <v>80</v>
      </c>
      <c r="AJ287" s="110" t="s">
        <v>412</v>
      </c>
      <c r="AK287" s="110" t="s">
        <v>65</v>
      </c>
      <c r="AL287" s="110" t="s">
        <v>604</v>
      </c>
      <c r="AM287" s="110" t="s">
        <v>68</v>
      </c>
      <c r="AN287" s="110" t="s">
        <v>1317</v>
      </c>
      <c r="AO287" s="110" t="s">
        <v>1325</v>
      </c>
      <c r="AP287" s="110" t="s">
        <v>73</v>
      </c>
      <c r="AQ287" s="110" t="s">
        <v>1332</v>
      </c>
      <c r="AR287" s="112">
        <v>41141</v>
      </c>
      <c r="AS287" s="22" t="s">
        <v>172</v>
      </c>
      <c r="AT287" s="110" t="s">
        <v>71</v>
      </c>
      <c r="AU287" s="110" t="s">
        <v>82</v>
      </c>
      <c r="AV287" s="110" t="s">
        <v>82</v>
      </c>
      <c r="AW287" s="110" t="s">
        <v>82</v>
      </c>
      <c r="AX287" s="110" t="s">
        <v>1229</v>
      </c>
      <c r="AY287" s="110">
        <v>50</v>
      </c>
      <c r="AZ287" s="110">
        <v>350</v>
      </c>
      <c r="BA287" s="110">
        <v>400</v>
      </c>
      <c r="BB287" s="110" t="s">
        <v>1311</v>
      </c>
      <c r="BC287" s="116" t="s">
        <v>1335</v>
      </c>
    </row>
    <row r="288" spans="29:55" x14ac:dyDescent="0.25">
      <c r="AC288" s="15">
        <v>287</v>
      </c>
      <c r="AD288" s="110" t="s">
        <v>1127</v>
      </c>
      <c r="AE288" s="38" t="s">
        <v>1336</v>
      </c>
      <c r="AF288" s="119" t="s">
        <v>1309</v>
      </c>
      <c r="AG288" s="119" t="s">
        <v>78</v>
      </c>
      <c r="AH288" s="119" t="s">
        <v>197</v>
      </c>
      <c r="AI288" s="119" t="s">
        <v>80</v>
      </c>
      <c r="AJ288" s="119" t="s">
        <v>78</v>
      </c>
      <c r="AK288" s="110" t="s">
        <v>129</v>
      </c>
      <c r="AL288" s="119" t="s">
        <v>1337</v>
      </c>
      <c r="AM288" s="110" t="s">
        <v>68</v>
      </c>
      <c r="AN288" s="110" t="s">
        <v>1317</v>
      </c>
      <c r="AO288" s="110" t="s">
        <v>390</v>
      </c>
      <c r="AP288" s="119"/>
      <c r="AQ288" s="119" t="s">
        <v>1338</v>
      </c>
      <c r="AR288" s="91"/>
      <c r="AS288" s="112"/>
      <c r="AT288" s="110" t="s">
        <v>71</v>
      </c>
      <c r="AU288" s="110" t="s">
        <v>82</v>
      </c>
      <c r="AV288" s="110" t="s">
        <v>82</v>
      </c>
      <c r="AW288" s="110" t="s">
        <v>82</v>
      </c>
      <c r="AX288" s="110" t="s">
        <v>1229</v>
      </c>
      <c r="AY288" s="119"/>
      <c r="AZ288" s="119"/>
      <c r="BA288" s="119"/>
      <c r="BB288" s="110" t="s">
        <v>1311</v>
      </c>
      <c r="BC288" s="119" t="s">
        <v>1339</v>
      </c>
    </row>
    <row r="289" spans="29:55" ht="33.75" x14ac:dyDescent="0.25">
      <c r="AC289" s="15">
        <v>288</v>
      </c>
      <c r="AD289" s="110" t="s">
        <v>1127</v>
      </c>
      <c r="AE289" s="111" t="s">
        <v>1340</v>
      </c>
      <c r="AF289" s="119" t="s">
        <v>1309</v>
      </c>
      <c r="AG289" s="119" t="s">
        <v>78</v>
      </c>
      <c r="AH289" s="119" t="s">
        <v>1341</v>
      </c>
      <c r="AI289" s="119" t="s">
        <v>80</v>
      </c>
      <c r="AJ289" s="119" t="s">
        <v>78</v>
      </c>
      <c r="AK289" s="110" t="s">
        <v>129</v>
      </c>
      <c r="AL289" s="119" t="s">
        <v>658</v>
      </c>
      <c r="AM289" s="110" t="s">
        <v>68</v>
      </c>
      <c r="AN289" s="110" t="s">
        <v>1317</v>
      </c>
      <c r="AO289" s="110" t="s">
        <v>390</v>
      </c>
      <c r="AP289" s="119"/>
      <c r="AQ289" s="110" t="s">
        <v>1342</v>
      </c>
      <c r="AR289" s="91">
        <v>41166</v>
      </c>
      <c r="AS289" s="22" t="s">
        <v>302</v>
      </c>
      <c r="AT289" s="110" t="s">
        <v>71</v>
      </c>
      <c r="AU289" s="110" t="s">
        <v>82</v>
      </c>
      <c r="AV289" s="110" t="s">
        <v>82</v>
      </c>
      <c r="AW289" s="110" t="s">
        <v>82</v>
      </c>
      <c r="AX289" s="110" t="s">
        <v>1229</v>
      </c>
      <c r="AY289" s="119"/>
      <c r="AZ289" s="119"/>
      <c r="BA289" s="119"/>
      <c r="BB289" s="110" t="s">
        <v>1311</v>
      </c>
      <c r="BC289" s="120" t="s">
        <v>1343</v>
      </c>
    </row>
    <row r="290" spans="29:55" ht="45" x14ac:dyDescent="0.25">
      <c r="AC290" s="15">
        <v>289</v>
      </c>
      <c r="AD290" s="110" t="s">
        <v>1127</v>
      </c>
      <c r="AE290" s="111" t="s">
        <v>1344</v>
      </c>
      <c r="AF290" s="119" t="s">
        <v>1127</v>
      </c>
      <c r="AG290" s="119" t="s">
        <v>61</v>
      </c>
      <c r="AH290" s="119" t="s">
        <v>89</v>
      </c>
      <c r="AI290" s="119" t="s">
        <v>232</v>
      </c>
      <c r="AJ290" s="110" t="s">
        <v>64</v>
      </c>
      <c r="AK290" s="119" t="s">
        <v>65</v>
      </c>
      <c r="AL290" s="119" t="s">
        <v>658</v>
      </c>
      <c r="AM290" s="110" t="s">
        <v>68</v>
      </c>
      <c r="AN290" s="119"/>
      <c r="AO290" s="110" t="s">
        <v>1325</v>
      </c>
      <c r="AP290" s="119"/>
      <c r="AQ290" s="119" t="s">
        <v>1338</v>
      </c>
      <c r="AR290" s="91"/>
      <c r="AS290" s="112"/>
      <c r="AT290" s="110" t="s">
        <v>71</v>
      </c>
      <c r="AU290" s="110" t="s">
        <v>82</v>
      </c>
      <c r="AV290" s="110" t="s">
        <v>82</v>
      </c>
      <c r="AW290" s="110" t="s">
        <v>82</v>
      </c>
      <c r="AX290" s="110" t="s">
        <v>1229</v>
      </c>
      <c r="AY290" s="119"/>
      <c r="AZ290" s="119"/>
      <c r="BA290" s="119"/>
      <c r="BB290" s="110" t="s">
        <v>1311</v>
      </c>
      <c r="BC290" s="120" t="s">
        <v>1345</v>
      </c>
    </row>
    <row r="291" spans="29:55" ht="23.25" x14ac:dyDescent="0.25">
      <c r="AC291" s="15">
        <v>290</v>
      </c>
      <c r="AD291" s="110" t="s">
        <v>1127</v>
      </c>
      <c r="AE291" s="38" t="s">
        <v>1346</v>
      </c>
      <c r="AF291" s="119" t="s">
        <v>1347</v>
      </c>
      <c r="AG291" s="119" t="s">
        <v>78</v>
      </c>
      <c r="AH291" s="119" t="s">
        <v>62</v>
      </c>
      <c r="AI291" s="119" t="s">
        <v>232</v>
      </c>
      <c r="AJ291" s="119" t="s">
        <v>78</v>
      </c>
      <c r="AK291" s="110" t="s">
        <v>129</v>
      </c>
      <c r="AL291" s="119" t="s">
        <v>658</v>
      </c>
      <c r="AM291" s="119"/>
      <c r="AN291" s="119"/>
      <c r="AO291" s="110" t="s">
        <v>390</v>
      </c>
      <c r="AP291" s="119"/>
      <c r="AQ291" s="119" t="s">
        <v>1338</v>
      </c>
      <c r="AR291" s="91"/>
      <c r="AS291" s="112"/>
      <c r="AT291" s="110" t="s">
        <v>71</v>
      </c>
      <c r="AU291" s="110" t="s">
        <v>82</v>
      </c>
      <c r="AV291" s="110" t="s">
        <v>82</v>
      </c>
      <c r="AW291" s="110" t="s">
        <v>82</v>
      </c>
      <c r="AX291" s="110" t="s">
        <v>1229</v>
      </c>
      <c r="AY291" s="119"/>
      <c r="AZ291" s="119"/>
      <c r="BA291" s="119"/>
      <c r="BB291" s="110" t="s">
        <v>1311</v>
      </c>
      <c r="BC291" s="120" t="s">
        <v>1348</v>
      </c>
    </row>
    <row r="292" spans="29:55" x14ac:dyDescent="0.25">
      <c r="AC292" s="15">
        <v>291</v>
      </c>
      <c r="AD292" s="110" t="s">
        <v>1127</v>
      </c>
      <c r="AE292" s="38" t="s">
        <v>1349</v>
      </c>
      <c r="AF292" s="119" t="s">
        <v>1309</v>
      </c>
      <c r="AG292" s="119" t="s">
        <v>61</v>
      </c>
      <c r="AH292" s="119" t="s">
        <v>89</v>
      </c>
      <c r="AI292" s="119" t="s">
        <v>232</v>
      </c>
      <c r="AJ292" s="110" t="s">
        <v>64</v>
      </c>
      <c r="AK292" s="119" t="s">
        <v>65</v>
      </c>
      <c r="AL292" s="119" t="s">
        <v>1350</v>
      </c>
      <c r="AM292" s="110" t="s">
        <v>68</v>
      </c>
      <c r="AN292" s="110" t="s">
        <v>1317</v>
      </c>
      <c r="AO292" s="110" t="s">
        <v>1325</v>
      </c>
      <c r="AP292" s="119"/>
      <c r="AQ292" s="119" t="s">
        <v>1338</v>
      </c>
      <c r="AR292" s="91"/>
      <c r="AS292" s="112"/>
      <c r="AT292" s="110" t="s">
        <v>71</v>
      </c>
      <c r="AU292" s="110" t="s">
        <v>82</v>
      </c>
      <c r="AV292" s="110" t="s">
        <v>82</v>
      </c>
      <c r="AW292" s="110" t="s">
        <v>82</v>
      </c>
      <c r="AX292" s="110" t="s">
        <v>1229</v>
      </c>
      <c r="AY292" s="119"/>
      <c r="AZ292" s="119"/>
      <c r="BA292" s="119"/>
      <c r="BB292" s="110" t="s">
        <v>1311</v>
      </c>
      <c r="BC292" s="119" t="s">
        <v>1351</v>
      </c>
    </row>
    <row r="293" spans="29:55" ht="101.25" x14ac:dyDescent="0.25">
      <c r="AC293" s="15">
        <v>292</v>
      </c>
      <c r="AD293" s="110" t="s">
        <v>1127</v>
      </c>
      <c r="AE293" s="111" t="s">
        <v>1352</v>
      </c>
      <c r="AF293" s="121" t="s">
        <v>1136</v>
      </c>
      <c r="AG293" s="119" t="s">
        <v>61</v>
      </c>
      <c r="AH293" s="119" t="s">
        <v>89</v>
      </c>
      <c r="AI293" s="119" t="s">
        <v>232</v>
      </c>
      <c r="AJ293" s="110" t="s">
        <v>64</v>
      </c>
      <c r="AK293" s="119" t="s">
        <v>65</v>
      </c>
      <c r="AL293" s="121" t="s">
        <v>1353</v>
      </c>
      <c r="AM293" s="121" t="s">
        <v>82</v>
      </c>
      <c r="AN293" s="110" t="s">
        <v>1317</v>
      </c>
      <c r="AO293" s="110" t="s">
        <v>82</v>
      </c>
      <c r="AP293" s="121"/>
      <c r="AQ293" s="119" t="s">
        <v>1338</v>
      </c>
      <c r="AR293" s="122"/>
      <c r="AS293" s="122"/>
      <c r="AT293" s="110" t="s">
        <v>71</v>
      </c>
      <c r="AU293" s="110" t="s">
        <v>82</v>
      </c>
      <c r="AV293" s="110" t="s">
        <v>82</v>
      </c>
      <c r="AW293" s="110" t="s">
        <v>82</v>
      </c>
      <c r="AX293" s="121" t="s">
        <v>1354</v>
      </c>
      <c r="AY293" s="121"/>
      <c r="AZ293" s="121"/>
      <c r="BA293" s="121"/>
      <c r="BB293" s="110" t="s">
        <v>1311</v>
      </c>
      <c r="BC293" s="123" t="s">
        <v>1355</v>
      </c>
    </row>
    <row r="294" spans="29:55" ht="57" x14ac:dyDescent="0.25">
      <c r="AC294" s="15">
        <v>293</v>
      </c>
      <c r="AD294" s="110" t="s">
        <v>1127</v>
      </c>
      <c r="AE294" s="111" t="s">
        <v>1356</v>
      </c>
      <c r="AF294" s="121" t="s">
        <v>1173</v>
      </c>
      <c r="AG294" s="119" t="s">
        <v>61</v>
      </c>
      <c r="AH294" s="119" t="s">
        <v>89</v>
      </c>
      <c r="AI294" s="119" t="s">
        <v>232</v>
      </c>
      <c r="AJ294" s="110" t="s">
        <v>64</v>
      </c>
      <c r="AK294" s="119" t="s">
        <v>65</v>
      </c>
      <c r="AL294" s="121" t="s">
        <v>1353</v>
      </c>
      <c r="AM294" s="121" t="s">
        <v>82</v>
      </c>
      <c r="AN294" s="110" t="s">
        <v>1317</v>
      </c>
      <c r="AO294" s="121" t="s">
        <v>82</v>
      </c>
      <c r="AP294" s="121"/>
      <c r="AQ294" s="119" t="s">
        <v>1338</v>
      </c>
      <c r="AR294" s="122"/>
      <c r="AS294" s="122"/>
      <c r="AT294" s="110" t="s">
        <v>71</v>
      </c>
      <c r="AU294" s="110" t="s">
        <v>82</v>
      </c>
      <c r="AV294" s="110" t="s">
        <v>82</v>
      </c>
      <c r="AW294" s="110" t="s">
        <v>82</v>
      </c>
      <c r="AX294" s="121" t="s">
        <v>1354</v>
      </c>
      <c r="AY294" s="121"/>
      <c r="AZ294" s="121"/>
      <c r="BA294" s="121"/>
      <c r="BB294" s="110" t="s">
        <v>1311</v>
      </c>
      <c r="BC294" s="123" t="s">
        <v>1357</v>
      </c>
    </row>
    <row r="295" spans="29:55" ht="57" x14ac:dyDescent="0.25">
      <c r="AC295" s="15">
        <v>294</v>
      </c>
      <c r="AD295" s="110" t="s">
        <v>1127</v>
      </c>
      <c r="AE295" s="111" t="s">
        <v>1358</v>
      </c>
      <c r="AF295" s="121" t="s">
        <v>1173</v>
      </c>
      <c r="AG295" s="119" t="s">
        <v>61</v>
      </c>
      <c r="AH295" s="121" t="s">
        <v>1359</v>
      </c>
      <c r="AI295" s="121" t="s">
        <v>232</v>
      </c>
      <c r="AJ295" s="110" t="s">
        <v>64</v>
      </c>
      <c r="AK295" s="119" t="s">
        <v>65</v>
      </c>
      <c r="AL295" s="121" t="s">
        <v>1360</v>
      </c>
      <c r="AM295" s="121" t="s">
        <v>82</v>
      </c>
      <c r="AN295" s="110" t="s">
        <v>1317</v>
      </c>
      <c r="AO295" s="121" t="s">
        <v>82</v>
      </c>
      <c r="AP295" s="121"/>
      <c r="AQ295" s="119" t="s">
        <v>1338</v>
      </c>
      <c r="AR295" s="122"/>
      <c r="AS295" s="122"/>
      <c r="AT295" s="110" t="s">
        <v>71</v>
      </c>
      <c r="AU295" s="110" t="s">
        <v>82</v>
      </c>
      <c r="AV295" s="110" t="s">
        <v>82</v>
      </c>
      <c r="AW295" s="110" t="s">
        <v>82</v>
      </c>
      <c r="AX295" s="121" t="s">
        <v>1354</v>
      </c>
      <c r="AY295" s="121"/>
      <c r="AZ295" s="121"/>
      <c r="BA295" s="121"/>
      <c r="BB295" s="110" t="s">
        <v>1311</v>
      </c>
      <c r="BC295" s="123" t="s">
        <v>1361</v>
      </c>
    </row>
    <row r="296" spans="29:55" ht="45.75" x14ac:dyDescent="0.25">
      <c r="AC296" s="15">
        <v>295</v>
      </c>
      <c r="AD296" s="110" t="s">
        <v>1127</v>
      </c>
      <c r="AE296" s="111" t="s">
        <v>1362</v>
      </c>
      <c r="AF296" s="121" t="s">
        <v>1309</v>
      </c>
      <c r="AG296" s="121" t="s">
        <v>61</v>
      </c>
      <c r="AH296" s="121" t="s">
        <v>89</v>
      </c>
      <c r="AI296" s="121" t="s">
        <v>80</v>
      </c>
      <c r="AJ296" s="110" t="s">
        <v>64</v>
      </c>
      <c r="AK296" s="121" t="s">
        <v>65</v>
      </c>
      <c r="AL296" s="121" t="s">
        <v>1363</v>
      </c>
      <c r="AM296" s="110" t="s">
        <v>68</v>
      </c>
      <c r="AN296" s="121" t="s">
        <v>71</v>
      </c>
      <c r="AO296" s="121" t="s">
        <v>82</v>
      </c>
      <c r="AP296" s="121"/>
      <c r="AQ296" s="119" t="s">
        <v>1338</v>
      </c>
      <c r="AR296" s="122"/>
      <c r="AS296" s="122"/>
      <c r="AT296" s="110" t="s">
        <v>71</v>
      </c>
      <c r="AU296" s="110" t="s">
        <v>82</v>
      </c>
      <c r="AV296" s="110" t="s">
        <v>82</v>
      </c>
      <c r="AW296" s="110" t="s">
        <v>82</v>
      </c>
      <c r="AX296" s="121" t="s">
        <v>1354</v>
      </c>
      <c r="AY296" s="121"/>
      <c r="AZ296" s="121"/>
      <c r="BA296" s="121"/>
      <c r="BB296" s="110" t="s">
        <v>1311</v>
      </c>
      <c r="BC296" s="123" t="s">
        <v>1364</v>
      </c>
    </row>
    <row r="297" spans="29:55" ht="57" x14ac:dyDescent="0.25">
      <c r="AC297" s="15">
        <v>296</v>
      </c>
      <c r="AD297" s="110" t="s">
        <v>1127</v>
      </c>
      <c r="AE297" s="111" t="s">
        <v>1365</v>
      </c>
      <c r="AF297" s="121" t="s">
        <v>1173</v>
      </c>
      <c r="AG297" s="121" t="s">
        <v>61</v>
      </c>
      <c r="AH297" s="121" t="s">
        <v>197</v>
      </c>
      <c r="AI297" s="121" t="s">
        <v>80</v>
      </c>
      <c r="AJ297" s="121" t="s">
        <v>64</v>
      </c>
      <c r="AK297" s="121" t="s">
        <v>65</v>
      </c>
      <c r="AL297" s="121" t="s">
        <v>1034</v>
      </c>
      <c r="AM297" s="121" t="s">
        <v>82</v>
      </c>
      <c r="AN297" s="110" t="s">
        <v>1317</v>
      </c>
      <c r="AO297" s="121" t="s">
        <v>82</v>
      </c>
      <c r="AP297" s="121"/>
      <c r="AQ297" s="119" t="s">
        <v>1338</v>
      </c>
      <c r="AR297" s="122"/>
      <c r="AS297" s="122"/>
      <c r="AT297" s="110" t="s">
        <v>71</v>
      </c>
      <c r="AU297" s="110" t="s">
        <v>82</v>
      </c>
      <c r="AV297" s="110" t="s">
        <v>82</v>
      </c>
      <c r="AW297" s="110" t="s">
        <v>82</v>
      </c>
      <c r="AX297" s="121" t="s">
        <v>1354</v>
      </c>
      <c r="AY297" s="121"/>
      <c r="AZ297" s="121"/>
      <c r="BA297" s="121"/>
      <c r="BB297" s="110" t="s">
        <v>1311</v>
      </c>
      <c r="BC297" s="123" t="s">
        <v>1366</v>
      </c>
    </row>
    <row r="298" spans="29:55" ht="33.75" x14ac:dyDescent="0.25">
      <c r="AC298" s="15">
        <v>297</v>
      </c>
      <c r="AD298" s="110" t="s">
        <v>1367</v>
      </c>
      <c r="AE298" s="116" t="s">
        <v>1368</v>
      </c>
      <c r="AF298" s="116" t="s">
        <v>1369</v>
      </c>
      <c r="AG298" s="116" t="s">
        <v>240</v>
      </c>
      <c r="AH298" s="116" t="s">
        <v>141</v>
      </c>
      <c r="AI298" s="124" t="s">
        <v>80</v>
      </c>
      <c r="AJ298" s="125" t="s">
        <v>1370</v>
      </c>
      <c r="AK298" s="110" t="s">
        <v>65</v>
      </c>
      <c r="AL298" s="110" t="s">
        <v>1371</v>
      </c>
      <c r="AM298" s="110" t="s">
        <v>67</v>
      </c>
      <c r="AN298" s="125" t="s">
        <v>67</v>
      </c>
      <c r="AO298" s="125" t="s">
        <v>82</v>
      </c>
      <c r="AP298" s="125" t="s">
        <v>82</v>
      </c>
      <c r="AQ298" s="125" t="s">
        <v>67</v>
      </c>
      <c r="AR298" s="92"/>
      <c r="AS298" s="92"/>
      <c r="AT298" s="125" t="s">
        <v>71</v>
      </c>
      <c r="AU298" s="125" t="s">
        <v>71</v>
      </c>
      <c r="AV298" s="116" t="s">
        <v>67</v>
      </c>
      <c r="AW298" s="116" t="s">
        <v>82</v>
      </c>
      <c r="AX298" s="116" t="s">
        <v>123</v>
      </c>
      <c r="AY298" s="110">
        <v>10</v>
      </c>
      <c r="AZ298" s="110">
        <v>160</v>
      </c>
      <c r="BA298" s="124">
        <f t="shared" ref="BA298:BA318" si="24">+AY298+AZ298</f>
        <v>170</v>
      </c>
      <c r="BB298" s="116" t="s">
        <v>1372</v>
      </c>
      <c r="BC298" s="92"/>
    </row>
    <row r="299" spans="29:55" ht="33.75" x14ac:dyDescent="0.25">
      <c r="AC299" s="15">
        <v>298</v>
      </c>
      <c r="AD299" s="110" t="s">
        <v>1367</v>
      </c>
      <c r="AE299" s="116" t="s">
        <v>1373</v>
      </c>
      <c r="AF299" s="116" t="s">
        <v>1369</v>
      </c>
      <c r="AG299" s="116" t="s">
        <v>240</v>
      </c>
      <c r="AH299" s="116" t="s">
        <v>141</v>
      </c>
      <c r="AI299" s="110" t="s">
        <v>232</v>
      </c>
      <c r="AJ299" s="125" t="s">
        <v>1374</v>
      </c>
      <c r="AK299" s="110" t="s">
        <v>65</v>
      </c>
      <c r="AL299" s="110" t="s">
        <v>1375</v>
      </c>
      <c r="AM299" s="110" t="s">
        <v>67</v>
      </c>
      <c r="AN299" s="125" t="s">
        <v>67</v>
      </c>
      <c r="AO299" s="125" t="s">
        <v>82</v>
      </c>
      <c r="AP299" s="125" t="s">
        <v>82</v>
      </c>
      <c r="AQ299" s="116" t="s">
        <v>67</v>
      </c>
      <c r="AR299" s="92"/>
      <c r="AS299" s="92"/>
      <c r="AT299" s="125" t="s">
        <v>67</v>
      </c>
      <c r="AU299" s="125" t="s">
        <v>71</v>
      </c>
      <c r="AV299" s="125" t="s">
        <v>82</v>
      </c>
      <c r="AW299" s="116" t="s">
        <v>82</v>
      </c>
      <c r="AX299" s="126" t="s">
        <v>123</v>
      </c>
      <c r="AY299" s="110">
        <v>30</v>
      </c>
      <c r="AZ299" s="110">
        <v>250</v>
      </c>
      <c r="BA299" s="124">
        <f t="shared" si="24"/>
        <v>280</v>
      </c>
      <c r="BB299" s="116" t="s">
        <v>1372</v>
      </c>
      <c r="BC299" s="92"/>
    </row>
    <row r="300" spans="29:55" ht="56.25" x14ac:dyDescent="0.25">
      <c r="AC300" s="15">
        <v>299</v>
      </c>
      <c r="AD300" s="110" t="s">
        <v>1367</v>
      </c>
      <c r="AE300" s="124" t="s">
        <v>1376</v>
      </c>
      <c r="AF300" s="124" t="s">
        <v>1377</v>
      </c>
      <c r="AG300" s="124" t="s">
        <v>240</v>
      </c>
      <c r="AH300" s="124" t="s">
        <v>1162</v>
      </c>
      <c r="AI300" s="124" t="s">
        <v>80</v>
      </c>
      <c r="AJ300" s="125" t="s">
        <v>700</v>
      </c>
      <c r="AK300" s="110" t="s">
        <v>65</v>
      </c>
      <c r="AL300" s="110" t="s">
        <v>1378</v>
      </c>
      <c r="AM300" s="110" t="s">
        <v>67</v>
      </c>
      <c r="AN300" s="125" t="s">
        <v>67</v>
      </c>
      <c r="AO300" s="125" t="s">
        <v>82</v>
      </c>
      <c r="AP300" s="125" t="s">
        <v>82</v>
      </c>
      <c r="AQ300" s="116" t="s">
        <v>1379</v>
      </c>
      <c r="AR300" s="127">
        <v>41022</v>
      </c>
      <c r="AS300" s="22" t="s">
        <v>1193</v>
      </c>
      <c r="AT300" s="125" t="s">
        <v>71</v>
      </c>
      <c r="AU300" s="125" t="s">
        <v>71</v>
      </c>
      <c r="AV300" s="116" t="s">
        <v>67</v>
      </c>
      <c r="AW300" s="116" t="s">
        <v>82</v>
      </c>
      <c r="AX300" s="128" t="s">
        <v>137</v>
      </c>
      <c r="AY300" s="110">
        <v>60</v>
      </c>
      <c r="AZ300" s="110">
        <v>100</v>
      </c>
      <c r="BA300" s="124">
        <f t="shared" si="24"/>
        <v>160</v>
      </c>
      <c r="BB300" s="116" t="s">
        <v>1380</v>
      </c>
      <c r="BC300" s="92"/>
    </row>
    <row r="301" spans="29:55" ht="33.75" x14ac:dyDescent="0.25">
      <c r="AC301" s="15">
        <v>300</v>
      </c>
      <c r="AD301" s="110" t="s">
        <v>1367</v>
      </c>
      <c r="AE301" s="116" t="s">
        <v>1381</v>
      </c>
      <c r="AF301" s="116" t="s">
        <v>1382</v>
      </c>
      <c r="AG301" s="116" t="s">
        <v>240</v>
      </c>
      <c r="AH301" s="116" t="s">
        <v>89</v>
      </c>
      <c r="AI301" s="124" t="s">
        <v>232</v>
      </c>
      <c r="AJ301" s="125" t="s">
        <v>1374</v>
      </c>
      <c r="AK301" s="110" t="s">
        <v>65</v>
      </c>
      <c r="AL301" s="110" t="s">
        <v>1383</v>
      </c>
      <c r="AM301" s="110" t="s">
        <v>67</v>
      </c>
      <c r="AN301" s="125" t="s">
        <v>67</v>
      </c>
      <c r="AO301" s="125" t="s">
        <v>82</v>
      </c>
      <c r="AP301" s="125" t="s">
        <v>82</v>
      </c>
      <c r="AQ301" s="116" t="s">
        <v>1384</v>
      </c>
      <c r="AR301" s="92"/>
      <c r="AS301" s="92"/>
      <c r="AT301" s="125" t="s">
        <v>71</v>
      </c>
      <c r="AU301" s="125" t="s">
        <v>71</v>
      </c>
      <c r="AV301" s="116" t="s">
        <v>67</v>
      </c>
      <c r="AW301" s="116" t="s">
        <v>82</v>
      </c>
      <c r="AX301" s="128" t="s">
        <v>384</v>
      </c>
      <c r="AY301" s="110">
        <v>30</v>
      </c>
      <c r="AZ301" s="110">
        <v>200</v>
      </c>
      <c r="BA301" s="124">
        <f t="shared" si="24"/>
        <v>230</v>
      </c>
      <c r="BB301" s="116" t="s">
        <v>1372</v>
      </c>
      <c r="BC301" s="92"/>
    </row>
    <row r="302" spans="29:55" ht="33.75" x14ac:dyDescent="0.25">
      <c r="AC302" s="15">
        <v>301</v>
      </c>
      <c r="AD302" s="110" t="s">
        <v>1367</v>
      </c>
      <c r="AE302" s="116" t="s">
        <v>1385</v>
      </c>
      <c r="AF302" s="116" t="s">
        <v>1367</v>
      </c>
      <c r="AG302" s="116" t="s">
        <v>78</v>
      </c>
      <c r="AH302" s="116" t="s">
        <v>89</v>
      </c>
      <c r="AI302" s="124" t="s">
        <v>80</v>
      </c>
      <c r="AJ302" s="125" t="s">
        <v>78</v>
      </c>
      <c r="AK302" s="110" t="s">
        <v>129</v>
      </c>
      <c r="AL302" s="110"/>
      <c r="AM302" s="110" t="s">
        <v>82</v>
      </c>
      <c r="AN302" s="125" t="s">
        <v>82</v>
      </c>
      <c r="AO302" s="125" t="s">
        <v>82</v>
      </c>
      <c r="AP302" s="125" t="s">
        <v>82</v>
      </c>
      <c r="AQ302" s="116" t="s">
        <v>82</v>
      </c>
      <c r="AR302" s="92"/>
      <c r="AS302" s="92"/>
      <c r="AT302" s="125" t="s">
        <v>71</v>
      </c>
      <c r="AU302" s="125" t="s">
        <v>82</v>
      </c>
      <c r="AV302" s="125" t="s">
        <v>82</v>
      </c>
      <c r="AW302" s="116" t="s">
        <v>82</v>
      </c>
      <c r="AX302" s="126" t="s">
        <v>264</v>
      </c>
      <c r="AY302" s="110">
        <v>20</v>
      </c>
      <c r="AZ302" s="110">
        <v>100</v>
      </c>
      <c r="BA302" s="124">
        <f t="shared" si="24"/>
        <v>120</v>
      </c>
      <c r="BB302" s="129" t="s">
        <v>1386</v>
      </c>
      <c r="BC302" s="92"/>
    </row>
    <row r="303" spans="29:55" ht="22.5" x14ac:dyDescent="0.25">
      <c r="AC303" s="15">
        <v>302</v>
      </c>
      <c r="AD303" s="110" t="s">
        <v>1367</v>
      </c>
      <c r="AE303" s="116" t="s">
        <v>1387</v>
      </c>
      <c r="AF303" s="116" t="s">
        <v>1367</v>
      </c>
      <c r="AG303" s="116" t="s">
        <v>240</v>
      </c>
      <c r="AH303" s="116" t="s">
        <v>1162</v>
      </c>
      <c r="AI303" s="124" t="s">
        <v>232</v>
      </c>
      <c r="AJ303" s="125" t="s">
        <v>1374</v>
      </c>
      <c r="AK303" s="110" t="s">
        <v>65</v>
      </c>
      <c r="AL303" s="110" t="s">
        <v>352</v>
      </c>
      <c r="AM303" s="110" t="s">
        <v>67</v>
      </c>
      <c r="AN303" s="125" t="s">
        <v>67</v>
      </c>
      <c r="AO303" s="116" t="s">
        <v>82</v>
      </c>
      <c r="AP303" s="116" t="s">
        <v>82</v>
      </c>
      <c r="AQ303" s="116" t="s">
        <v>1388</v>
      </c>
      <c r="AR303" s="127">
        <v>41127</v>
      </c>
      <c r="AS303" s="22" t="s">
        <v>172</v>
      </c>
      <c r="AT303" s="125" t="s">
        <v>82</v>
      </c>
      <c r="AU303" s="125" t="s">
        <v>82</v>
      </c>
      <c r="AV303" s="125" t="s">
        <v>82</v>
      </c>
      <c r="AW303" s="125" t="s">
        <v>82</v>
      </c>
      <c r="AX303" s="126" t="s">
        <v>384</v>
      </c>
      <c r="AY303" s="110">
        <v>50</v>
      </c>
      <c r="AZ303" s="110">
        <v>200</v>
      </c>
      <c r="BA303" s="124">
        <f t="shared" si="24"/>
        <v>250</v>
      </c>
      <c r="BB303" s="116" t="s">
        <v>1389</v>
      </c>
      <c r="BC303" s="92"/>
    </row>
    <row r="304" spans="29:55" ht="45" x14ac:dyDescent="0.25">
      <c r="AC304" s="15">
        <v>303</v>
      </c>
      <c r="AD304" s="113" t="s">
        <v>1367</v>
      </c>
      <c r="AE304" s="117" t="s">
        <v>1390</v>
      </c>
      <c r="AF304" s="117" t="s">
        <v>1367</v>
      </c>
      <c r="AG304" s="117" t="s">
        <v>78</v>
      </c>
      <c r="AH304" s="117" t="s">
        <v>1162</v>
      </c>
      <c r="AI304" s="130" t="s">
        <v>80</v>
      </c>
      <c r="AJ304" s="131" t="s">
        <v>78</v>
      </c>
      <c r="AK304" s="113" t="s">
        <v>129</v>
      </c>
      <c r="AL304" s="113" t="s">
        <v>1391</v>
      </c>
      <c r="AM304" s="113" t="s">
        <v>82</v>
      </c>
      <c r="AN304" s="131" t="s">
        <v>82</v>
      </c>
      <c r="AO304" s="117" t="s">
        <v>71</v>
      </c>
      <c r="AP304" s="131" t="s">
        <v>71</v>
      </c>
      <c r="AQ304" s="117" t="s">
        <v>82</v>
      </c>
      <c r="AR304" s="132"/>
      <c r="AS304" s="132"/>
      <c r="AT304" s="131" t="s">
        <v>71</v>
      </c>
      <c r="AU304" s="131" t="s">
        <v>82</v>
      </c>
      <c r="AV304" s="131" t="s">
        <v>82</v>
      </c>
      <c r="AW304" s="131" t="s">
        <v>82</v>
      </c>
      <c r="AX304" s="133" t="s">
        <v>264</v>
      </c>
      <c r="AY304" s="113">
        <v>30</v>
      </c>
      <c r="AZ304" s="113">
        <v>100</v>
      </c>
      <c r="BA304" s="130">
        <f t="shared" si="24"/>
        <v>130</v>
      </c>
      <c r="BB304" s="117" t="s">
        <v>1392</v>
      </c>
      <c r="BC304" s="132"/>
    </row>
    <row r="305" spans="29:55" ht="22.5" x14ac:dyDescent="0.25">
      <c r="AC305" s="15">
        <v>304</v>
      </c>
      <c r="AD305" s="134" t="s">
        <v>1367</v>
      </c>
      <c r="AE305" s="135" t="s">
        <v>1393</v>
      </c>
      <c r="AF305" s="135" t="s">
        <v>1367</v>
      </c>
      <c r="AG305" s="135" t="s">
        <v>240</v>
      </c>
      <c r="AH305" s="135" t="s">
        <v>1162</v>
      </c>
      <c r="AI305" s="136" t="s">
        <v>80</v>
      </c>
      <c r="AJ305" s="137" t="s">
        <v>1370</v>
      </c>
      <c r="AK305" s="134" t="s">
        <v>65</v>
      </c>
      <c r="AL305" s="134" t="s">
        <v>1394</v>
      </c>
      <c r="AM305" s="134" t="s">
        <v>67</v>
      </c>
      <c r="AN305" s="137" t="s">
        <v>82</v>
      </c>
      <c r="AO305" s="135" t="s">
        <v>82</v>
      </c>
      <c r="AP305" s="135" t="s">
        <v>82</v>
      </c>
      <c r="AQ305" s="135" t="s">
        <v>1395</v>
      </c>
      <c r="AR305" s="138">
        <v>41181</v>
      </c>
      <c r="AS305" s="22" t="s">
        <v>302</v>
      </c>
      <c r="AT305" s="137" t="s">
        <v>71</v>
      </c>
      <c r="AU305" s="137" t="s">
        <v>82</v>
      </c>
      <c r="AV305" s="137" t="s">
        <v>82</v>
      </c>
      <c r="AW305" s="137" t="s">
        <v>82</v>
      </c>
      <c r="AX305" s="139" t="s">
        <v>123</v>
      </c>
      <c r="AY305" s="134">
        <v>30</v>
      </c>
      <c r="AZ305" s="134">
        <v>120</v>
      </c>
      <c r="BA305" s="136">
        <f t="shared" si="24"/>
        <v>150</v>
      </c>
      <c r="BB305" s="135" t="s">
        <v>1396</v>
      </c>
      <c r="BC305" s="140"/>
    </row>
    <row r="306" spans="29:55" ht="22.5" x14ac:dyDescent="0.25">
      <c r="AC306" s="15">
        <v>305</v>
      </c>
      <c r="AD306" s="110" t="s">
        <v>1367</v>
      </c>
      <c r="AE306" s="116" t="s">
        <v>1397</v>
      </c>
      <c r="AF306" s="116" t="s">
        <v>1367</v>
      </c>
      <c r="AG306" s="116" t="s">
        <v>240</v>
      </c>
      <c r="AH306" s="116" t="s">
        <v>1162</v>
      </c>
      <c r="AI306" s="124" t="s">
        <v>80</v>
      </c>
      <c r="AJ306" s="125" t="s">
        <v>700</v>
      </c>
      <c r="AK306" s="110" t="s">
        <v>65</v>
      </c>
      <c r="AL306" s="110" t="s">
        <v>1398</v>
      </c>
      <c r="AM306" s="110" t="s">
        <v>67</v>
      </c>
      <c r="AN306" s="125" t="s">
        <v>67</v>
      </c>
      <c r="AO306" s="116" t="s">
        <v>82</v>
      </c>
      <c r="AP306" s="116" t="s">
        <v>82</v>
      </c>
      <c r="AQ306" s="116" t="s">
        <v>1399</v>
      </c>
      <c r="AR306" s="127">
        <v>41162</v>
      </c>
      <c r="AS306" s="22" t="s">
        <v>302</v>
      </c>
      <c r="AT306" s="125" t="s">
        <v>71</v>
      </c>
      <c r="AU306" s="125" t="s">
        <v>82</v>
      </c>
      <c r="AV306" s="125" t="s">
        <v>82</v>
      </c>
      <c r="AW306" s="125" t="s">
        <v>82</v>
      </c>
      <c r="AX306" s="126" t="s">
        <v>338</v>
      </c>
      <c r="AY306" s="110">
        <v>80</v>
      </c>
      <c r="AZ306" s="110">
        <v>80</v>
      </c>
      <c r="BA306" s="124">
        <f t="shared" si="24"/>
        <v>160</v>
      </c>
      <c r="BB306" s="129" t="s">
        <v>1400</v>
      </c>
      <c r="BC306" s="92"/>
    </row>
    <row r="307" spans="29:55" ht="22.5" x14ac:dyDescent="0.25">
      <c r="AC307" s="15">
        <v>306</v>
      </c>
      <c r="AD307" s="110" t="s">
        <v>1367</v>
      </c>
      <c r="AE307" s="116" t="s">
        <v>1401</v>
      </c>
      <c r="AF307" s="116" t="s">
        <v>1402</v>
      </c>
      <c r="AG307" s="116" t="s">
        <v>78</v>
      </c>
      <c r="AH307" s="116" t="s">
        <v>1162</v>
      </c>
      <c r="AI307" s="124" t="s">
        <v>80</v>
      </c>
      <c r="AJ307" s="124" t="s">
        <v>78</v>
      </c>
      <c r="AK307" s="124" t="s">
        <v>129</v>
      </c>
      <c r="AL307" s="124" t="s">
        <v>1403</v>
      </c>
      <c r="AM307" s="110" t="s">
        <v>67</v>
      </c>
      <c r="AN307" s="125" t="s">
        <v>82</v>
      </c>
      <c r="AO307" s="116" t="s">
        <v>71</v>
      </c>
      <c r="AP307" s="125" t="s">
        <v>71</v>
      </c>
      <c r="AQ307" s="116" t="s">
        <v>1404</v>
      </c>
      <c r="AR307" s="127">
        <v>41127</v>
      </c>
      <c r="AS307" s="22" t="s">
        <v>172</v>
      </c>
      <c r="AT307" s="125" t="s">
        <v>71</v>
      </c>
      <c r="AU307" s="125" t="s">
        <v>82</v>
      </c>
      <c r="AV307" s="125" t="s">
        <v>82</v>
      </c>
      <c r="AW307" s="125" t="s">
        <v>82</v>
      </c>
      <c r="AX307" s="126" t="s">
        <v>384</v>
      </c>
      <c r="AY307" s="110">
        <v>20</v>
      </c>
      <c r="AZ307" s="110">
        <v>80</v>
      </c>
      <c r="BA307" s="124">
        <f t="shared" si="24"/>
        <v>100</v>
      </c>
      <c r="BB307" s="129" t="s">
        <v>1400</v>
      </c>
      <c r="BC307" s="92"/>
    </row>
    <row r="308" spans="29:55" ht="78.75" x14ac:dyDescent="0.25">
      <c r="AC308" s="15">
        <v>307</v>
      </c>
      <c r="AD308" s="110" t="s">
        <v>1367</v>
      </c>
      <c r="AE308" s="116" t="s">
        <v>1405</v>
      </c>
      <c r="AF308" s="116" t="s">
        <v>1406</v>
      </c>
      <c r="AG308" s="116" t="s">
        <v>240</v>
      </c>
      <c r="AH308" s="116" t="s">
        <v>89</v>
      </c>
      <c r="AI308" s="124" t="s">
        <v>232</v>
      </c>
      <c r="AJ308" s="124" t="s">
        <v>1374</v>
      </c>
      <c r="AK308" s="124" t="s">
        <v>65</v>
      </c>
      <c r="AL308" s="124" t="s">
        <v>1407</v>
      </c>
      <c r="AM308" s="124" t="s">
        <v>67</v>
      </c>
      <c r="AN308" s="124" t="s">
        <v>67</v>
      </c>
      <c r="AO308" s="124" t="s">
        <v>82</v>
      </c>
      <c r="AP308" s="124" t="s">
        <v>82</v>
      </c>
      <c r="AQ308" s="116" t="s">
        <v>82</v>
      </c>
      <c r="AR308" s="92"/>
      <c r="AS308" s="92"/>
      <c r="AT308" s="124" t="s">
        <v>71</v>
      </c>
      <c r="AU308" s="124" t="s">
        <v>71</v>
      </c>
      <c r="AV308" s="124" t="s">
        <v>82</v>
      </c>
      <c r="AW308" s="116" t="s">
        <v>82</v>
      </c>
      <c r="AX308" s="126" t="s">
        <v>264</v>
      </c>
      <c r="AY308" s="110">
        <v>24</v>
      </c>
      <c r="AZ308" s="110">
        <v>150</v>
      </c>
      <c r="BA308" s="124">
        <f t="shared" si="24"/>
        <v>174</v>
      </c>
      <c r="BB308" s="116" t="s">
        <v>1408</v>
      </c>
      <c r="BC308" s="92"/>
    </row>
    <row r="309" spans="29:55" ht="56.25" x14ac:dyDescent="0.25">
      <c r="AC309" s="15">
        <v>308</v>
      </c>
      <c r="AD309" s="110" t="s">
        <v>1367</v>
      </c>
      <c r="AE309" s="116" t="s">
        <v>1409</v>
      </c>
      <c r="AF309" s="116" t="s">
        <v>1406</v>
      </c>
      <c r="AG309" s="116" t="s">
        <v>240</v>
      </c>
      <c r="AH309" s="116" t="s">
        <v>1162</v>
      </c>
      <c r="AI309" s="124" t="s">
        <v>80</v>
      </c>
      <c r="AJ309" s="124" t="s">
        <v>1370</v>
      </c>
      <c r="AK309" s="124" t="s">
        <v>65</v>
      </c>
      <c r="AL309" s="124" t="s">
        <v>1407</v>
      </c>
      <c r="AM309" s="124" t="s">
        <v>67</v>
      </c>
      <c r="AN309" s="124" t="s">
        <v>82</v>
      </c>
      <c r="AO309" s="124" t="s">
        <v>82</v>
      </c>
      <c r="AP309" s="124" t="s">
        <v>82</v>
      </c>
      <c r="AQ309" s="116" t="s">
        <v>1410</v>
      </c>
      <c r="AR309" s="127">
        <v>41093</v>
      </c>
      <c r="AS309" s="22" t="s">
        <v>166</v>
      </c>
      <c r="AT309" s="124" t="s">
        <v>71</v>
      </c>
      <c r="AU309" s="124" t="s">
        <v>71</v>
      </c>
      <c r="AV309" s="124" t="s">
        <v>82</v>
      </c>
      <c r="AW309" s="116" t="s">
        <v>82</v>
      </c>
      <c r="AX309" s="141" t="s">
        <v>137</v>
      </c>
      <c r="AY309" s="110">
        <v>30</v>
      </c>
      <c r="AZ309" s="110">
        <v>120</v>
      </c>
      <c r="BA309" s="124">
        <f t="shared" si="24"/>
        <v>150</v>
      </c>
      <c r="BB309" s="116" t="s">
        <v>1380</v>
      </c>
      <c r="BC309" s="92"/>
    </row>
    <row r="310" spans="29:55" ht="33.75" x14ac:dyDescent="0.25">
      <c r="AC310" s="15">
        <v>309</v>
      </c>
      <c r="AD310" s="110" t="s">
        <v>1367</v>
      </c>
      <c r="AE310" s="116" t="s">
        <v>1411</v>
      </c>
      <c r="AF310" s="116" t="s">
        <v>1412</v>
      </c>
      <c r="AG310" s="116" t="s">
        <v>78</v>
      </c>
      <c r="AH310" s="116" t="s">
        <v>89</v>
      </c>
      <c r="AI310" s="124" t="s">
        <v>80</v>
      </c>
      <c r="AJ310" s="124" t="s">
        <v>78</v>
      </c>
      <c r="AK310" s="124" t="s">
        <v>129</v>
      </c>
      <c r="AL310" s="124"/>
      <c r="AM310" s="124" t="s">
        <v>67</v>
      </c>
      <c r="AN310" s="124" t="s">
        <v>82</v>
      </c>
      <c r="AO310" s="116" t="s">
        <v>71</v>
      </c>
      <c r="AP310" s="125" t="s">
        <v>71</v>
      </c>
      <c r="AQ310" s="116"/>
      <c r="AR310" s="92"/>
      <c r="AS310" s="22"/>
      <c r="AT310" s="124"/>
      <c r="AU310" s="124"/>
      <c r="AV310" s="124"/>
      <c r="AW310" s="116"/>
      <c r="AX310" s="141" t="s">
        <v>384</v>
      </c>
      <c r="AY310" s="110">
        <v>20</v>
      </c>
      <c r="AZ310" s="110">
        <v>80</v>
      </c>
      <c r="BA310" s="124">
        <f t="shared" si="24"/>
        <v>100</v>
      </c>
      <c r="BB310" s="116" t="s">
        <v>1413</v>
      </c>
      <c r="BC310" s="92"/>
    </row>
    <row r="311" spans="29:55" ht="22.5" x14ac:dyDescent="0.25">
      <c r="AC311" s="15">
        <v>310</v>
      </c>
      <c r="AD311" s="110" t="s">
        <v>1367</v>
      </c>
      <c r="AE311" s="116" t="s">
        <v>1414</v>
      </c>
      <c r="AF311" s="124" t="s">
        <v>1382</v>
      </c>
      <c r="AG311" s="116" t="s">
        <v>240</v>
      </c>
      <c r="AH311" s="124" t="s">
        <v>1415</v>
      </c>
      <c r="AI311" s="124" t="s">
        <v>80</v>
      </c>
      <c r="AJ311" s="125" t="s">
        <v>1370</v>
      </c>
      <c r="AK311" s="110" t="s">
        <v>65</v>
      </c>
      <c r="AL311" s="110" t="s">
        <v>1416</v>
      </c>
      <c r="AM311" s="124" t="s">
        <v>67</v>
      </c>
      <c r="AN311" s="124" t="s">
        <v>67</v>
      </c>
      <c r="AO311" s="124" t="s">
        <v>82</v>
      </c>
      <c r="AP311" s="124" t="s">
        <v>82</v>
      </c>
      <c r="AQ311" s="116" t="s">
        <v>1417</v>
      </c>
      <c r="AR311" s="127">
        <v>41117</v>
      </c>
      <c r="AS311" s="22" t="s">
        <v>166</v>
      </c>
      <c r="AT311" s="124" t="s">
        <v>82</v>
      </c>
      <c r="AU311" s="124" t="s">
        <v>71</v>
      </c>
      <c r="AV311" s="125" t="s">
        <v>67</v>
      </c>
      <c r="AW311" s="124" t="s">
        <v>82</v>
      </c>
      <c r="AX311" s="126" t="s">
        <v>85</v>
      </c>
      <c r="AY311" s="110">
        <v>40</v>
      </c>
      <c r="AZ311" s="110">
        <v>160</v>
      </c>
      <c r="BA311" s="124">
        <f t="shared" si="24"/>
        <v>200</v>
      </c>
      <c r="BB311" s="116" t="s">
        <v>1418</v>
      </c>
      <c r="BC311" s="92"/>
    </row>
    <row r="312" spans="29:55" ht="22.5" x14ac:dyDescent="0.25">
      <c r="AC312" s="15">
        <v>311</v>
      </c>
      <c r="AD312" s="110" t="s">
        <v>1367</v>
      </c>
      <c r="AE312" s="116" t="s">
        <v>1419</v>
      </c>
      <c r="AF312" s="124" t="s">
        <v>1382</v>
      </c>
      <c r="AG312" s="116" t="s">
        <v>78</v>
      </c>
      <c r="AH312" s="124" t="s">
        <v>89</v>
      </c>
      <c r="AI312" s="124" t="s">
        <v>80</v>
      </c>
      <c r="AJ312" s="125" t="s">
        <v>78</v>
      </c>
      <c r="AK312" s="110" t="s">
        <v>129</v>
      </c>
      <c r="AL312" s="110" t="s">
        <v>1021</v>
      </c>
      <c r="AM312" s="110" t="s">
        <v>67</v>
      </c>
      <c r="AN312" s="125" t="s">
        <v>82</v>
      </c>
      <c r="AO312" s="116" t="s">
        <v>71</v>
      </c>
      <c r="AP312" s="125" t="s">
        <v>71</v>
      </c>
      <c r="AQ312" s="116" t="s">
        <v>1420</v>
      </c>
      <c r="AR312" s="127">
        <v>41185</v>
      </c>
      <c r="AS312" s="22" t="s">
        <v>1032</v>
      </c>
      <c r="AT312" s="125" t="s">
        <v>71</v>
      </c>
      <c r="AU312" s="125" t="s">
        <v>71</v>
      </c>
      <c r="AV312" s="125" t="s">
        <v>82</v>
      </c>
      <c r="AW312" s="116" t="s">
        <v>82</v>
      </c>
      <c r="AX312" s="126" t="s">
        <v>137</v>
      </c>
      <c r="AY312" s="110">
        <v>20</v>
      </c>
      <c r="AZ312" s="110">
        <v>60</v>
      </c>
      <c r="BA312" s="110">
        <f t="shared" si="24"/>
        <v>80</v>
      </c>
      <c r="BB312" s="116" t="s">
        <v>1418</v>
      </c>
      <c r="BC312" s="92"/>
    </row>
    <row r="313" spans="29:55" ht="33.75" x14ac:dyDescent="0.25">
      <c r="AC313" s="15">
        <v>312</v>
      </c>
      <c r="AD313" s="110" t="s">
        <v>1367</v>
      </c>
      <c r="AE313" s="116" t="s">
        <v>1421</v>
      </c>
      <c r="AF313" s="124" t="s">
        <v>1422</v>
      </c>
      <c r="AG313" s="116" t="s">
        <v>78</v>
      </c>
      <c r="AH313" s="124" t="s">
        <v>89</v>
      </c>
      <c r="AI313" s="124" t="s">
        <v>80</v>
      </c>
      <c r="AJ313" s="125" t="s">
        <v>78</v>
      </c>
      <c r="AK313" s="110" t="s">
        <v>129</v>
      </c>
      <c r="AL313" s="110"/>
      <c r="AM313" s="110"/>
      <c r="AN313" s="125"/>
      <c r="AO313" s="116" t="s">
        <v>71</v>
      </c>
      <c r="AP313" s="125" t="s">
        <v>71</v>
      </c>
      <c r="AQ313" s="116"/>
      <c r="AR313" s="92"/>
      <c r="AS313" s="92"/>
      <c r="AT313" s="125"/>
      <c r="AU313" s="125"/>
      <c r="AV313" s="125"/>
      <c r="AW313" s="116"/>
      <c r="AX313" s="126" t="s">
        <v>123</v>
      </c>
      <c r="AY313" s="110">
        <v>20</v>
      </c>
      <c r="AZ313" s="110">
        <v>80</v>
      </c>
      <c r="BA313" s="110">
        <f t="shared" si="24"/>
        <v>100</v>
      </c>
      <c r="BB313" s="116" t="s">
        <v>1413</v>
      </c>
      <c r="BC313" s="92"/>
    </row>
    <row r="314" spans="29:55" ht="22.5" x14ac:dyDescent="0.25">
      <c r="AC314" s="15">
        <v>313</v>
      </c>
      <c r="AD314" s="110" t="s">
        <v>1367</v>
      </c>
      <c r="AE314" s="116" t="s">
        <v>1423</v>
      </c>
      <c r="AF314" s="124" t="s">
        <v>1422</v>
      </c>
      <c r="AG314" s="116" t="s">
        <v>78</v>
      </c>
      <c r="AH314" s="124" t="s">
        <v>89</v>
      </c>
      <c r="AI314" s="124" t="s">
        <v>80</v>
      </c>
      <c r="AJ314" s="125" t="s">
        <v>78</v>
      </c>
      <c r="AK314" s="110" t="s">
        <v>129</v>
      </c>
      <c r="AL314" s="110"/>
      <c r="AM314" s="110"/>
      <c r="AN314" s="125"/>
      <c r="AO314" s="116" t="s">
        <v>71</v>
      </c>
      <c r="AP314" s="125" t="s">
        <v>71</v>
      </c>
      <c r="AQ314" s="116"/>
      <c r="AR314" s="92"/>
      <c r="AS314" s="92"/>
      <c r="AT314" s="125"/>
      <c r="AU314" s="125"/>
      <c r="AV314" s="125"/>
      <c r="AW314" s="116"/>
      <c r="AX314" s="126" t="s">
        <v>123</v>
      </c>
      <c r="AY314" s="110">
        <v>20</v>
      </c>
      <c r="AZ314" s="110">
        <v>80</v>
      </c>
      <c r="BA314" s="110">
        <f t="shared" si="24"/>
        <v>100</v>
      </c>
      <c r="BB314" s="116" t="s">
        <v>1424</v>
      </c>
      <c r="BC314" s="92"/>
    </row>
    <row r="315" spans="29:55" x14ac:dyDescent="0.25">
      <c r="AC315" s="15">
        <v>314</v>
      </c>
      <c r="AD315" s="110" t="s">
        <v>1367</v>
      </c>
      <c r="AE315" s="116" t="s">
        <v>1425</v>
      </c>
      <c r="AF315" s="124" t="s">
        <v>1426</v>
      </c>
      <c r="AG315" s="116" t="s">
        <v>78</v>
      </c>
      <c r="AH315" s="124" t="s">
        <v>89</v>
      </c>
      <c r="AI315" s="124" t="s">
        <v>80</v>
      </c>
      <c r="AJ315" s="125" t="s">
        <v>78</v>
      </c>
      <c r="AK315" s="110" t="s">
        <v>129</v>
      </c>
      <c r="AL315" s="110"/>
      <c r="AM315" s="110"/>
      <c r="AN315" s="125"/>
      <c r="AO315" s="116" t="s">
        <v>71</v>
      </c>
      <c r="AP315" s="125" t="s">
        <v>71</v>
      </c>
      <c r="AQ315" s="116"/>
      <c r="AR315" s="92"/>
      <c r="AS315" s="92"/>
      <c r="AT315" s="125"/>
      <c r="AU315" s="125"/>
      <c r="AV315" s="125"/>
      <c r="AW315" s="116"/>
      <c r="AX315" s="126" t="s">
        <v>123</v>
      </c>
      <c r="AY315" s="110">
        <v>25</v>
      </c>
      <c r="AZ315" s="110">
        <v>85</v>
      </c>
      <c r="BA315" s="110">
        <f t="shared" si="24"/>
        <v>110</v>
      </c>
      <c r="BB315" s="116" t="s">
        <v>1427</v>
      </c>
      <c r="BC315" s="92"/>
    </row>
    <row r="316" spans="29:55" ht="22.5" x14ac:dyDescent="0.25">
      <c r="AC316" s="15">
        <v>315</v>
      </c>
      <c r="AD316" s="110" t="s">
        <v>1367</v>
      </c>
      <c r="AE316" s="116" t="s">
        <v>1428</v>
      </c>
      <c r="AF316" s="124" t="s">
        <v>1382</v>
      </c>
      <c r="AG316" s="116" t="s">
        <v>78</v>
      </c>
      <c r="AH316" s="124" t="s">
        <v>89</v>
      </c>
      <c r="AI316" s="124" t="s">
        <v>80</v>
      </c>
      <c r="AJ316" s="125" t="s">
        <v>78</v>
      </c>
      <c r="AK316" s="110" t="s">
        <v>129</v>
      </c>
      <c r="AL316" s="110" t="s">
        <v>1021</v>
      </c>
      <c r="AM316" s="110" t="s">
        <v>67</v>
      </c>
      <c r="AN316" s="125" t="s">
        <v>82</v>
      </c>
      <c r="AO316" s="116" t="s">
        <v>71</v>
      </c>
      <c r="AP316" s="125" t="s">
        <v>71</v>
      </c>
      <c r="AQ316" s="116" t="s">
        <v>1429</v>
      </c>
      <c r="AR316" s="127">
        <v>41185</v>
      </c>
      <c r="AS316" s="22" t="s">
        <v>1032</v>
      </c>
      <c r="AT316" s="125" t="s">
        <v>71</v>
      </c>
      <c r="AU316" s="125" t="s">
        <v>71</v>
      </c>
      <c r="AV316" s="125" t="s">
        <v>82</v>
      </c>
      <c r="AW316" s="116" t="s">
        <v>82</v>
      </c>
      <c r="AX316" s="126" t="s">
        <v>137</v>
      </c>
      <c r="AY316" s="110">
        <v>20</v>
      </c>
      <c r="AZ316" s="110">
        <v>85</v>
      </c>
      <c r="BA316" s="110">
        <f t="shared" si="24"/>
        <v>105</v>
      </c>
      <c r="BB316" s="116" t="s">
        <v>1418</v>
      </c>
      <c r="BC316" s="92"/>
    </row>
    <row r="317" spans="29:55" ht="22.5" x14ac:dyDescent="0.25">
      <c r="AC317" s="15">
        <v>316</v>
      </c>
      <c r="AD317" s="110" t="s">
        <v>1367</v>
      </c>
      <c r="AE317" s="116" t="s">
        <v>1430</v>
      </c>
      <c r="AF317" s="124" t="s">
        <v>1426</v>
      </c>
      <c r="AG317" s="116" t="s">
        <v>78</v>
      </c>
      <c r="AH317" s="124" t="s">
        <v>89</v>
      </c>
      <c r="AI317" s="124" t="s">
        <v>80</v>
      </c>
      <c r="AJ317" s="125" t="s">
        <v>78</v>
      </c>
      <c r="AK317" s="110" t="s">
        <v>129</v>
      </c>
      <c r="AL317" s="110"/>
      <c r="AM317" s="110"/>
      <c r="AN317" s="125"/>
      <c r="AO317" s="116" t="s">
        <v>71</v>
      </c>
      <c r="AP317" s="125" t="s">
        <v>71</v>
      </c>
      <c r="AQ317" s="116"/>
      <c r="AR317" s="92"/>
      <c r="AS317" s="92"/>
      <c r="AT317" s="125"/>
      <c r="AU317" s="125"/>
      <c r="AV317" s="125"/>
      <c r="AW317" s="116"/>
      <c r="AX317" s="126" t="s">
        <v>384</v>
      </c>
      <c r="AY317" s="110">
        <v>10</v>
      </c>
      <c r="AZ317" s="110">
        <v>50</v>
      </c>
      <c r="BA317" s="110">
        <f t="shared" si="24"/>
        <v>60</v>
      </c>
      <c r="BB317" s="116" t="s">
        <v>1424</v>
      </c>
      <c r="BC317" s="92"/>
    </row>
    <row r="318" spans="29:55" ht="22.5" x14ac:dyDescent="0.25">
      <c r="AC318" s="15">
        <v>317</v>
      </c>
      <c r="AD318" s="110" t="s">
        <v>1367</v>
      </c>
      <c r="AE318" s="116" t="s">
        <v>1431</v>
      </c>
      <c r="AF318" s="124" t="s">
        <v>1422</v>
      </c>
      <c r="AG318" s="116" t="s">
        <v>78</v>
      </c>
      <c r="AH318" s="124" t="s">
        <v>89</v>
      </c>
      <c r="AI318" s="124" t="s">
        <v>80</v>
      </c>
      <c r="AJ318" s="125" t="s">
        <v>78</v>
      </c>
      <c r="AK318" s="110" t="s">
        <v>129</v>
      </c>
      <c r="AL318" s="110"/>
      <c r="AM318" s="110"/>
      <c r="AN318" s="125"/>
      <c r="AO318" s="116" t="s">
        <v>71</v>
      </c>
      <c r="AP318" s="125" t="s">
        <v>71</v>
      </c>
      <c r="AQ318" s="116"/>
      <c r="AR318" s="92"/>
      <c r="AS318" s="92"/>
      <c r="AT318" s="125"/>
      <c r="AU318" s="125"/>
      <c r="AV318" s="125"/>
      <c r="AW318" s="116"/>
      <c r="AX318" s="126" t="s">
        <v>264</v>
      </c>
      <c r="AY318" s="110">
        <v>10</v>
      </c>
      <c r="AZ318" s="110">
        <v>50</v>
      </c>
      <c r="BA318" s="110">
        <f t="shared" si="24"/>
        <v>60</v>
      </c>
      <c r="BB318" s="116" t="s">
        <v>1424</v>
      </c>
      <c r="BC318" s="92"/>
    </row>
    <row r="319" spans="29:55" ht="135" x14ac:dyDescent="0.25">
      <c r="AC319" s="15">
        <v>318</v>
      </c>
      <c r="AD319" s="142" t="s">
        <v>1432</v>
      </c>
      <c r="AE319" s="143" t="s">
        <v>1433</v>
      </c>
      <c r="AF319" s="103" t="s">
        <v>1434</v>
      </c>
      <c r="AG319" s="103" t="s">
        <v>240</v>
      </c>
      <c r="AH319" s="103" t="s">
        <v>89</v>
      </c>
      <c r="AI319" s="103" t="s">
        <v>232</v>
      </c>
      <c r="AJ319" s="103" t="s">
        <v>143</v>
      </c>
      <c r="AK319" s="103" t="s">
        <v>65</v>
      </c>
      <c r="AL319" s="103" t="s">
        <v>1435</v>
      </c>
      <c r="AM319" s="103" t="s">
        <v>67</v>
      </c>
      <c r="AN319" s="103" t="s">
        <v>67</v>
      </c>
      <c r="AO319" s="103" t="s">
        <v>82</v>
      </c>
      <c r="AP319" s="103" t="s">
        <v>82</v>
      </c>
      <c r="AQ319" s="103" t="s">
        <v>1436</v>
      </c>
      <c r="AR319" s="104">
        <v>40502</v>
      </c>
      <c r="AS319" s="22" t="s">
        <v>469</v>
      </c>
      <c r="AT319" s="103" t="s">
        <v>180</v>
      </c>
      <c r="AU319" s="103" t="s">
        <v>71</v>
      </c>
      <c r="AV319" s="103" t="s">
        <v>67</v>
      </c>
      <c r="AW319" s="103" t="s">
        <v>82</v>
      </c>
      <c r="AX319" s="103" t="s">
        <v>159</v>
      </c>
      <c r="AY319" s="103">
        <v>30</v>
      </c>
      <c r="AZ319" s="103">
        <v>150</v>
      </c>
      <c r="BA319" s="103">
        <v>180</v>
      </c>
      <c r="BB319" s="103" t="s">
        <v>1437</v>
      </c>
      <c r="BC319" s="103" t="s">
        <v>1438</v>
      </c>
    </row>
    <row r="320" spans="29:55" ht="45" x14ac:dyDescent="0.25">
      <c r="AC320" s="15">
        <v>319</v>
      </c>
      <c r="AD320" s="142" t="s">
        <v>1432</v>
      </c>
      <c r="AE320" s="102" t="s">
        <v>1439</v>
      </c>
      <c r="AF320" s="103" t="s">
        <v>1434</v>
      </c>
      <c r="AG320" s="103" t="s">
        <v>78</v>
      </c>
      <c r="AH320" s="103" t="s">
        <v>89</v>
      </c>
      <c r="AI320" s="103" t="s">
        <v>80</v>
      </c>
      <c r="AJ320" s="103" t="s">
        <v>78</v>
      </c>
      <c r="AK320" s="103" t="s">
        <v>129</v>
      </c>
      <c r="AL320" s="103" t="s">
        <v>1440</v>
      </c>
      <c r="AM320" s="103" t="s">
        <v>67</v>
      </c>
      <c r="AN320" s="103" t="s">
        <v>66</v>
      </c>
      <c r="AO320" s="103" t="s">
        <v>71</v>
      </c>
      <c r="AP320" s="103" t="s">
        <v>71</v>
      </c>
      <c r="AQ320" s="103" t="s">
        <v>1441</v>
      </c>
      <c r="AR320" s="104">
        <v>40989</v>
      </c>
      <c r="AS320" s="22" t="s">
        <v>763</v>
      </c>
      <c r="AT320" s="103" t="s">
        <v>71</v>
      </c>
      <c r="AU320" s="103" t="s">
        <v>71</v>
      </c>
      <c r="AV320" s="103" t="s">
        <v>67</v>
      </c>
      <c r="AW320" s="103" t="s">
        <v>82</v>
      </c>
      <c r="AX320" s="103" t="s">
        <v>123</v>
      </c>
      <c r="AY320" s="103">
        <v>10</v>
      </c>
      <c r="AZ320" s="103">
        <v>50</v>
      </c>
      <c r="BA320" s="103">
        <v>60</v>
      </c>
      <c r="BB320" s="103" t="s">
        <v>1442</v>
      </c>
      <c r="BC320" s="103" t="s">
        <v>1443</v>
      </c>
    </row>
    <row r="321" spans="29:55" ht="56.25" x14ac:dyDescent="0.25">
      <c r="AC321" s="15">
        <v>320</v>
      </c>
      <c r="AD321" s="103" t="s">
        <v>1432</v>
      </c>
      <c r="AE321" s="102" t="s">
        <v>1444</v>
      </c>
      <c r="AF321" s="103" t="s">
        <v>1432</v>
      </c>
      <c r="AG321" s="103" t="s">
        <v>240</v>
      </c>
      <c r="AH321" s="103" t="s">
        <v>89</v>
      </c>
      <c r="AI321" s="103" t="s">
        <v>394</v>
      </c>
      <c r="AJ321" s="103" t="s">
        <v>687</v>
      </c>
      <c r="AK321" s="103" t="s">
        <v>65</v>
      </c>
      <c r="AL321" s="103" t="s">
        <v>1445</v>
      </c>
      <c r="AM321" s="103" t="s">
        <v>67</v>
      </c>
      <c r="AN321" s="103" t="s">
        <v>82</v>
      </c>
      <c r="AO321" s="103" t="s">
        <v>82</v>
      </c>
      <c r="AP321" s="103" t="s">
        <v>82</v>
      </c>
      <c r="AQ321" s="103" t="s">
        <v>1150</v>
      </c>
      <c r="AR321" s="104"/>
      <c r="AS321" s="22"/>
      <c r="AT321" s="103" t="s">
        <v>71</v>
      </c>
      <c r="AU321" s="103" t="s">
        <v>390</v>
      </c>
      <c r="AV321" s="103" t="s">
        <v>82</v>
      </c>
      <c r="AW321" s="103" t="s">
        <v>82</v>
      </c>
      <c r="AX321" s="103" t="s">
        <v>338</v>
      </c>
      <c r="AY321" s="103">
        <v>100</v>
      </c>
      <c r="AZ321" s="103">
        <v>150</v>
      </c>
      <c r="BA321" s="103">
        <v>250</v>
      </c>
      <c r="BB321" s="103" t="s">
        <v>73</v>
      </c>
      <c r="BC321" s="105" t="s">
        <v>1446</v>
      </c>
    </row>
    <row r="322" spans="29:55" ht="157.5" x14ac:dyDescent="0.25">
      <c r="AC322" s="15">
        <v>321</v>
      </c>
      <c r="AD322" s="103" t="s">
        <v>1432</v>
      </c>
      <c r="AE322" s="102" t="s">
        <v>1447</v>
      </c>
      <c r="AF322" s="103" t="s">
        <v>1432</v>
      </c>
      <c r="AG322" s="103" t="s">
        <v>240</v>
      </c>
      <c r="AH322" s="103" t="s">
        <v>89</v>
      </c>
      <c r="AI322" s="103" t="s">
        <v>394</v>
      </c>
      <c r="AJ322" s="103" t="s">
        <v>687</v>
      </c>
      <c r="AK322" s="103" t="s">
        <v>65</v>
      </c>
      <c r="AL322" s="103" t="s">
        <v>1448</v>
      </c>
      <c r="AM322" s="103" t="s">
        <v>67</v>
      </c>
      <c r="AN322" s="103" t="s">
        <v>82</v>
      </c>
      <c r="AO322" s="103" t="s">
        <v>82</v>
      </c>
      <c r="AP322" s="103" t="s">
        <v>82</v>
      </c>
      <c r="AQ322" s="103" t="s">
        <v>1449</v>
      </c>
      <c r="AR322" s="104">
        <v>40437</v>
      </c>
      <c r="AS322" s="22" t="s">
        <v>477</v>
      </c>
      <c r="AT322" s="103" t="s">
        <v>71</v>
      </c>
      <c r="AU322" s="103" t="s">
        <v>390</v>
      </c>
      <c r="AV322" s="103" t="s">
        <v>82</v>
      </c>
      <c r="AW322" s="103" t="s">
        <v>82</v>
      </c>
      <c r="AX322" s="103" t="s">
        <v>85</v>
      </c>
      <c r="AY322" s="103">
        <v>40</v>
      </c>
      <c r="AZ322" s="103">
        <v>200</v>
      </c>
      <c r="BA322" s="103">
        <v>240</v>
      </c>
      <c r="BB322" s="103" t="s">
        <v>747</v>
      </c>
      <c r="BC322" s="106" t="s">
        <v>1450</v>
      </c>
    </row>
    <row r="323" spans="29:55" ht="112.5" x14ac:dyDescent="0.25">
      <c r="AC323" s="15">
        <v>322</v>
      </c>
      <c r="AD323" s="103" t="s">
        <v>1432</v>
      </c>
      <c r="AE323" s="102" t="s">
        <v>1451</v>
      </c>
      <c r="AF323" s="103" t="s">
        <v>1432</v>
      </c>
      <c r="AG323" s="103" t="s">
        <v>240</v>
      </c>
      <c r="AH323" s="103" t="s">
        <v>89</v>
      </c>
      <c r="AI323" s="103" t="s">
        <v>394</v>
      </c>
      <c r="AJ323" s="103" t="s">
        <v>687</v>
      </c>
      <c r="AK323" s="103" t="s">
        <v>65</v>
      </c>
      <c r="AL323" s="103" t="s">
        <v>1452</v>
      </c>
      <c r="AM323" s="103" t="s">
        <v>67</v>
      </c>
      <c r="AN323" s="103" t="s">
        <v>66</v>
      </c>
      <c r="AO323" s="103" t="s">
        <v>82</v>
      </c>
      <c r="AP323" s="103" t="s">
        <v>82</v>
      </c>
      <c r="AQ323" s="103" t="s">
        <v>1453</v>
      </c>
      <c r="AR323" s="104"/>
      <c r="AS323" s="22"/>
      <c r="AT323" s="103" t="s">
        <v>71</v>
      </c>
      <c r="AU323" s="103" t="s">
        <v>390</v>
      </c>
      <c r="AV323" s="103" t="s">
        <v>82</v>
      </c>
      <c r="AW323" s="103" t="s">
        <v>82</v>
      </c>
      <c r="AX323" s="103" t="s">
        <v>159</v>
      </c>
      <c r="AY323" s="103">
        <v>40</v>
      </c>
      <c r="AZ323" s="103">
        <v>120</v>
      </c>
      <c r="BA323" s="103">
        <v>160</v>
      </c>
      <c r="BB323" s="103" t="s">
        <v>1454</v>
      </c>
      <c r="BC323" s="103" t="s">
        <v>1455</v>
      </c>
    </row>
    <row r="324" spans="29:55" ht="158.25" x14ac:dyDescent="0.25">
      <c r="AC324" s="15">
        <v>323</v>
      </c>
      <c r="AD324" s="103" t="s">
        <v>1432</v>
      </c>
      <c r="AE324" s="102" t="s">
        <v>1456</v>
      </c>
      <c r="AF324" s="103" t="s">
        <v>1432</v>
      </c>
      <c r="AG324" s="103" t="s">
        <v>240</v>
      </c>
      <c r="AH324" s="103" t="s">
        <v>89</v>
      </c>
      <c r="AI324" s="103" t="s">
        <v>394</v>
      </c>
      <c r="AJ324" s="103" t="s">
        <v>687</v>
      </c>
      <c r="AK324" s="103" t="s">
        <v>65</v>
      </c>
      <c r="AL324" s="103" t="s">
        <v>1457</v>
      </c>
      <c r="AM324" s="103" t="s">
        <v>67</v>
      </c>
      <c r="AN324" s="103" t="s">
        <v>82</v>
      </c>
      <c r="AO324" s="103" t="s">
        <v>82</v>
      </c>
      <c r="AP324" s="103" t="s">
        <v>82</v>
      </c>
      <c r="AQ324" s="103" t="s">
        <v>1458</v>
      </c>
      <c r="AR324" s="104">
        <v>40428</v>
      </c>
      <c r="AS324" s="22" t="s">
        <v>477</v>
      </c>
      <c r="AT324" s="103" t="s">
        <v>71</v>
      </c>
      <c r="AU324" s="103" t="s">
        <v>390</v>
      </c>
      <c r="AV324" s="103" t="s">
        <v>82</v>
      </c>
      <c r="AW324" s="103" t="s">
        <v>82</v>
      </c>
      <c r="AX324" s="103" t="s">
        <v>123</v>
      </c>
      <c r="AY324" s="103">
        <v>40</v>
      </c>
      <c r="AZ324" s="103">
        <v>120</v>
      </c>
      <c r="BA324" s="103">
        <v>160</v>
      </c>
      <c r="BB324" s="103" t="s">
        <v>747</v>
      </c>
      <c r="BC324" s="106" t="s">
        <v>1459</v>
      </c>
    </row>
    <row r="325" spans="29:55" ht="33.75" x14ac:dyDescent="0.25">
      <c r="AC325" s="15">
        <v>324</v>
      </c>
      <c r="AD325" s="103" t="s">
        <v>1460</v>
      </c>
      <c r="AE325" s="102" t="s">
        <v>1461</v>
      </c>
      <c r="AF325" s="103" t="s">
        <v>1432</v>
      </c>
      <c r="AG325" s="103" t="s">
        <v>240</v>
      </c>
      <c r="AH325" s="103" t="s">
        <v>89</v>
      </c>
      <c r="AI325" s="103" t="s">
        <v>467</v>
      </c>
      <c r="AJ325" s="103" t="s">
        <v>110</v>
      </c>
      <c r="AK325" s="103" t="s">
        <v>65</v>
      </c>
      <c r="AL325" s="103" t="s">
        <v>797</v>
      </c>
      <c r="AM325" s="103" t="s">
        <v>67</v>
      </c>
      <c r="AN325" s="103" t="s">
        <v>82</v>
      </c>
      <c r="AO325" s="103" t="s">
        <v>82</v>
      </c>
      <c r="AP325" s="103" t="s">
        <v>82</v>
      </c>
      <c r="AQ325" s="103" t="s">
        <v>1462</v>
      </c>
      <c r="AR325" s="104">
        <v>40997</v>
      </c>
      <c r="AS325" s="22" t="s">
        <v>763</v>
      </c>
      <c r="AT325" s="103" t="s">
        <v>82</v>
      </c>
      <c r="AU325" s="103" t="s">
        <v>82</v>
      </c>
      <c r="AV325" s="103" t="s">
        <v>82</v>
      </c>
      <c r="AW325" s="103" t="s">
        <v>82</v>
      </c>
      <c r="AX325" s="103" t="s">
        <v>123</v>
      </c>
      <c r="AY325" s="103">
        <v>20</v>
      </c>
      <c r="AZ325" s="103">
        <v>120</v>
      </c>
      <c r="BA325" s="103">
        <v>140</v>
      </c>
      <c r="BB325" s="103" t="s">
        <v>747</v>
      </c>
      <c r="BC325" s="105" t="s">
        <v>1463</v>
      </c>
    </row>
    <row r="326" spans="29:55" ht="112.5" x14ac:dyDescent="0.25">
      <c r="AC326" s="15">
        <v>325</v>
      </c>
      <c r="AD326" s="103" t="s">
        <v>1460</v>
      </c>
      <c r="AE326" s="102" t="s">
        <v>1464</v>
      </c>
      <c r="AF326" s="103" t="s">
        <v>1465</v>
      </c>
      <c r="AG326" s="103" t="s">
        <v>240</v>
      </c>
      <c r="AH326" s="103" t="s">
        <v>89</v>
      </c>
      <c r="AI326" s="103" t="s">
        <v>467</v>
      </c>
      <c r="AJ326" s="103" t="s">
        <v>694</v>
      </c>
      <c r="AK326" s="103" t="s">
        <v>65</v>
      </c>
      <c r="AL326" s="103" t="s">
        <v>1466</v>
      </c>
      <c r="AM326" s="103" t="s">
        <v>67</v>
      </c>
      <c r="AN326" s="103" t="s">
        <v>82</v>
      </c>
      <c r="AO326" s="103" t="s">
        <v>82</v>
      </c>
      <c r="AP326" s="103" t="s">
        <v>82</v>
      </c>
      <c r="AQ326" s="103" t="s">
        <v>1467</v>
      </c>
      <c r="AR326" s="104">
        <v>40929</v>
      </c>
      <c r="AS326" s="22" t="s">
        <v>354</v>
      </c>
      <c r="AT326" s="103" t="s">
        <v>180</v>
      </c>
      <c r="AU326" s="103" t="s">
        <v>82</v>
      </c>
      <c r="AV326" s="103" t="s">
        <v>82</v>
      </c>
      <c r="AW326" s="103" t="s">
        <v>82</v>
      </c>
      <c r="AX326" s="103" t="s">
        <v>384</v>
      </c>
      <c r="AY326" s="103">
        <v>10</v>
      </c>
      <c r="AZ326" s="103">
        <v>200</v>
      </c>
      <c r="BA326" s="103">
        <v>210</v>
      </c>
      <c r="BB326" s="103" t="s">
        <v>747</v>
      </c>
      <c r="BC326" s="109" t="s">
        <v>1468</v>
      </c>
    </row>
    <row r="327" spans="29:55" ht="67.5" x14ac:dyDescent="0.25">
      <c r="AC327" s="15">
        <v>326</v>
      </c>
      <c r="AD327" s="103" t="s">
        <v>1460</v>
      </c>
      <c r="AE327" s="102" t="s">
        <v>1469</v>
      </c>
      <c r="AF327" s="103" t="s">
        <v>1432</v>
      </c>
      <c r="AG327" s="103" t="s">
        <v>240</v>
      </c>
      <c r="AH327" s="103" t="s">
        <v>1215</v>
      </c>
      <c r="AI327" s="103" t="s">
        <v>394</v>
      </c>
      <c r="AJ327" s="103" t="s">
        <v>687</v>
      </c>
      <c r="AK327" s="103" t="s">
        <v>144</v>
      </c>
      <c r="AL327" s="103" t="s">
        <v>797</v>
      </c>
      <c r="AM327" s="103" t="s">
        <v>67</v>
      </c>
      <c r="AN327" s="103" t="s">
        <v>82</v>
      </c>
      <c r="AO327" s="103" t="s">
        <v>82</v>
      </c>
      <c r="AP327" s="103" t="s">
        <v>82</v>
      </c>
      <c r="AQ327" s="103" t="s">
        <v>1470</v>
      </c>
      <c r="AR327" s="104">
        <v>40983</v>
      </c>
      <c r="AS327" s="22" t="s">
        <v>763</v>
      </c>
      <c r="AT327" s="103" t="s">
        <v>71</v>
      </c>
      <c r="AU327" s="103" t="s">
        <v>82</v>
      </c>
      <c r="AV327" s="103" t="s">
        <v>82</v>
      </c>
      <c r="AW327" s="103" t="s">
        <v>82</v>
      </c>
      <c r="AX327" s="103" t="s">
        <v>123</v>
      </c>
      <c r="AY327" s="103">
        <v>60</v>
      </c>
      <c r="AZ327" s="103">
        <v>100</v>
      </c>
      <c r="BA327" s="103">
        <v>160</v>
      </c>
      <c r="BB327" s="103" t="s">
        <v>747</v>
      </c>
      <c r="BC327" s="103" t="s">
        <v>1471</v>
      </c>
    </row>
    <row r="328" spans="29:55" ht="78.75" x14ac:dyDescent="0.25">
      <c r="AC328" s="15">
        <v>327</v>
      </c>
      <c r="AD328" s="103" t="s">
        <v>1460</v>
      </c>
      <c r="AE328" s="102" t="s">
        <v>1472</v>
      </c>
      <c r="AF328" s="103" t="s">
        <v>1473</v>
      </c>
      <c r="AG328" s="103" t="s">
        <v>240</v>
      </c>
      <c r="AH328" s="103" t="s">
        <v>89</v>
      </c>
      <c r="AI328" s="103" t="s">
        <v>461</v>
      </c>
      <c r="AJ328" s="103" t="s">
        <v>694</v>
      </c>
      <c r="AK328" s="103" t="s">
        <v>65</v>
      </c>
      <c r="AL328" s="103" t="s">
        <v>1466</v>
      </c>
      <c r="AM328" s="103" t="s">
        <v>67</v>
      </c>
      <c r="AN328" s="103" t="s">
        <v>82</v>
      </c>
      <c r="AO328" s="103" t="s">
        <v>82</v>
      </c>
      <c r="AP328" s="103" t="s">
        <v>82</v>
      </c>
      <c r="AQ328" s="103" t="s">
        <v>1474</v>
      </c>
      <c r="AR328" s="104">
        <v>41010</v>
      </c>
      <c r="AS328" s="22" t="s">
        <v>1193</v>
      </c>
      <c r="AT328" s="103" t="s">
        <v>71</v>
      </c>
      <c r="AU328" s="103" t="s">
        <v>71</v>
      </c>
      <c r="AV328" s="103" t="s">
        <v>82</v>
      </c>
      <c r="AW328" s="103" t="s">
        <v>82</v>
      </c>
      <c r="AX328" s="103" t="s">
        <v>123</v>
      </c>
      <c r="AY328" s="103">
        <v>20</v>
      </c>
      <c r="AZ328" s="103">
        <v>120</v>
      </c>
      <c r="BA328" s="103">
        <v>140</v>
      </c>
      <c r="BB328" s="103" t="s">
        <v>747</v>
      </c>
      <c r="BC328" s="105" t="s">
        <v>1475</v>
      </c>
    </row>
    <row r="329" spans="29:55" ht="67.5" x14ac:dyDescent="0.25">
      <c r="AC329" s="15">
        <v>328</v>
      </c>
      <c r="AD329" s="103" t="s">
        <v>1460</v>
      </c>
      <c r="AE329" s="102" t="s">
        <v>1476</v>
      </c>
      <c r="AF329" s="103" t="s">
        <v>1460</v>
      </c>
      <c r="AG329" s="103" t="s">
        <v>240</v>
      </c>
      <c r="AH329" s="103" t="s">
        <v>89</v>
      </c>
      <c r="AI329" s="103" t="s">
        <v>467</v>
      </c>
      <c r="AJ329" s="103" t="s">
        <v>110</v>
      </c>
      <c r="AK329" s="103" t="s">
        <v>65</v>
      </c>
      <c r="AL329" s="103" t="s">
        <v>1477</v>
      </c>
      <c r="AM329" s="103" t="s">
        <v>67</v>
      </c>
      <c r="AN329" s="103" t="s">
        <v>82</v>
      </c>
      <c r="AO329" s="103" t="s">
        <v>82</v>
      </c>
      <c r="AP329" s="103" t="s">
        <v>82</v>
      </c>
      <c r="AQ329" s="103" t="s">
        <v>1462</v>
      </c>
      <c r="AR329" s="104">
        <v>40997</v>
      </c>
      <c r="AS329" s="22" t="s">
        <v>763</v>
      </c>
      <c r="AT329" s="103" t="s">
        <v>82</v>
      </c>
      <c r="AU329" s="103" t="s">
        <v>82</v>
      </c>
      <c r="AV329" s="103" t="s">
        <v>82</v>
      </c>
      <c r="AW329" s="103" t="s">
        <v>82</v>
      </c>
      <c r="AX329" s="103" t="s">
        <v>123</v>
      </c>
      <c r="AY329" s="103">
        <v>20</v>
      </c>
      <c r="AZ329" s="103">
        <v>120</v>
      </c>
      <c r="BA329" s="103">
        <v>140</v>
      </c>
      <c r="BB329" s="103" t="s">
        <v>747</v>
      </c>
      <c r="BC329" s="103" t="s">
        <v>1471</v>
      </c>
    </row>
    <row r="330" spans="29:55" ht="45" x14ac:dyDescent="0.25">
      <c r="AC330" s="15">
        <v>329</v>
      </c>
      <c r="AD330" s="103" t="s">
        <v>1432</v>
      </c>
      <c r="AE330" s="102" t="s">
        <v>1478</v>
      </c>
      <c r="AF330" s="103" t="s">
        <v>1479</v>
      </c>
      <c r="AG330" s="103" t="s">
        <v>240</v>
      </c>
      <c r="AH330" s="103" t="s">
        <v>89</v>
      </c>
      <c r="AI330" s="103" t="s">
        <v>461</v>
      </c>
      <c r="AJ330" s="103" t="s">
        <v>694</v>
      </c>
      <c r="AK330" s="103" t="s">
        <v>65</v>
      </c>
      <c r="AL330" s="103" t="s">
        <v>1480</v>
      </c>
      <c r="AM330" s="103" t="s">
        <v>67</v>
      </c>
      <c r="AN330" s="103" t="s">
        <v>67</v>
      </c>
      <c r="AO330" s="103" t="s">
        <v>82</v>
      </c>
      <c r="AP330" s="103" t="s">
        <v>82</v>
      </c>
      <c r="AQ330" s="103" t="s">
        <v>1481</v>
      </c>
      <c r="AR330" s="104">
        <v>41006</v>
      </c>
      <c r="AS330" s="22" t="s">
        <v>1193</v>
      </c>
      <c r="AT330" s="103" t="s">
        <v>71</v>
      </c>
      <c r="AU330" s="103" t="s">
        <v>71</v>
      </c>
      <c r="AV330" s="103" t="s">
        <v>82</v>
      </c>
      <c r="AW330" s="103" t="s">
        <v>82</v>
      </c>
      <c r="AX330" s="46" t="s">
        <v>123</v>
      </c>
      <c r="AY330" s="103">
        <v>10</v>
      </c>
      <c r="AZ330" s="103">
        <v>120</v>
      </c>
      <c r="BA330" s="103">
        <v>130</v>
      </c>
      <c r="BB330" s="103" t="s">
        <v>1442</v>
      </c>
      <c r="BC330" s="103" t="s">
        <v>1482</v>
      </c>
    </row>
    <row r="331" spans="29:55" ht="67.5" x14ac:dyDescent="0.25">
      <c r="AC331" s="15">
        <v>330</v>
      </c>
      <c r="AD331" s="103" t="s">
        <v>1460</v>
      </c>
      <c r="AE331" s="102" t="s">
        <v>1483</v>
      </c>
      <c r="AF331" s="103" t="s">
        <v>1473</v>
      </c>
      <c r="AG331" s="103" t="s">
        <v>240</v>
      </c>
      <c r="AH331" s="103" t="s">
        <v>1484</v>
      </c>
      <c r="AI331" s="103" t="s">
        <v>461</v>
      </c>
      <c r="AJ331" s="103" t="s">
        <v>694</v>
      </c>
      <c r="AK331" s="103" t="s">
        <v>65</v>
      </c>
      <c r="AL331" s="103" t="s">
        <v>1485</v>
      </c>
      <c r="AM331" s="103" t="s">
        <v>67</v>
      </c>
      <c r="AN331" s="103" t="s">
        <v>66</v>
      </c>
      <c r="AO331" s="103" t="s">
        <v>82</v>
      </c>
      <c r="AP331" s="103" t="s">
        <v>82</v>
      </c>
      <c r="AQ331" s="109" t="s">
        <v>1486</v>
      </c>
      <c r="AR331" s="104">
        <v>41095</v>
      </c>
      <c r="AS331" s="22" t="s">
        <v>166</v>
      </c>
      <c r="AT331" s="103" t="s">
        <v>71</v>
      </c>
      <c r="AU331" s="103" t="s">
        <v>71</v>
      </c>
      <c r="AV331" s="103" t="s">
        <v>82</v>
      </c>
      <c r="AW331" s="103" t="s">
        <v>82</v>
      </c>
      <c r="AX331" s="103" t="s">
        <v>137</v>
      </c>
      <c r="AY331" s="103">
        <v>20</v>
      </c>
      <c r="AZ331" s="103">
        <v>150</v>
      </c>
      <c r="BA331" s="103">
        <v>170</v>
      </c>
      <c r="BB331" s="103" t="s">
        <v>1487</v>
      </c>
      <c r="BC331" s="105" t="s">
        <v>1488</v>
      </c>
    </row>
    <row r="332" spans="29:55" ht="45" x14ac:dyDescent="0.25">
      <c r="AC332" s="15">
        <v>331</v>
      </c>
      <c r="AD332" s="46" t="s">
        <v>1432</v>
      </c>
      <c r="AE332" s="84" t="s">
        <v>1489</v>
      </c>
      <c r="AF332" s="57" t="s">
        <v>1432</v>
      </c>
      <c r="AG332" s="57" t="s">
        <v>78</v>
      </c>
      <c r="AH332" s="57" t="s">
        <v>387</v>
      </c>
      <c r="AI332" s="57" t="s">
        <v>841</v>
      </c>
      <c r="AJ332" s="57" t="s">
        <v>78</v>
      </c>
      <c r="AK332" s="57" t="s">
        <v>129</v>
      </c>
      <c r="AL332" s="57" t="s">
        <v>914</v>
      </c>
      <c r="AM332" s="103" t="s">
        <v>67</v>
      </c>
      <c r="AN332" s="103" t="s">
        <v>82</v>
      </c>
      <c r="AO332" s="103" t="s">
        <v>71</v>
      </c>
      <c r="AP332" s="103" t="s">
        <v>71</v>
      </c>
      <c r="AQ332" s="46" t="s">
        <v>1490</v>
      </c>
      <c r="AR332" s="22">
        <v>41074</v>
      </c>
      <c r="AS332" s="22" t="s">
        <v>368</v>
      </c>
      <c r="AT332" s="103" t="s">
        <v>71</v>
      </c>
      <c r="AU332" s="103" t="s">
        <v>71</v>
      </c>
      <c r="AV332" s="103" t="s">
        <v>67</v>
      </c>
      <c r="AW332" s="103" t="s">
        <v>82</v>
      </c>
      <c r="AX332" s="46" t="s">
        <v>384</v>
      </c>
      <c r="AY332" s="57">
        <v>10</v>
      </c>
      <c r="AZ332" s="57">
        <v>75</v>
      </c>
      <c r="BA332" s="46">
        <v>85</v>
      </c>
      <c r="BB332" s="103" t="s">
        <v>1491</v>
      </c>
      <c r="BC332" s="103" t="s">
        <v>1471</v>
      </c>
    </row>
    <row r="333" spans="29:55" ht="45" x14ac:dyDescent="0.25">
      <c r="AC333" s="15">
        <v>332</v>
      </c>
      <c r="AD333" s="46" t="s">
        <v>1432</v>
      </c>
      <c r="AE333" s="84" t="s">
        <v>1492</v>
      </c>
      <c r="AF333" s="57" t="s">
        <v>1432</v>
      </c>
      <c r="AG333" s="57" t="s">
        <v>78</v>
      </c>
      <c r="AH333" s="57" t="s">
        <v>496</v>
      </c>
      <c r="AI333" s="57" t="s">
        <v>841</v>
      </c>
      <c r="AJ333" s="57" t="s">
        <v>78</v>
      </c>
      <c r="AK333" s="57" t="s">
        <v>129</v>
      </c>
      <c r="AL333" s="57" t="s">
        <v>914</v>
      </c>
      <c r="AM333" s="103" t="s">
        <v>67</v>
      </c>
      <c r="AN333" s="103" t="s">
        <v>82</v>
      </c>
      <c r="AO333" s="103" t="s">
        <v>71</v>
      </c>
      <c r="AP333" s="103" t="s">
        <v>71</v>
      </c>
      <c r="AQ333" s="46" t="s">
        <v>1077</v>
      </c>
      <c r="AR333" s="22">
        <v>41051</v>
      </c>
      <c r="AS333" s="22" t="s">
        <v>285</v>
      </c>
      <c r="AT333" s="103" t="s">
        <v>71</v>
      </c>
      <c r="AU333" s="103" t="s">
        <v>71</v>
      </c>
      <c r="AV333" s="103" t="s">
        <v>67</v>
      </c>
      <c r="AW333" s="103" t="s">
        <v>82</v>
      </c>
      <c r="AX333" s="46" t="s">
        <v>123</v>
      </c>
      <c r="AY333" s="57">
        <v>12</v>
      </c>
      <c r="AZ333" s="57">
        <v>90</v>
      </c>
      <c r="BA333" s="46">
        <v>102</v>
      </c>
      <c r="BB333" s="103" t="s">
        <v>1491</v>
      </c>
      <c r="BC333" s="103" t="s">
        <v>1471</v>
      </c>
    </row>
    <row r="334" spans="29:55" ht="45" x14ac:dyDescent="0.25">
      <c r="AC334" s="15">
        <v>333</v>
      </c>
      <c r="AD334" s="46" t="s">
        <v>1432</v>
      </c>
      <c r="AE334" s="84" t="s">
        <v>1493</v>
      </c>
      <c r="AF334" s="57" t="s">
        <v>1473</v>
      </c>
      <c r="AG334" s="57" t="s">
        <v>78</v>
      </c>
      <c r="AH334" s="57" t="s">
        <v>387</v>
      </c>
      <c r="AI334" s="57" t="s">
        <v>841</v>
      </c>
      <c r="AJ334" s="57" t="s">
        <v>78</v>
      </c>
      <c r="AK334" s="57" t="s">
        <v>129</v>
      </c>
      <c r="AL334" s="57" t="s">
        <v>914</v>
      </c>
      <c r="AM334" s="103" t="s">
        <v>67</v>
      </c>
      <c r="AN334" s="103" t="s">
        <v>67</v>
      </c>
      <c r="AO334" s="103" t="s">
        <v>71</v>
      </c>
      <c r="AP334" s="103" t="s">
        <v>71</v>
      </c>
      <c r="AQ334" s="46" t="s">
        <v>1494</v>
      </c>
      <c r="AR334" s="22"/>
      <c r="AS334" s="22"/>
      <c r="AT334" s="103" t="s">
        <v>71</v>
      </c>
      <c r="AU334" s="103" t="s">
        <v>71</v>
      </c>
      <c r="AV334" s="103" t="s">
        <v>67</v>
      </c>
      <c r="AW334" s="103" t="s">
        <v>82</v>
      </c>
      <c r="AX334" s="46" t="s">
        <v>159</v>
      </c>
      <c r="AY334" s="57">
        <v>10</v>
      </c>
      <c r="AZ334" s="57">
        <v>80</v>
      </c>
      <c r="BA334" s="46">
        <v>90</v>
      </c>
      <c r="BB334" s="103" t="s">
        <v>1495</v>
      </c>
      <c r="BC334" s="105" t="s">
        <v>1496</v>
      </c>
    </row>
    <row r="335" spans="29:55" ht="147" x14ac:dyDescent="0.25">
      <c r="AC335" s="15">
        <v>334</v>
      </c>
      <c r="AD335" s="46" t="s">
        <v>1432</v>
      </c>
      <c r="AE335" s="84" t="s">
        <v>1497</v>
      </c>
      <c r="AF335" s="57" t="s">
        <v>1473</v>
      </c>
      <c r="AG335" s="57" t="s">
        <v>78</v>
      </c>
      <c r="AH335" s="57" t="s">
        <v>1498</v>
      </c>
      <c r="AI335" s="57" t="s">
        <v>841</v>
      </c>
      <c r="AJ335" s="57" t="s">
        <v>78</v>
      </c>
      <c r="AK335" s="57" t="s">
        <v>129</v>
      </c>
      <c r="AL335" s="57" t="s">
        <v>914</v>
      </c>
      <c r="AM335" s="103" t="s">
        <v>67</v>
      </c>
      <c r="AN335" s="103" t="s">
        <v>67</v>
      </c>
      <c r="AO335" s="103" t="s">
        <v>71</v>
      </c>
      <c r="AP335" s="103" t="s">
        <v>71</v>
      </c>
      <c r="AQ335" s="46" t="s">
        <v>1077</v>
      </c>
      <c r="AR335" s="22">
        <v>41051</v>
      </c>
      <c r="AS335" s="22" t="s">
        <v>285</v>
      </c>
      <c r="AT335" s="103" t="s">
        <v>71</v>
      </c>
      <c r="AU335" s="103" t="s">
        <v>71</v>
      </c>
      <c r="AV335" s="103" t="s">
        <v>66</v>
      </c>
      <c r="AW335" s="103" t="s">
        <v>82</v>
      </c>
      <c r="AX335" s="46" t="s">
        <v>123</v>
      </c>
      <c r="AY335" s="57">
        <v>12</v>
      </c>
      <c r="AZ335" s="57">
        <v>80</v>
      </c>
      <c r="BA335" s="46">
        <v>92</v>
      </c>
      <c r="BB335" s="103" t="s">
        <v>1499</v>
      </c>
      <c r="BC335" s="106" t="s">
        <v>1500</v>
      </c>
    </row>
    <row r="336" spans="29:55" ht="22.5" x14ac:dyDescent="0.25">
      <c r="AC336" s="15">
        <v>335</v>
      </c>
      <c r="AD336" s="46" t="s">
        <v>1432</v>
      </c>
      <c r="AE336" s="84" t="s">
        <v>1501</v>
      </c>
      <c r="AF336" s="57" t="s">
        <v>1502</v>
      </c>
      <c r="AG336" s="57" t="s">
        <v>78</v>
      </c>
      <c r="AH336" s="57" t="s">
        <v>387</v>
      </c>
      <c r="AI336" s="57" t="s">
        <v>80</v>
      </c>
      <c r="AJ336" s="57" t="s">
        <v>78</v>
      </c>
      <c r="AK336" s="57" t="s">
        <v>129</v>
      </c>
      <c r="AL336" s="57" t="s">
        <v>366</v>
      </c>
      <c r="AM336" s="103" t="s">
        <v>67</v>
      </c>
      <c r="AN336" s="103" t="s">
        <v>82</v>
      </c>
      <c r="AO336" s="103" t="s">
        <v>71</v>
      </c>
      <c r="AP336" s="103" t="s">
        <v>71</v>
      </c>
      <c r="AQ336" s="46" t="s">
        <v>1503</v>
      </c>
      <c r="AR336" s="22">
        <v>41052</v>
      </c>
      <c r="AS336" s="22" t="s">
        <v>285</v>
      </c>
      <c r="AT336" s="103" t="s">
        <v>71</v>
      </c>
      <c r="AU336" s="103" t="s">
        <v>71</v>
      </c>
      <c r="AV336" s="103" t="s">
        <v>82</v>
      </c>
      <c r="AW336" s="103" t="s">
        <v>82</v>
      </c>
      <c r="AX336" s="46" t="s">
        <v>137</v>
      </c>
      <c r="AY336" s="57">
        <v>10</v>
      </c>
      <c r="AZ336" s="57">
        <v>80</v>
      </c>
      <c r="BA336" s="46">
        <v>90</v>
      </c>
      <c r="BB336" s="103" t="s">
        <v>1491</v>
      </c>
      <c r="BC336" s="46" t="s">
        <v>1504</v>
      </c>
    </row>
    <row r="337" spans="29:55" ht="22.5" x14ac:dyDescent="0.25">
      <c r="AC337" s="15">
        <v>336</v>
      </c>
      <c r="AD337" s="46" t="s">
        <v>1432</v>
      </c>
      <c r="AE337" s="84" t="s">
        <v>1505</v>
      </c>
      <c r="AF337" s="57" t="s">
        <v>1502</v>
      </c>
      <c r="AG337" s="57" t="s">
        <v>78</v>
      </c>
      <c r="AH337" s="57" t="s">
        <v>387</v>
      </c>
      <c r="AI337" s="57" t="s">
        <v>80</v>
      </c>
      <c r="AJ337" s="57" t="s">
        <v>78</v>
      </c>
      <c r="AK337" s="57" t="s">
        <v>129</v>
      </c>
      <c r="AL337" s="57" t="s">
        <v>366</v>
      </c>
      <c r="AM337" s="103" t="s">
        <v>67</v>
      </c>
      <c r="AN337" s="103" t="s">
        <v>82</v>
      </c>
      <c r="AO337" s="103" t="s">
        <v>71</v>
      </c>
      <c r="AP337" s="103" t="s">
        <v>71</v>
      </c>
      <c r="AQ337" s="46" t="s">
        <v>1506</v>
      </c>
      <c r="AR337" s="22">
        <v>41061</v>
      </c>
      <c r="AS337" s="22" t="s">
        <v>368</v>
      </c>
      <c r="AT337" s="103" t="s">
        <v>71</v>
      </c>
      <c r="AU337" s="103" t="s">
        <v>71</v>
      </c>
      <c r="AV337" s="103" t="s">
        <v>82</v>
      </c>
      <c r="AW337" s="103" t="s">
        <v>82</v>
      </c>
      <c r="AX337" s="46" t="s">
        <v>123</v>
      </c>
      <c r="AY337" s="57">
        <v>6</v>
      </c>
      <c r="AZ337" s="57">
        <v>70</v>
      </c>
      <c r="BA337" s="46">
        <v>76</v>
      </c>
      <c r="BB337" s="103" t="s">
        <v>1491</v>
      </c>
      <c r="BC337" s="46" t="s">
        <v>1507</v>
      </c>
    </row>
    <row r="338" spans="29:55" ht="22.5" x14ac:dyDescent="0.25">
      <c r="AC338" s="15">
        <v>337</v>
      </c>
      <c r="AD338" s="46" t="s">
        <v>1432</v>
      </c>
      <c r="AE338" s="84" t="s">
        <v>1508</v>
      </c>
      <c r="AF338" s="57" t="s">
        <v>1502</v>
      </c>
      <c r="AG338" s="57" t="s">
        <v>78</v>
      </c>
      <c r="AH338" s="57" t="s">
        <v>387</v>
      </c>
      <c r="AI338" s="57" t="s">
        <v>80</v>
      </c>
      <c r="AJ338" s="57" t="s">
        <v>78</v>
      </c>
      <c r="AK338" s="57" t="s">
        <v>129</v>
      </c>
      <c r="AL338" s="57" t="s">
        <v>366</v>
      </c>
      <c r="AM338" s="103" t="s">
        <v>67</v>
      </c>
      <c r="AN338" s="103" t="s">
        <v>82</v>
      </c>
      <c r="AO338" s="103" t="s">
        <v>71</v>
      </c>
      <c r="AP338" s="103" t="s">
        <v>71</v>
      </c>
      <c r="AQ338" s="46" t="s">
        <v>1503</v>
      </c>
      <c r="AR338" s="22">
        <v>41052</v>
      </c>
      <c r="AS338" s="22" t="s">
        <v>1509</v>
      </c>
      <c r="AT338" s="103" t="s">
        <v>71</v>
      </c>
      <c r="AU338" s="103" t="s">
        <v>71</v>
      </c>
      <c r="AV338" s="103" t="s">
        <v>82</v>
      </c>
      <c r="AW338" s="103" t="s">
        <v>82</v>
      </c>
      <c r="AX338" s="46" t="s">
        <v>384</v>
      </c>
      <c r="AY338" s="57">
        <v>10</v>
      </c>
      <c r="AZ338" s="57">
        <v>80</v>
      </c>
      <c r="BA338" s="46">
        <v>90</v>
      </c>
      <c r="BB338" s="103" t="s">
        <v>1491</v>
      </c>
      <c r="BC338" s="46" t="s">
        <v>1507</v>
      </c>
    </row>
    <row r="339" spans="29:55" ht="45" x14ac:dyDescent="0.25">
      <c r="AC339" s="15">
        <v>338</v>
      </c>
      <c r="AD339" s="46" t="s">
        <v>1432</v>
      </c>
      <c r="AE339" s="84" t="s">
        <v>1510</v>
      </c>
      <c r="AF339" s="103" t="s">
        <v>1479</v>
      </c>
      <c r="AG339" s="57" t="s">
        <v>78</v>
      </c>
      <c r="AH339" s="57" t="s">
        <v>387</v>
      </c>
      <c r="AI339" s="57" t="s">
        <v>80</v>
      </c>
      <c r="AJ339" s="57" t="s">
        <v>78</v>
      </c>
      <c r="AK339" s="57" t="s">
        <v>129</v>
      </c>
      <c r="AL339" s="57" t="s">
        <v>366</v>
      </c>
      <c r="AM339" s="103" t="s">
        <v>67</v>
      </c>
      <c r="AN339" s="103" t="s">
        <v>67</v>
      </c>
      <c r="AO339" s="103" t="s">
        <v>71</v>
      </c>
      <c r="AP339" s="103" t="s">
        <v>71</v>
      </c>
      <c r="AQ339" s="46" t="s">
        <v>1503</v>
      </c>
      <c r="AR339" s="22">
        <v>41052</v>
      </c>
      <c r="AS339" s="22" t="s">
        <v>285</v>
      </c>
      <c r="AT339" s="103" t="s">
        <v>71</v>
      </c>
      <c r="AU339" s="103" t="s">
        <v>71</v>
      </c>
      <c r="AV339" s="103" t="s">
        <v>82</v>
      </c>
      <c r="AW339" s="103" t="s">
        <v>82</v>
      </c>
      <c r="AX339" s="46" t="s">
        <v>123</v>
      </c>
      <c r="AY339" s="57">
        <v>8</v>
      </c>
      <c r="AZ339" s="57">
        <v>70</v>
      </c>
      <c r="BA339" s="46">
        <v>78</v>
      </c>
      <c r="BB339" s="103" t="s">
        <v>1442</v>
      </c>
      <c r="BC339" s="46" t="s">
        <v>1511</v>
      </c>
    </row>
    <row r="340" spans="29:55" x14ac:dyDescent="0.25">
      <c r="AC340" s="15">
        <v>339</v>
      </c>
      <c r="AD340" s="15" t="s">
        <v>1432</v>
      </c>
      <c r="AE340" s="21" t="s">
        <v>1512</v>
      </c>
      <c r="AF340" s="15" t="s">
        <v>1473</v>
      </c>
      <c r="AG340" s="15" t="s">
        <v>78</v>
      </c>
      <c r="AH340" s="15" t="s">
        <v>387</v>
      </c>
      <c r="AI340" s="15" t="s">
        <v>841</v>
      </c>
      <c r="AJ340" s="15" t="s">
        <v>78</v>
      </c>
      <c r="AK340" s="15" t="s">
        <v>129</v>
      </c>
      <c r="AL340" s="15" t="s">
        <v>1403</v>
      </c>
      <c r="AM340" s="15" t="s">
        <v>82</v>
      </c>
      <c r="AN340" s="15" t="s">
        <v>82</v>
      </c>
      <c r="AO340" s="15" t="s">
        <v>71</v>
      </c>
      <c r="AP340" s="15" t="s">
        <v>71</v>
      </c>
      <c r="AQ340" s="15" t="s">
        <v>1513</v>
      </c>
      <c r="AR340" s="22">
        <v>41177</v>
      </c>
      <c r="AS340" s="22" t="s">
        <v>302</v>
      </c>
      <c r="AT340" s="15" t="s">
        <v>71</v>
      </c>
      <c r="AU340" s="15" t="s">
        <v>71</v>
      </c>
      <c r="AV340" s="15" t="s">
        <v>82</v>
      </c>
      <c r="AW340" s="15" t="s">
        <v>82</v>
      </c>
      <c r="AX340" s="15" t="s">
        <v>137</v>
      </c>
      <c r="AY340" s="15">
        <v>10</v>
      </c>
      <c r="AZ340" s="15">
        <v>90</v>
      </c>
      <c r="BA340" s="15">
        <v>100</v>
      </c>
      <c r="BB340" s="15" t="s">
        <v>1514</v>
      </c>
      <c r="BC340" s="144" t="s">
        <v>1515</v>
      </c>
    </row>
    <row r="341" spans="29:55" x14ac:dyDescent="0.25">
      <c r="AC341" s="15">
        <v>340</v>
      </c>
      <c r="AD341" s="105" t="s">
        <v>1432</v>
      </c>
      <c r="AE341" s="145" t="s">
        <v>1516</v>
      </c>
      <c r="AF341" s="105" t="s">
        <v>1432</v>
      </c>
      <c r="AG341" s="105" t="s">
        <v>128</v>
      </c>
      <c r="AH341" s="105" t="s">
        <v>1517</v>
      </c>
      <c r="AI341" s="105" t="s">
        <v>80</v>
      </c>
      <c r="AJ341" s="105" t="s">
        <v>78</v>
      </c>
      <c r="AK341" s="105" t="s">
        <v>129</v>
      </c>
      <c r="AL341" s="105" t="s">
        <v>1518</v>
      </c>
      <c r="AM341" s="105" t="s">
        <v>67</v>
      </c>
      <c r="AN341" s="105" t="s">
        <v>82</v>
      </c>
      <c r="AO341" s="105" t="s">
        <v>71</v>
      </c>
      <c r="AP341" s="105" t="s">
        <v>71</v>
      </c>
      <c r="AQ341" s="105" t="s">
        <v>1016</v>
      </c>
      <c r="AR341" s="146">
        <v>41143</v>
      </c>
      <c r="AS341" s="22" t="s">
        <v>172</v>
      </c>
      <c r="AT341" s="105" t="s">
        <v>71</v>
      </c>
      <c r="AU341" s="105" t="s">
        <v>71</v>
      </c>
      <c r="AV341" s="105" t="s">
        <v>82</v>
      </c>
      <c r="AW341" s="105" t="s">
        <v>82</v>
      </c>
      <c r="AX341" s="105" t="s">
        <v>1519</v>
      </c>
      <c r="AY341" s="105">
        <v>10</v>
      </c>
      <c r="AZ341" s="105">
        <v>70</v>
      </c>
      <c r="BA341" s="105">
        <v>80</v>
      </c>
      <c r="BB341" s="105" t="s">
        <v>1491</v>
      </c>
      <c r="BC341" s="105" t="s">
        <v>1520</v>
      </c>
    </row>
    <row r="342" spans="29:55" x14ac:dyDescent="0.25">
      <c r="AC342" s="15">
        <v>341</v>
      </c>
      <c r="AD342" s="105" t="s">
        <v>1432</v>
      </c>
      <c r="AE342" s="145" t="s">
        <v>1521</v>
      </c>
      <c r="AF342" s="105" t="s">
        <v>1432</v>
      </c>
      <c r="AG342" s="105" t="s">
        <v>128</v>
      </c>
      <c r="AH342" s="105" t="s">
        <v>163</v>
      </c>
      <c r="AI342" s="105" t="s">
        <v>80</v>
      </c>
      <c r="AJ342" s="105" t="s">
        <v>78</v>
      </c>
      <c r="AK342" s="105" t="s">
        <v>129</v>
      </c>
      <c r="AL342" s="105" t="s">
        <v>1518</v>
      </c>
      <c r="AM342" s="105" t="s">
        <v>67</v>
      </c>
      <c r="AN342" s="105" t="s">
        <v>82</v>
      </c>
      <c r="AO342" s="105" t="s">
        <v>71</v>
      </c>
      <c r="AP342" s="105" t="s">
        <v>71</v>
      </c>
      <c r="AQ342" s="105" t="s">
        <v>1513</v>
      </c>
      <c r="AR342" s="146">
        <v>41177</v>
      </c>
      <c r="AS342" s="22" t="s">
        <v>302</v>
      </c>
      <c r="AT342" s="105" t="s">
        <v>71</v>
      </c>
      <c r="AU342" s="105" t="s">
        <v>71</v>
      </c>
      <c r="AV342" s="105" t="s">
        <v>82</v>
      </c>
      <c r="AW342" s="105" t="s">
        <v>82</v>
      </c>
      <c r="AX342" s="105" t="s">
        <v>1519</v>
      </c>
      <c r="AY342" s="105">
        <v>12</v>
      </c>
      <c r="AZ342" s="105">
        <v>90</v>
      </c>
      <c r="BA342" s="105">
        <v>102</v>
      </c>
      <c r="BB342" s="105" t="s">
        <v>1522</v>
      </c>
      <c r="BC342" s="105" t="s">
        <v>1523</v>
      </c>
    </row>
    <row r="343" spans="29:55" x14ac:dyDescent="0.25">
      <c r="AC343" s="15">
        <v>342</v>
      </c>
      <c r="AD343" s="105" t="s">
        <v>1432</v>
      </c>
      <c r="AE343" s="145" t="s">
        <v>1524</v>
      </c>
      <c r="AF343" s="105" t="s">
        <v>1465</v>
      </c>
      <c r="AG343" s="105" t="s">
        <v>128</v>
      </c>
      <c r="AH343" s="105" t="s">
        <v>163</v>
      </c>
      <c r="AI343" s="105" t="s">
        <v>841</v>
      </c>
      <c r="AJ343" s="105" t="s">
        <v>78</v>
      </c>
      <c r="AK343" s="105" t="s">
        <v>129</v>
      </c>
      <c r="AL343" s="105" t="s">
        <v>1518</v>
      </c>
      <c r="AM343" s="105" t="s">
        <v>67</v>
      </c>
      <c r="AN343" s="105" t="s">
        <v>82</v>
      </c>
      <c r="AO343" s="105" t="s">
        <v>71</v>
      </c>
      <c r="AP343" s="105" t="s">
        <v>71</v>
      </c>
      <c r="AQ343" s="105" t="s">
        <v>1525</v>
      </c>
      <c r="AR343" s="146">
        <v>41148</v>
      </c>
      <c r="AS343" s="22" t="s">
        <v>172</v>
      </c>
      <c r="AT343" s="105" t="s">
        <v>71</v>
      </c>
      <c r="AU343" s="105" t="s">
        <v>71</v>
      </c>
      <c r="AV343" s="105" t="s">
        <v>82</v>
      </c>
      <c r="AW343" s="105" t="s">
        <v>82</v>
      </c>
      <c r="AX343" s="105" t="s">
        <v>1519</v>
      </c>
      <c r="AY343" s="105">
        <v>8</v>
      </c>
      <c r="AZ343" s="105">
        <v>70</v>
      </c>
      <c r="BA343" s="105">
        <v>78</v>
      </c>
      <c r="BB343" s="105" t="s">
        <v>1491</v>
      </c>
      <c r="BC343" s="105" t="s">
        <v>1523</v>
      </c>
    </row>
    <row r="344" spans="29:55" ht="45" x14ac:dyDescent="0.25">
      <c r="AC344" s="15">
        <v>343</v>
      </c>
      <c r="AD344" s="92" t="s">
        <v>1432</v>
      </c>
      <c r="AE344" s="147" t="s">
        <v>1526</v>
      </c>
      <c r="AF344" s="92" t="s">
        <v>1465</v>
      </c>
      <c r="AG344" s="92" t="s">
        <v>128</v>
      </c>
      <c r="AH344" s="105" t="s">
        <v>1517</v>
      </c>
      <c r="AI344" s="92" t="s">
        <v>80</v>
      </c>
      <c r="AJ344" s="105" t="s">
        <v>78</v>
      </c>
      <c r="AK344" s="105" t="s">
        <v>129</v>
      </c>
      <c r="AL344" s="92" t="s">
        <v>1021</v>
      </c>
      <c r="AM344" s="92" t="s">
        <v>67</v>
      </c>
      <c r="AN344" s="92" t="s">
        <v>82</v>
      </c>
      <c r="AO344" s="92" t="s">
        <v>71</v>
      </c>
      <c r="AP344" s="92" t="s">
        <v>71</v>
      </c>
      <c r="AQ344" s="92" t="s">
        <v>1527</v>
      </c>
      <c r="AR344" s="148">
        <v>41167</v>
      </c>
      <c r="AS344" s="148" t="s">
        <v>302</v>
      </c>
      <c r="AT344" s="92" t="s">
        <v>71</v>
      </c>
      <c r="AU344" s="92" t="s">
        <v>71</v>
      </c>
      <c r="AV344" s="92" t="s">
        <v>82</v>
      </c>
      <c r="AW344" s="92" t="s">
        <v>82</v>
      </c>
      <c r="AX344" s="92" t="s">
        <v>1519</v>
      </c>
      <c r="AY344" s="92">
        <v>10</v>
      </c>
      <c r="AZ344" s="92">
        <v>70</v>
      </c>
      <c r="BA344" s="92">
        <v>80</v>
      </c>
      <c r="BB344" s="92" t="s">
        <v>1491</v>
      </c>
      <c r="BC344" s="149" t="s">
        <v>1528</v>
      </c>
    </row>
    <row r="345" spans="29:55" ht="60" x14ac:dyDescent="0.25">
      <c r="AC345" s="15">
        <v>344</v>
      </c>
      <c r="AD345" s="150" t="s">
        <v>1529</v>
      </c>
      <c r="AE345" s="151" t="s">
        <v>1530</v>
      </c>
      <c r="AF345" s="150" t="s">
        <v>1531</v>
      </c>
      <c r="AG345" s="150" t="s">
        <v>240</v>
      </c>
      <c r="AH345" s="150" t="s">
        <v>387</v>
      </c>
      <c r="AI345" s="150" t="s">
        <v>232</v>
      </c>
      <c r="AJ345" s="150" t="s">
        <v>467</v>
      </c>
      <c r="AK345" s="150" t="s">
        <v>65</v>
      </c>
      <c r="AL345" s="150" t="s">
        <v>1532</v>
      </c>
      <c r="AM345" s="150" t="s">
        <v>922</v>
      </c>
      <c r="AN345" s="150" t="s">
        <v>67</v>
      </c>
      <c r="AO345" s="150" t="s">
        <v>82</v>
      </c>
      <c r="AP345" s="150" t="s">
        <v>82</v>
      </c>
      <c r="AQ345" s="150" t="s">
        <v>1533</v>
      </c>
      <c r="AR345" s="152">
        <v>38915</v>
      </c>
      <c r="AS345" s="148" t="s">
        <v>1534</v>
      </c>
      <c r="AT345" s="150" t="s">
        <v>1535</v>
      </c>
      <c r="AU345" s="150" t="s">
        <v>180</v>
      </c>
      <c r="AV345" s="150" t="s">
        <v>82</v>
      </c>
      <c r="AW345" s="150" t="s">
        <v>82</v>
      </c>
      <c r="AX345" s="150" t="s">
        <v>264</v>
      </c>
      <c r="AY345" s="150">
        <v>24</v>
      </c>
      <c r="AZ345" s="150">
        <v>120</v>
      </c>
      <c r="BA345" s="150">
        <v>144</v>
      </c>
      <c r="BB345" s="150" t="s">
        <v>1536</v>
      </c>
      <c r="BC345" s="150" t="s">
        <v>73</v>
      </c>
    </row>
    <row r="346" spans="29:55" ht="60" x14ac:dyDescent="0.25">
      <c r="AC346" s="15">
        <v>345</v>
      </c>
      <c r="AD346" s="150" t="s">
        <v>1529</v>
      </c>
      <c r="AE346" s="151" t="s">
        <v>1537</v>
      </c>
      <c r="AF346" s="150" t="s">
        <v>1538</v>
      </c>
      <c r="AG346" s="150" t="s">
        <v>240</v>
      </c>
      <c r="AH346" s="150" t="s">
        <v>387</v>
      </c>
      <c r="AI346" s="150" t="s">
        <v>232</v>
      </c>
      <c r="AJ346" s="150" t="s">
        <v>109</v>
      </c>
      <c r="AK346" s="150" t="s">
        <v>65</v>
      </c>
      <c r="AL346" s="150" t="s">
        <v>1539</v>
      </c>
      <c r="AM346" s="150" t="s">
        <v>922</v>
      </c>
      <c r="AN346" s="150" t="s">
        <v>67</v>
      </c>
      <c r="AO346" s="150" t="s">
        <v>67</v>
      </c>
      <c r="AP346" s="150" t="s">
        <v>67</v>
      </c>
      <c r="AQ346" s="150" t="s">
        <v>1540</v>
      </c>
      <c r="AR346" s="152"/>
      <c r="AS346" s="22"/>
      <c r="AT346" s="150" t="s">
        <v>1535</v>
      </c>
      <c r="AU346" s="150" t="s">
        <v>71</v>
      </c>
      <c r="AV346" s="150" t="s">
        <v>67</v>
      </c>
      <c r="AW346" s="150" t="s">
        <v>82</v>
      </c>
      <c r="AX346" s="150" t="s">
        <v>159</v>
      </c>
      <c r="AY346" s="150">
        <v>60</v>
      </c>
      <c r="AZ346" s="150">
        <v>150</v>
      </c>
      <c r="BA346" s="150">
        <v>210</v>
      </c>
      <c r="BB346" s="150" t="s">
        <v>1541</v>
      </c>
      <c r="BC346" s="150" t="s">
        <v>73</v>
      </c>
    </row>
    <row r="347" spans="29:55" ht="60" x14ac:dyDescent="0.25">
      <c r="AC347" s="15">
        <v>346</v>
      </c>
      <c r="AD347" s="150" t="s">
        <v>1529</v>
      </c>
      <c r="AE347" s="151" t="s">
        <v>1542</v>
      </c>
      <c r="AF347" s="150" t="s">
        <v>1543</v>
      </c>
      <c r="AG347" s="150" t="s">
        <v>240</v>
      </c>
      <c r="AH347" s="150" t="s">
        <v>387</v>
      </c>
      <c r="AI347" s="150" t="s">
        <v>232</v>
      </c>
      <c r="AJ347" s="150" t="s">
        <v>109</v>
      </c>
      <c r="AK347" s="150" t="s">
        <v>65</v>
      </c>
      <c r="AL347" s="150" t="s">
        <v>1544</v>
      </c>
      <c r="AM347" s="150" t="s">
        <v>922</v>
      </c>
      <c r="AN347" s="150" t="s">
        <v>180</v>
      </c>
      <c r="AO347" s="150" t="s">
        <v>1545</v>
      </c>
      <c r="AP347" s="150" t="s">
        <v>82</v>
      </c>
      <c r="AQ347" s="150" t="s">
        <v>1546</v>
      </c>
      <c r="AR347" s="152">
        <v>40659</v>
      </c>
      <c r="AS347" s="148" t="s">
        <v>84</v>
      </c>
      <c r="AT347" s="150" t="s">
        <v>82</v>
      </c>
      <c r="AU347" s="150" t="s">
        <v>71</v>
      </c>
      <c r="AV347" s="150" t="s">
        <v>67</v>
      </c>
      <c r="AW347" s="150" t="s">
        <v>82</v>
      </c>
      <c r="AX347" s="150" t="s">
        <v>94</v>
      </c>
      <c r="AY347" s="150">
        <v>75</v>
      </c>
      <c r="AZ347" s="150">
        <v>225</v>
      </c>
      <c r="BA347" s="150">
        <v>300</v>
      </c>
      <c r="BB347" s="150" t="s">
        <v>1547</v>
      </c>
      <c r="BC347" s="150" t="s">
        <v>73</v>
      </c>
    </row>
    <row r="348" spans="29:55" ht="48" x14ac:dyDescent="0.25">
      <c r="AC348" s="15">
        <v>347</v>
      </c>
      <c r="AD348" s="150" t="s">
        <v>1529</v>
      </c>
      <c r="AE348" s="151" t="s">
        <v>1548</v>
      </c>
      <c r="AF348" s="150" t="s">
        <v>1529</v>
      </c>
      <c r="AG348" s="150" t="s">
        <v>240</v>
      </c>
      <c r="AH348" s="150" t="s">
        <v>387</v>
      </c>
      <c r="AI348" s="150" t="s">
        <v>232</v>
      </c>
      <c r="AJ348" s="150" t="s">
        <v>109</v>
      </c>
      <c r="AK348" s="150" t="s">
        <v>65</v>
      </c>
      <c r="AL348" s="150" t="s">
        <v>111</v>
      </c>
      <c r="AM348" s="150" t="s">
        <v>922</v>
      </c>
      <c r="AN348" s="150" t="s">
        <v>180</v>
      </c>
      <c r="AO348" s="150" t="s">
        <v>1514</v>
      </c>
      <c r="AP348" s="150" t="s">
        <v>82</v>
      </c>
      <c r="AQ348" s="150" t="s">
        <v>1549</v>
      </c>
      <c r="AR348" s="152"/>
      <c r="AS348" s="22"/>
      <c r="AT348" s="150" t="s">
        <v>1550</v>
      </c>
      <c r="AU348" s="150" t="s">
        <v>1551</v>
      </c>
      <c r="AV348" s="150" t="s">
        <v>67</v>
      </c>
      <c r="AW348" s="150" t="s">
        <v>82</v>
      </c>
      <c r="AX348" s="150" t="s">
        <v>534</v>
      </c>
      <c r="AY348" s="150">
        <v>60</v>
      </c>
      <c r="AZ348" s="150">
        <v>200</v>
      </c>
      <c r="BA348" s="150">
        <v>260</v>
      </c>
      <c r="BB348" s="150" t="s">
        <v>1552</v>
      </c>
      <c r="BC348" s="150" t="s">
        <v>73</v>
      </c>
    </row>
    <row r="349" spans="29:55" ht="96" x14ac:dyDescent="0.25">
      <c r="AC349" s="15">
        <v>348</v>
      </c>
      <c r="AD349" s="150" t="s">
        <v>1529</v>
      </c>
      <c r="AE349" s="151" t="s">
        <v>1553</v>
      </c>
      <c r="AF349" s="150" t="s">
        <v>1554</v>
      </c>
      <c r="AG349" s="150" t="s">
        <v>78</v>
      </c>
      <c r="AH349" s="150" t="s">
        <v>387</v>
      </c>
      <c r="AI349" s="150" t="s">
        <v>80</v>
      </c>
      <c r="AJ349" s="150" t="s">
        <v>78</v>
      </c>
      <c r="AK349" s="150" t="s">
        <v>129</v>
      </c>
      <c r="AL349" s="150" t="s">
        <v>1555</v>
      </c>
      <c r="AM349" s="150" t="s">
        <v>922</v>
      </c>
      <c r="AN349" s="150" t="s">
        <v>71</v>
      </c>
      <c r="AO349" s="150" t="s">
        <v>71</v>
      </c>
      <c r="AP349" s="150" t="s">
        <v>71</v>
      </c>
      <c r="AQ349" s="150" t="s">
        <v>1556</v>
      </c>
      <c r="AR349" s="152">
        <v>40710</v>
      </c>
      <c r="AS349" s="148" t="s">
        <v>193</v>
      </c>
      <c r="AT349" s="150" t="s">
        <v>71</v>
      </c>
      <c r="AU349" s="150" t="s">
        <v>82</v>
      </c>
      <c r="AV349" s="150" t="s">
        <v>67</v>
      </c>
      <c r="AW349" s="150" t="s">
        <v>82</v>
      </c>
      <c r="AX349" s="150" t="s">
        <v>137</v>
      </c>
      <c r="AY349" s="150">
        <v>10</v>
      </c>
      <c r="AZ349" s="150">
        <v>70</v>
      </c>
      <c r="BA349" s="150">
        <v>80</v>
      </c>
      <c r="BB349" s="150" t="s">
        <v>1557</v>
      </c>
      <c r="BC349" s="150" t="s">
        <v>73</v>
      </c>
    </row>
    <row r="350" spans="29:55" ht="156" x14ac:dyDescent="0.25">
      <c r="AC350" s="15">
        <v>349</v>
      </c>
      <c r="AD350" s="150" t="s">
        <v>1529</v>
      </c>
      <c r="AE350" s="151" t="s">
        <v>1558</v>
      </c>
      <c r="AF350" s="150" t="s">
        <v>1554</v>
      </c>
      <c r="AG350" s="150" t="s">
        <v>240</v>
      </c>
      <c r="AH350" s="150" t="s">
        <v>387</v>
      </c>
      <c r="AI350" s="150" t="s">
        <v>232</v>
      </c>
      <c r="AJ350" s="150" t="s">
        <v>109</v>
      </c>
      <c r="AK350" s="150" t="s">
        <v>65</v>
      </c>
      <c r="AL350" s="150" t="s">
        <v>1559</v>
      </c>
      <c r="AM350" s="150" t="s">
        <v>922</v>
      </c>
      <c r="AN350" s="150" t="s">
        <v>82</v>
      </c>
      <c r="AO350" s="150" t="s">
        <v>82</v>
      </c>
      <c r="AP350" s="150" t="s">
        <v>82</v>
      </c>
      <c r="AQ350" s="150" t="s">
        <v>1560</v>
      </c>
      <c r="AR350" s="152">
        <v>40901</v>
      </c>
      <c r="AS350" s="148" t="s">
        <v>236</v>
      </c>
      <c r="AT350" s="150" t="s">
        <v>71</v>
      </c>
      <c r="AU350" s="150" t="s">
        <v>82</v>
      </c>
      <c r="AV350" s="150" t="s">
        <v>67</v>
      </c>
      <c r="AW350" s="150" t="s">
        <v>82</v>
      </c>
      <c r="AX350" s="150" t="s">
        <v>1561</v>
      </c>
      <c r="AY350" s="150">
        <v>25</v>
      </c>
      <c r="AZ350" s="150">
        <v>100</v>
      </c>
      <c r="BA350" s="150">
        <v>125</v>
      </c>
      <c r="BB350" s="150" t="s">
        <v>544</v>
      </c>
      <c r="BC350" s="150" t="s">
        <v>73</v>
      </c>
    </row>
    <row r="351" spans="29:55" ht="132" x14ac:dyDescent="0.25">
      <c r="AC351" s="15">
        <v>350</v>
      </c>
      <c r="AD351" s="150" t="s">
        <v>1529</v>
      </c>
      <c r="AE351" s="151" t="s">
        <v>1562</v>
      </c>
      <c r="AF351" s="150" t="s">
        <v>1563</v>
      </c>
      <c r="AG351" s="150" t="s">
        <v>240</v>
      </c>
      <c r="AH351" s="150" t="s">
        <v>387</v>
      </c>
      <c r="AI351" s="150" t="s">
        <v>232</v>
      </c>
      <c r="AJ351" s="150" t="s">
        <v>109</v>
      </c>
      <c r="AK351" s="150" t="s">
        <v>65</v>
      </c>
      <c r="AL351" s="150" t="s">
        <v>1559</v>
      </c>
      <c r="AM351" s="150" t="s">
        <v>922</v>
      </c>
      <c r="AN351" s="150" t="s">
        <v>67</v>
      </c>
      <c r="AO351" s="150" t="s">
        <v>66</v>
      </c>
      <c r="AP351" s="150" t="s">
        <v>82</v>
      </c>
      <c r="AQ351" s="150" t="s">
        <v>1564</v>
      </c>
      <c r="AR351" s="152">
        <v>40772</v>
      </c>
      <c r="AS351" s="148" t="s">
        <v>222</v>
      </c>
      <c r="AT351" s="150" t="s">
        <v>67</v>
      </c>
      <c r="AU351" s="150" t="s">
        <v>180</v>
      </c>
      <c r="AV351" s="150" t="s">
        <v>66</v>
      </c>
      <c r="AW351" s="150" t="s">
        <v>82</v>
      </c>
      <c r="AX351" s="150" t="s">
        <v>137</v>
      </c>
      <c r="AY351" s="150">
        <v>30</v>
      </c>
      <c r="AZ351" s="150">
        <v>180</v>
      </c>
      <c r="BA351" s="150">
        <v>210</v>
      </c>
      <c r="BB351" s="150" t="s">
        <v>1565</v>
      </c>
      <c r="BC351" s="150" t="s">
        <v>73</v>
      </c>
    </row>
    <row r="352" spans="29:55" ht="144" x14ac:dyDescent="0.25">
      <c r="AC352" s="15">
        <v>351</v>
      </c>
      <c r="AD352" s="150" t="s">
        <v>1529</v>
      </c>
      <c r="AE352" s="151" t="s">
        <v>1566</v>
      </c>
      <c r="AF352" s="150" t="s">
        <v>1567</v>
      </c>
      <c r="AG352" s="150" t="s">
        <v>240</v>
      </c>
      <c r="AH352" s="150" t="s">
        <v>387</v>
      </c>
      <c r="AI352" s="150" t="s">
        <v>232</v>
      </c>
      <c r="AJ352" s="150" t="s">
        <v>109</v>
      </c>
      <c r="AK352" s="150" t="s">
        <v>65</v>
      </c>
      <c r="AL352" s="150" t="s">
        <v>1559</v>
      </c>
      <c r="AM352" s="150" t="s">
        <v>922</v>
      </c>
      <c r="AN352" s="150" t="s">
        <v>82</v>
      </c>
      <c r="AO352" s="150" t="s">
        <v>82</v>
      </c>
      <c r="AP352" s="150" t="s">
        <v>82</v>
      </c>
      <c r="AQ352" s="150" t="s">
        <v>1568</v>
      </c>
      <c r="AR352" s="152">
        <v>40730</v>
      </c>
      <c r="AS352" s="148" t="s">
        <v>136</v>
      </c>
      <c r="AT352" s="150" t="s">
        <v>1535</v>
      </c>
      <c r="AU352" s="150" t="s">
        <v>71</v>
      </c>
      <c r="AV352" s="150" t="s">
        <v>82</v>
      </c>
      <c r="AW352" s="150" t="s">
        <v>82</v>
      </c>
      <c r="AX352" s="150" t="s">
        <v>957</v>
      </c>
      <c r="AY352" s="150">
        <v>20</v>
      </c>
      <c r="AZ352" s="150">
        <v>120</v>
      </c>
      <c r="BA352" s="150">
        <v>140</v>
      </c>
      <c r="BB352" s="150" t="s">
        <v>1569</v>
      </c>
      <c r="BC352" s="150" t="s">
        <v>73</v>
      </c>
    </row>
    <row r="353" spans="29:55" ht="144" x14ac:dyDescent="0.25">
      <c r="AC353" s="15">
        <v>352</v>
      </c>
      <c r="AD353" s="150" t="s">
        <v>1529</v>
      </c>
      <c r="AE353" s="151" t="s">
        <v>1570</v>
      </c>
      <c r="AF353" s="150" t="s">
        <v>1531</v>
      </c>
      <c r="AG353" s="150" t="s">
        <v>240</v>
      </c>
      <c r="AH353" s="150" t="s">
        <v>387</v>
      </c>
      <c r="AI353" s="150" t="s">
        <v>232</v>
      </c>
      <c r="AJ353" s="150" t="s">
        <v>109</v>
      </c>
      <c r="AK353" s="150" t="s">
        <v>65</v>
      </c>
      <c r="AL353" s="150" t="s">
        <v>1571</v>
      </c>
      <c r="AM353" s="150" t="s">
        <v>922</v>
      </c>
      <c r="AN353" s="150" t="s">
        <v>180</v>
      </c>
      <c r="AO353" s="150" t="s">
        <v>82</v>
      </c>
      <c r="AP353" s="150" t="s">
        <v>82</v>
      </c>
      <c r="AQ353" s="150" t="s">
        <v>1572</v>
      </c>
      <c r="AR353" s="152">
        <v>40833</v>
      </c>
      <c r="AS353" s="148" t="s">
        <v>156</v>
      </c>
      <c r="AT353" s="150" t="s">
        <v>1535</v>
      </c>
      <c r="AU353" s="150" t="s">
        <v>82</v>
      </c>
      <c r="AV353" s="150" t="s">
        <v>82</v>
      </c>
      <c r="AW353" s="150" t="s">
        <v>82</v>
      </c>
      <c r="AX353" s="150" t="s">
        <v>264</v>
      </c>
      <c r="AY353" s="150">
        <v>40</v>
      </c>
      <c r="AZ353" s="150">
        <v>160</v>
      </c>
      <c r="BA353" s="150">
        <v>200</v>
      </c>
      <c r="BB353" s="150" t="s">
        <v>1573</v>
      </c>
      <c r="BC353" s="150" t="s">
        <v>73</v>
      </c>
    </row>
    <row r="354" spans="29:55" ht="108" x14ac:dyDescent="0.25">
      <c r="AC354" s="15">
        <v>353</v>
      </c>
      <c r="AD354" s="150" t="s">
        <v>1529</v>
      </c>
      <c r="AE354" s="151" t="s">
        <v>1574</v>
      </c>
      <c r="AF354" s="150" t="s">
        <v>1575</v>
      </c>
      <c r="AG354" s="150" t="s">
        <v>240</v>
      </c>
      <c r="AH354" s="150" t="s">
        <v>387</v>
      </c>
      <c r="AI354" s="150" t="s">
        <v>232</v>
      </c>
      <c r="AJ354" s="150" t="s">
        <v>109</v>
      </c>
      <c r="AK354" s="150" t="s">
        <v>65</v>
      </c>
      <c r="AL354" s="150" t="s">
        <v>1576</v>
      </c>
      <c r="AM354" s="150" t="s">
        <v>922</v>
      </c>
      <c r="AN354" s="150" t="s">
        <v>180</v>
      </c>
      <c r="AO354" s="150" t="s">
        <v>82</v>
      </c>
      <c r="AP354" s="150" t="s">
        <v>82</v>
      </c>
      <c r="AQ354" s="150" t="s">
        <v>1577</v>
      </c>
      <c r="AR354" s="152">
        <v>40849</v>
      </c>
      <c r="AS354" s="148" t="s">
        <v>99</v>
      </c>
      <c r="AT354" s="150" t="s">
        <v>82</v>
      </c>
      <c r="AU354" s="150" t="s">
        <v>82</v>
      </c>
      <c r="AV354" s="150" t="s">
        <v>82</v>
      </c>
      <c r="AW354" s="150" t="s">
        <v>82</v>
      </c>
      <c r="AX354" s="150" t="s">
        <v>957</v>
      </c>
      <c r="AY354" s="150">
        <v>30</v>
      </c>
      <c r="AZ354" s="150">
        <v>150</v>
      </c>
      <c r="BA354" s="150">
        <v>180</v>
      </c>
      <c r="BB354" s="150" t="s">
        <v>1578</v>
      </c>
      <c r="BC354" s="150" t="s">
        <v>73</v>
      </c>
    </row>
    <row r="355" spans="29:55" ht="156" x14ac:dyDescent="0.25">
      <c r="AC355" s="15">
        <v>354</v>
      </c>
      <c r="AD355" s="150" t="s">
        <v>1529</v>
      </c>
      <c r="AE355" s="151" t="s">
        <v>1579</v>
      </c>
      <c r="AF355" s="150" t="s">
        <v>1531</v>
      </c>
      <c r="AG355" s="150" t="s">
        <v>78</v>
      </c>
      <c r="AH355" s="150" t="s">
        <v>387</v>
      </c>
      <c r="AI355" s="150" t="s">
        <v>80</v>
      </c>
      <c r="AJ355" s="150" t="s">
        <v>78</v>
      </c>
      <c r="AK355" s="150" t="s">
        <v>129</v>
      </c>
      <c r="AL355" s="150" t="s">
        <v>1244</v>
      </c>
      <c r="AM355" s="150" t="s">
        <v>922</v>
      </c>
      <c r="AN355" s="150" t="s">
        <v>71</v>
      </c>
      <c r="AO355" s="150" t="s">
        <v>71</v>
      </c>
      <c r="AP355" s="150" t="s">
        <v>71</v>
      </c>
      <c r="AQ355" s="150" t="s">
        <v>1580</v>
      </c>
      <c r="AR355" s="152">
        <v>40845</v>
      </c>
      <c r="AS355" s="148" t="s">
        <v>156</v>
      </c>
      <c r="AT355" s="150" t="s">
        <v>71</v>
      </c>
      <c r="AU355" s="150" t="s">
        <v>66</v>
      </c>
      <c r="AV355" s="150" t="s">
        <v>82</v>
      </c>
      <c r="AW355" s="150" t="s">
        <v>82</v>
      </c>
      <c r="AX355" s="150" t="s">
        <v>264</v>
      </c>
      <c r="AY355" s="150">
        <v>10</v>
      </c>
      <c r="AZ355" s="150">
        <v>50</v>
      </c>
      <c r="BA355" s="150">
        <v>60</v>
      </c>
      <c r="BB355" s="150" t="s">
        <v>1581</v>
      </c>
      <c r="BC355" s="150" t="s">
        <v>73</v>
      </c>
    </row>
    <row r="356" spans="29:55" ht="84" x14ac:dyDescent="0.25">
      <c r="AC356" s="15">
        <v>355</v>
      </c>
      <c r="AD356" s="150" t="s">
        <v>1529</v>
      </c>
      <c r="AE356" s="151" t="s">
        <v>1582</v>
      </c>
      <c r="AF356" s="150" t="s">
        <v>1583</v>
      </c>
      <c r="AG356" s="150" t="s">
        <v>240</v>
      </c>
      <c r="AH356" s="150" t="s">
        <v>387</v>
      </c>
      <c r="AI356" s="150" t="s">
        <v>80</v>
      </c>
      <c r="AJ356" s="150" t="s">
        <v>64</v>
      </c>
      <c r="AK356" s="150" t="s">
        <v>65</v>
      </c>
      <c r="AL356" s="150" t="s">
        <v>1584</v>
      </c>
      <c r="AM356" s="150" t="s">
        <v>922</v>
      </c>
      <c r="AN356" s="150" t="s">
        <v>67</v>
      </c>
      <c r="AO356" s="150" t="s">
        <v>71</v>
      </c>
      <c r="AP356" s="150" t="s">
        <v>71</v>
      </c>
      <c r="AQ356" s="150" t="s">
        <v>1580</v>
      </c>
      <c r="AR356" s="152">
        <v>40845</v>
      </c>
      <c r="AS356" s="148" t="s">
        <v>156</v>
      </c>
      <c r="AT356" s="150" t="s">
        <v>71</v>
      </c>
      <c r="AU356" s="150" t="s">
        <v>180</v>
      </c>
      <c r="AV356" s="150" t="s">
        <v>82</v>
      </c>
      <c r="AW356" s="150" t="s">
        <v>82</v>
      </c>
      <c r="AX356" s="150" t="s">
        <v>123</v>
      </c>
      <c r="AY356" s="150">
        <v>30</v>
      </c>
      <c r="AZ356" s="150">
        <v>140</v>
      </c>
      <c r="BA356" s="150">
        <v>170</v>
      </c>
      <c r="BB356" s="150" t="s">
        <v>1585</v>
      </c>
      <c r="BC356" s="150" t="s">
        <v>73</v>
      </c>
    </row>
    <row r="357" spans="29:55" ht="72" x14ac:dyDescent="0.25">
      <c r="AC357" s="15">
        <v>356</v>
      </c>
      <c r="AD357" s="150" t="s">
        <v>1529</v>
      </c>
      <c r="AE357" s="151" t="s">
        <v>1586</v>
      </c>
      <c r="AF357" s="150" t="s">
        <v>1543</v>
      </c>
      <c r="AG357" s="150" t="s">
        <v>240</v>
      </c>
      <c r="AH357" s="150" t="s">
        <v>387</v>
      </c>
      <c r="AI357" s="150" t="s">
        <v>232</v>
      </c>
      <c r="AJ357" s="150" t="s">
        <v>1587</v>
      </c>
      <c r="AK357" s="150" t="s">
        <v>65</v>
      </c>
      <c r="AL357" s="150" t="s">
        <v>348</v>
      </c>
      <c r="AM357" s="150" t="s">
        <v>922</v>
      </c>
      <c r="AN357" s="150" t="s">
        <v>82</v>
      </c>
      <c r="AO357" s="150" t="s">
        <v>82</v>
      </c>
      <c r="AP357" s="150" t="s">
        <v>82</v>
      </c>
      <c r="AQ357" s="150" t="s">
        <v>1572</v>
      </c>
      <c r="AR357" s="152">
        <v>40833</v>
      </c>
      <c r="AS357" s="148" t="s">
        <v>156</v>
      </c>
      <c r="AT357" s="150" t="s">
        <v>1535</v>
      </c>
      <c r="AU357" s="150" t="s">
        <v>71</v>
      </c>
      <c r="AV357" s="150" t="s">
        <v>82</v>
      </c>
      <c r="AW357" s="150" t="s">
        <v>82</v>
      </c>
      <c r="AX357" s="150" t="s">
        <v>94</v>
      </c>
      <c r="AY357" s="150">
        <v>50</v>
      </c>
      <c r="AZ357" s="150">
        <v>200</v>
      </c>
      <c r="BA357" s="150">
        <v>250</v>
      </c>
      <c r="BB357" s="150" t="s">
        <v>1588</v>
      </c>
      <c r="BC357" s="150" t="s">
        <v>73</v>
      </c>
    </row>
    <row r="358" spans="29:55" ht="204" x14ac:dyDescent="0.25">
      <c r="AC358" s="15">
        <v>357</v>
      </c>
      <c r="AD358" s="150" t="s">
        <v>1529</v>
      </c>
      <c r="AE358" s="151" t="s">
        <v>1589</v>
      </c>
      <c r="AF358" s="150" t="s">
        <v>1529</v>
      </c>
      <c r="AG358" s="150" t="s">
        <v>240</v>
      </c>
      <c r="AH358" s="150" t="s">
        <v>387</v>
      </c>
      <c r="AI358" s="150" t="s">
        <v>232</v>
      </c>
      <c r="AJ358" s="150" t="s">
        <v>1587</v>
      </c>
      <c r="AK358" s="150" t="s">
        <v>65</v>
      </c>
      <c r="AL358" s="150" t="s">
        <v>581</v>
      </c>
      <c r="AM358" s="150" t="s">
        <v>922</v>
      </c>
      <c r="AN358" s="150" t="s">
        <v>82</v>
      </c>
      <c r="AO358" s="150" t="s">
        <v>82</v>
      </c>
      <c r="AP358" s="150" t="s">
        <v>82</v>
      </c>
      <c r="AQ358" s="150" t="s">
        <v>1590</v>
      </c>
      <c r="AR358" s="152">
        <v>40924</v>
      </c>
      <c r="AS358" s="148" t="s">
        <v>354</v>
      </c>
      <c r="AT358" s="150" t="s">
        <v>67</v>
      </c>
      <c r="AU358" s="150" t="s">
        <v>82</v>
      </c>
      <c r="AV358" s="150" t="s">
        <v>82</v>
      </c>
      <c r="AW358" s="150" t="s">
        <v>82</v>
      </c>
      <c r="AX358" s="150" t="s">
        <v>534</v>
      </c>
      <c r="AY358" s="150">
        <v>20</v>
      </c>
      <c r="AZ358" s="150">
        <v>240</v>
      </c>
      <c r="BA358" s="150">
        <v>260</v>
      </c>
      <c r="BB358" s="150" t="s">
        <v>1588</v>
      </c>
      <c r="BC358" s="150" t="s">
        <v>73</v>
      </c>
    </row>
    <row r="359" spans="29:55" ht="84" x14ac:dyDescent="0.25">
      <c r="AC359" s="15">
        <v>358</v>
      </c>
      <c r="AD359" s="150" t="s">
        <v>1529</v>
      </c>
      <c r="AE359" s="151" t="s">
        <v>1591</v>
      </c>
      <c r="AF359" s="150" t="s">
        <v>1529</v>
      </c>
      <c r="AG359" s="150" t="s">
        <v>240</v>
      </c>
      <c r="AH359" s="150" t="s">
        <v>387</v>
      </c>
      <c r="AI359" s="150" t="s">
        <v>232</v>
      </c>
      <c r="AJ359" s="150" t="s">
        <v>666</v>
      </c>
      <c r="AK359" s="150" t="s">
        <v>65</v>
      </c>
      <c r="AL359" s="150" t="s">
        <v>1383</v>
      </c>
      <c r="AM359" s="150" t="s">
        <v>922</v>
      </c>
      <c r="AN359" s="150" t="s">
        <v>82</v>
      </c>
      <c r="AO359" s="150" t="s">
        <v>82</v>
      </c>
      <c r="AP359" s="150" t="s">
        <v>82</v>
      </c>
      <c r="AQ359" s="150" t="s">
        <v>1592</v>
      </c>
      <c r="AR359" s="152">
        <v>40922</v>
      </c>
      <c r="AS359" s="148" t="s">
        <v>354</v>
      </c>
      <c r="AT359" s="150" t="s">
        <v>82</v>
      </c>
      <c r="AU359" s="150" t="s">
        <v>82</v>
      </c>
      <c r="AV359" s="150" t="s">
        <v>82</v>
      </c>
      <c r="AW359" s="150" t="s">
        <v>82</v>
      </c>
      <c r="AX359" s="150" t="s">
        <v>1593</v>
      </c>
      <c r="AY359" s="150">
        <v>25</v>
      </c>
      <c r="AZ359" s="150">
        <v>100</v>
      </c>
      <c r="BA359" s="150">
        <v>125</v>
      </c>
      <c r="BB359" s="150" t="s">
        <v>1594</v>
      </c>
      <c r="BC359" s="150" t="s">
        <v>73</v>
      </c>
    </row>
    <row r="360" spans="29:55" ht="72" x14ac:dyDescent="0.25">
      <c r="AC360" s="15">
        <v>359</v>
      </c>
      <c r="AD360" s="150" t="s">
        <v>1529</v>
      </c>
      <c r="AE360" s="151" t="s">
        <v>1595</v>
      </c>
      <c r="AF360" s="150" t="s">
        <v>1538</v>
      </c>
      <c r="AG360" s="150" t="s">
        <v>240</v>
      </c>
      <c r="AH360" s="150" t="s">
        <v>387</v>
      </c>
      <c r="AI360" s="150" t="s">
        <v>394</v>
      </c>
      <c r="AJ360" s="150" t="s">
        <v>700</v>
      </c>
      <c r="AK360" s="150" t="s">
        <v>65</v>
      </c>
      <c r="AL360" s="150" t="s">
        <v>590</v>
      </c>
      <c r="AM360" s="150" t="s">
        <v>922</v>
      </c>
      <c r="AN360" s="150" t="s">
        <v>82</v>
      </c>
      <c r="AO360" s="150" t="s">
        <v>82</v>
      </c>
      <c r="AP360" s="150" t="s">
        <v>82</v>
      </c>
      <c r="AQ360" s="150" t="s">
        <v>1596</v>
      </c>
      <c r="AR360" s="152"/>
      <c r="AS360" s="22"/>
      <c r="AT360" s="150" t="s">
        <v>71</v>
      </c>
      <c r="AU360" s="150" t="s">
        <v>71</v>
      </c>
      <c r="AV360" s="150" t="s">
        <v>82</v>
      </c>
      <c r="AW360" s="150" t="s">
        <v>82</v>
      </c>
      <c r="AX360" s="150" t="s">
        <v>123</v>
      </c>
      <c r="AY360" s="150">
        <v>80</v>
      </c>
      <c r="AZ360" s="150">
        <v>75</v>
      </c>
      <c r="BA360" s="150">
        <v>155</v>
      </c>
      <c r="BB360" s="150" t="s">
        <v>1597</v>
      </c>
      <c r="BC360" s="150" t="s">
        <v>73</v>
      </c>
    </row>
    <row r="361" spans="29:55" ht="108" x14ac:dyDescent="0.25">
      <c r="AC361" s="15">
        <v>360</v>
      </c>
      <c r="AD361" s="150" t="s">
        <v>1529</v>
      </c>
      <c r="AE361" s="151" t="s">
        <v>1598</v>
      </c>
      <c r="AF361" s="150" t="s">
        <v>1538</v>
      </c>
      <c r="AG361" s="150" t="s">
        <v>240</v>
      </c>
      <c r="AH361" s="150" t="s">
        <v>387</v>
      </c>
      <c r="AI361" s="150" t="s">
        <v>232</v>
      </c>
      <c r="AJ361" s="150" t="s">
        <v>1587</v>
      </c>
      <c r="AK361" s="150" t="s">
        <v>65</v>
      </c>
      <c r="AL361" s="150" t="s">
        <v>1383</v>
      </c>
      <c r="AM361" s="150" t="s">
        <v>922</v>
      </c>
      <c r="AN361" s="150" t="s">
        <v>82</v>
      </c>
      <c r="AO361" s="150" t="s">
        <v>82</v>
      </c>
      <c r="AP361" s="150" t="s">
        <v>82</v>
      </c>
      <c r="AQ361" s="150" t="s">
        <v>1599</v>
      </c>
      <c r="AR361" s="152">
        <v>40905</v>
      </c>
      <c r="AS361" s="148" t="s">
        <v>236</v>
      </c>
      <c r="AT361" s="150" t="s">
        <v>1535</v>
      </c>
      <c r="AU361" s="150" t="s">
        <v>82</v>
      </c>
      <c r="AV361" s="150" t="s">
        <v>82</v>
      </c>
      <c r="AW361" s="150" t="s">
        <v>82</v>
      </c>
      <c r="AX361" s="150" t="s">
        <v>957</v>
      </c>
      <c r="AY361" s="150">
        <v>100</v>
      </c>
      <c r="AZ361" s="150">
        <v>200</v>
      </c>
      <c r="BA361" s="150">
        <v>300</v>
      </c>
      <c r="BB361" s="150" t="s">
        <v>1600</v>
      </c>
      <c r="BC361" s="150" t="s">
        <v>73</v>
      </c>
    </row>
    <row r="362" spans="29:55" ht="120" x14ac:dyDescent="0.25">
      <c r="AC362" s="15">
        <v>361</v>
      </c>
      <c r="AD362" s="150" t="s">
        <v>1529</v>
      </c>
      <c r="AE362" s="151" t="s">
        <v>1601</v>
      </c>
      <c r="AF362" s="150" t="s">
        <v>1529</v>
      </c>
      <c r="AG362" s="150" t="s">
        <v>78</v>
      </c>
      <c r="AH362" s="150" t="s">
        <v>387</v>
      </c>
      <c r="AI362" s="150" t="s">
        <v>80</v>
      </c>
      <c r="AJ362" s="150" t="s">
        <v>78</v>
      </c>
      <c r="AK362" s="150" t="s">
        <v>129</v>
      </c>
      <c r="AL362" s="150" t="s">
        <v>348</v>
      </c>
      <c r="AM362" s="150" t="s">
        <v>922</v>
      </c>
      <c r="AN362" s="150" t="s">
        <v>67</v>
      </c>
      <c r="AO362" s="150" t="s">
        <v>71</v>
      </c>
      <c r="AP362" s="150" t="s">
        <v>71</v>
      </c>
      <c r="AQ362" s="150" t="s">
        <v>1602</v>
      </c>
      <c r="AR362" s="152">
        <v>40831</v>
      </c>
      <c r="AS362" s="148" t="s">
        <v>156</v>
      </c>
      <c r="AT362" s="150" t="s">
        <v>71</v>
      </c>
      <c r="AU362" s="150" t="s">
        <v>82</v>
      </c>
      <c r="AV362" s="150" t="s">
        <v>67</v>
      </c>
      <c r="AW362" s="150" t="s">
        <v>82</v>
      </c>
      <c r="AX362" s="150" t="s">
        <v>137</v>
      </c>
      <c r="AY362" s="150">
        <v>12</v>
      </c>
      <c r="AZ362" s="150">
        <v>60</v>
      </c>
      <c r="BA362" s="150">
        <v>72</v>
      </c>
      <c r="BB362" s="150" t="s">
        <v>1585</v>
      </c>
      <c r="BC362" s="150" t="s">
        <v>73</v>
      </c>
    </row>
    <row r="363" spans="29:55" ht="168" x14ac:dyDescent="0.25">
      <c r="AC363" s="15">
        <v>362</v>
      </c>
      <c r="AD363" s="150" t="s">
        <v>1529</v>
      </c>
      <c r="AE363" s="151" t="s">
        <v>1603</v>
      </c>
      <c r="AF363" s="150" t="s">
        <v>1604</v>
      </c>
      <c r="AG363" s="150" t="s">
        <v>240</v>
      </c>
      <c r="AH363" s="150" t="s">
        <v>387</v>
      </c>
      <c r="AI363" s="150" t="s">
        <v>232</v>
      </c>
      <c r="AJ363" s="150" t="s">
        <v>1587</v>
      </c>
      <c r="AK363" s="150" t="s">
        <v>65</v>
      </c>
      <c r="AL363" s="150" t="s">
        <v>359</v>
      </c>
      <c r="AM363" s="150" t="s">
        <v>922</v>
      </c>
      <c r="AN363" s="150" t="s">
        <v>82</v>
      </c>
      <c r="AO363" s="150" t="s">
        <v>82</v>
      </c>
      <c r="AP363" s="150" t="s">
        <v>82</v>
      </c>
      <c r="AQ363" s="150" t="s">
        <v>1590</v>
      </c>
      <c r="AR363" s="152">
        <v>40924</v>
      </c>
      <c r="AS363" s="148" t="s">
        <v>354</v>
      </c>
      <c r="AT363" s="150" t="s">
        <v>1535</v>
      </c>
      <c r="AU363" s="150" t="s">
        <v>82</v>
      </c>
      <c r="AV363" s="150" t="s">
        <v>82</v>
      </c>
      <c r="AW363" s="150" t="s">
        <v>82</v>
      </c>
      <c r="AX363" s="150" t="s">
        <v>338</v>
      </c>
      <c r="AY363" s="150">
        <v>30</v>
      </c>
      <c r="AZ363" s="150">
        <v>200</v>
      </c>
      <c r="BA363" s="150">
        <v>230</v>
      </c>
      <c r="BB363" s="150" t="s">
        <v>1578</v>
      </c>
      <c r="BC363" s="150" t="s">
        <v>73</v>
      </c>
    </row>
    <row r="364" spans="29:55" ht="72" x14ac:dyDescent="0.25">
      <c r="AC364" s="15">
        <v>363</v>
      </c>
      <c r="AD364" s="150" t="s">
        <v>1529</v>
      </c>
      <c r="AE364" s="151" t="s">
        <v>1605</v>
      </c>
      <c r="AF364" s="150" t="s">
        <v>1606</v>
      </c>
      <c r="AG364" s="150" t="s">
        <v>240</v>
      </c>
      <c r="AH364" s="150" t="s">
        <v>387</v>
      </c>
      <c r="AI364" s="150" t="s">
        <v>394</v>
      </c>
      <c r="AJ364" s="150" t="s">
        <v>700</v>
      </c>
      <c r="AK364" s="150" t="s">
        <v>65</v>
      </c>
      <c r="AL364" s="150" t="s">
        <v>1607</v>
      </c>
      <c r="AM364" s="150" t="s">
        <v>922</v>
      </c>
      <c r="AN364" s="150" t="s">
        <v>67</v>
      </c>
      <c r="AO364" s="150" t="s">
        <v>82</v>
      </c>
      <c r="AP364" s="150" t="s">
        <v>82</v>
      </c>
      <c r="AQ364" s="150" t="s">
        <v>1608</v>
      </c>
      <c r="AR364" s="152">
        <v>41037</v>
      </c>
      <c r="AS364" s="148" t="s">
        <v>285</v>
      </c>
      <c r="AT364" s="150" t="s">
        <v>1609</v>
      </c>
      <c r="AU364" s="150" t="s">
        <v>82</v>
      </c>
      <c r="AV364" s="150" t="s">
        <v>82</v>
      </c>
      <c r="AW364" s="150" t="s">
        <v>82</v>
      </c>
      <c r="AX364" s="150" t="s">
        <v>1610</v>
      </c>
      <c r="AY364" s="150">
        <v>60</v>
      </c>
      <c r="AZ364" s="150">
        <v>120</v>
      </c>
      <c r="BA364" s="150">
        <v>180</v>
      </c>
      <c r="BB364" s="150" t="s">
        <v>1611</v>
      </c>
      <c r="BC364" s="150" t="s">
        <v>73</v>
      </c>
    </row>
    <row r="365" spans="29:55" ht="120" x14ac:dyDescent="0.25">
      <c r="AC365" s="15">
        <v>364</v>
      </c>
      <c r="AD365" s="150" t="s">
        <v>1529</v>
      </c>
      <c r="AE365" s="153" t="s">
        <v>1612</v>
      </c>
      <c r="AF365" s="154" t="s">
        <v>1543</v>
      </c>
      <c r="AG365" s="155" t="s">
        <v>61</v>
      </c>
      <c r="AH365" s="155" t="s">
        <v>163</v>
      </c>
      <c r="AI365" s="155" t="s">
        <v>394</v>
      </c>
      <c r="AJ365" s="156" t="s">
        <v>700</v>
      </c>
      <c r="AK365" s="155" t="s">
        <v>65</v>
      </c>
      <c r="AL365" s="155" t="s">
        <v>1613</v>
      </c>
      <c r="AM365" s="156" t="s">
        <v>922</v>
      </c>
      <c r="AN365" s="156" t="s">
        <v>82</v>
      </c>
      <c r="AO365" s="156" t="s">
        <v>82</v>
      </c>
      <c r="AP365" s="156" t="s">
        <v>82</v>
      </c>
      <c r="AQ365" s="150" t="s">
        <v>1614</v>
      </c>
      <c r="AR365" s="152">
        <v>41086</v>
      </c>
      <c r="AS365" s="148" t="s">
        <v>368</v>
      </c>
      <c r="AT365" s="156" t="s">
        <v>71</v>
      </c>
      <c r="AU365" s="156" t="s">
        <v>71</v>
      </c>
      <c r="AV365" s="156" t="s">
        <v>82</v>
      </c>
      <c r="AW365" s="156" t="s">
        <v>82</v>
      </c>
      <c r="AX365" s="156" t="s">
        <v>1610</v>
      </c>
      <c r="AY365" s="155">
        <v>120</v>
      </c>
      <c r="AZ365" s="155">
        <v>200</v>
      </c>
      <c r="BA365" s="156">
        <v>320</v>
      </c>
      <c r="BB365" s="156" t="s">
        <v>1615</v>
      </c>
      <c r="BC365" s="150" t="s">
        <v>73</v>
      </c>
    </row>
    <row r="366" spans="29:55" ht="48" x14ac:dyDescent="0.25">
      <c r="AC366" s="15">
        <v>365</v>
      </c>
      <c r="AD366" s="150" t="s">
        <v>1529</v>
      </c>
      <c r="AE366" s="153" t="s">
        <v>1616</v>
      </c>
      <c r="AF366" s="154" t="s">
        <v>1617</v>
      </c>
      <c r="AG366" s="155" t="s">
        <v>61</v>
      </c>
      <c r="AH366" s="155" t="s">
        <v>89</v>
      </c>
      <c r="AI366" s="155" t="s">
        <v>80</v>
      </c>
      <c r="AJ366" s="156" t="s">
        <v>700</v>
      </c>
      <c r="AK366" s="155" t="s">
        <v>65</v>
      </c>
      <c r="AL366" s="155" t="s">
        <v>1618</v>
      </c>
      <c r="AM366" s="156" t="s">
        <v>922</v>
      </c>
      <c r="AN366" s="156" t="s">
        <v>67</v>
      </c>
      <c r="AO366" s="156" t="s">
        <v>82</v>
      </c>
      <c r="AP366" s="155" t="s">
        <v>82</v>
      </c>
      <c r="AQ366" s="150" t="s">
        <v>1619</v>
      </c>
      <c r="AR366" s="152"/>
      <c r="AS366" s="22"/>
      <c r="AT366" s="156" t="s">
        <v>71</v>
      </c>
      <c r="AU366" s="156" t="s">
        <v>71</v>
      </c>
      <c r="AV366" s="156" t="s">
        <v>67</v>
      </c>
      <c r="AW366" s="156" t="s">
        <v>67</v>
      </c>
      <c r="AX366" s="156" t="s">
        <v>85</v>
      </c>
      <c r="AY366" s="155">
        <v>15</v>
      </c>
      <c r="AZ366" s="155">
        <v>180</v>
      </c>
      <c r="BA366" s="156">
        <v>195</v>
      </c>
      <c r="BB366" s="156" t="s">
        <v>1620</v>
      </c>
      <c r="BC366" s="150" t="s">
        <v>73</v>
      </c>
    </row>
    <row r="367" spans="29:55" ht="72" x14ac:dyDescent="0.25">
      <c r="AC367" s="15">
        <v>366</v>
      </c>
      <c r="AD367" s="156" t="s">
        <v>1604</v>
      </c>
      <c r="AE367" s="157" t="s">
        <v>1621</v>
      </c>
      <c r="AF367" s="155" t="s">
        <v>1622</v>
      </c>
      <c r="AG367" s="155" t="s">
        <v>78</v>
      </c>
      <c r="AH367" s="155" t="s">
        <v>89</v>
      </c>
      <c r="AI367" s="155" t="s">
        <v>80</v>
      </c>
      <c r="AJ367" s="156" t="s">
        <v>78</v>
      </c>
      <c r="AK367" s="155" t="s">
        <v>129</v>
      </c>
      <c r="AL367" s="155" t="s">
        <v>1623</v>
      </c>
      <c r="AM367" s="156" t="s">
        <v>922</v>
      </c>
      <c r="AN367" s="156" t="s">
        <v>67</v>
      </c>
      <c r="AO367" s="156" t="s">
        <v>71</v>
      </c>
      <c r="AP367" s="155" t="s">
        <v>71</v>
      </c>
      <c r="AQ367" s="156" t="s">
        <v>448</v>
      </c>
      <c r="AR367" s="158"/>
      <c r="AS367" s="22"/>
      <c r="AT367" s="156" t="s">
        <v>71</v>
      </c>
      <c r="AU367" s="156" t="s">
        <v>71</v>
      </c>
      <c r="AV367" s="156" t="s">
        <v>82</v>
      </c>
      <c r="AW367" s="156" t="s">
        <v>82</v>
      </c>
      <c r="AX367" s="156" t="s">
        <v>1610</v>
      </c>
      <c r="AY367" s="155">
        <v>15</v>
      </c>
      <c r="AZ367" s="155">
        <v>60</v>
      </c>
      <c r="BA367" s="156">
        <v>75</v>
      </c>
      <c r="BB367" s="156" t="s">
        <v>1624</v>
      </c>
      <c r="BC367" s="156"/>
    </row>
    <row r="368" spans="29:55" ht="108" x14ac:dyDescent="0.25">
      <c r="AC368" s="15">
        <v>367</v>
      </c>
      <c r="AD368" s="156" t="s">
        <v>1604</v>
      </c>
      <c r="AE368" s="157" t="s">
        <v>1625</v>
      </c>
      <c r="AF368" s="155" t="s">
        <v>1626</v>
      </c>
      <c r="AG368" s="155" t="s">
        <v>78</v>
      </c>
      <c r="AH368" s="155" t="s">
        <v>62</v>
      </c>
      <c r="AI368" s="155" t="s">
        <v>80</v>
      </c>
      <c r="AJ368" s="156" t="s">
        <v>78</v>
      </c>
      <c r="AK368" s="155" t="s">
        <v>129</v>
      </c>
      <c r="AL368" s="155" t="s">
        <v>1623</v>
      </c>
      <c r="AM368" s="156" t="s">
        <v>922</v>
      </c>
      <c r="AN368" s="156" t="s">
        <v>67</v>
      </c>
      <c r="AO368" s="156" t="s">
        <v>71</v>
      </c>
      <c r="AP368" s="155" t="s">
        <v>71</v>
      </c>
      <c r="AQ368" s="156" t="s">
        <v>1627</v>
      </c>
      <c r="AR368" s="158">
        <v>41099</v>
      </c>
      <c r="AS368" s="148" t="s">
        <v>166</v>
      </c>
      <c r="AT368" s="156" t="s">
        <v>71</v>
      </c>
      <c r="AU368" s="156" t="s">
        <v>66</v>
      </c>
      <c r="AV368" s="156" t="s">
        <v>82</v>
      </c>
      <c r="AW368" s="156" t="s">
        <v>82</v>
      </c>
      <c r="AX368" s="156" t="s">
        <v>1628</v>
      </c>
      <c r="AY368" s="155">
        <v>15</v>
      </c>
      <c r="AZ368" s="155">
        <v>60</v>
      </c>
      <c r="BA368" s="156">
        <v>75</v>
      </c>
      <c r="BB368" s="156" t="s">
        <v>1629</v>
      </c>
      <c r="BC368" s="156"/>
    </row>
    <row r="369" spans="29:55" ht="48" x14ac:dyDescent="0.25">
      <c r="AC369" s="15">
        <v>368</v>
      </c>
      <c r="AD369" s="156" t="s">
        <v>1604</v>
      </c>
      <c r="AE369" s="157" t="s">
        <v>1630</v>
      </c>
      <c r="AF369" s="155" t="s">
        <v>1529</v>
      </c>
      <c r="AG369" s="155" t="s">
        <v>61</v>
      </c>
      <c r="AH369" s="155" t="s">
        <v>89</v>
      </c>
      <c r="AI369" s="155" t="s">
        <v>394</v>
      </c>
      <c r="AJ369" s="156" t="s">
        <v>700</v>
      </c>
      <c r="AK369" s="155" t="s">
        <v>65</v>
      </c>
      <c r="AL369" s="155" t="s">
        <v>1623</v>
      </c>
      <c r="AM369" s="156" t="s">
        <v>922</v>
      </c>
      <c r="AN369" s="156" t="s">
        <v>82</v>
      </c>
      <c r="AO369" s="156" t="s">
        <v>82</v>
      </c>
      <c r="AP369" s="155" t="s">
        <v>82</v>
      </c>
      <c r="AQ369" s="150" t="s">
        <v>1631</v>
      </c>
      <c r="AR369" s="152">
        <v>41077</v>
      </c>
      <c r="AS369" s="148" t="s">
        <v>368</v>
      </c>
      <c r="AT369" s="156" t="s">
        <v>71</v>
      </c>
      <c r="AU369" s="156" t="s">
        <v>66</v>
      </c>
      <c r="AV369" s="156" t="s">
        <v>82</v>
      </c>
      <c r="AW369" s="156" t="s">
        <v>82</v>
      </c>
      <c r="AX369" s="156" t="s">
        <v>137</v>
      </c>
      <c r="AY369" s="155">
        <v>15</v>
      </c>
      <c r="AZ369" s="155">
        <v>150</v>
      </c>
      <c r="BA369" s="156">
        <v>165</v>
      </c>
      <c r="BB369" s="156" t="s">
        <v>1632</v>
      </c>
      <c r="BC369" s="156"/>
    </row>
    <row r="370" spans="29:55" ht="72" x14ac:dyDescent="0.25">
      <c r="AC370" s="15">
        <v>369</v>
      </c>
      <c r="AD370" s="156" t="s">
        <v>1604</v>
      </c>
      <c r="AE370" s="157" t="s">
        <v>1633</v>
      </c>
      <c r="AF370" s="155" t="s">
        <v>1634</v>
      </c>
      <c r="AG370" s="155" t="s">
        <v>61</v>
      </c>
      <c r="AH370" s="155" t="s">
        <v>89</v>
      </c>
      <c r="AI370" s="155" t="s">
        <v>80</v>
      </c>
      <c r="AJ370" s="156" t="s">
        <v>666</v>
      </c>
      <c r="AK370" s="155" t="s">
        <v>65</v>
      </c>
      <c r="AL370" s="155" t="s">
        <v>1623</v>
      </c>
      <c r="AM370" s="156" t="s">
        <v>922</v>
      </c>
      <c r="AN370" s="156" t="s">
        <v>82</v>
      </c>
      <c r="AO370" s="156" t="s">
        <v>82</v>
      </c>
      <c r="AP370" s="155" t="s">
        <v>82</v>
      </c>
      <c r="AQ370" s="150" t="s">
        <v>1635</v>
      </c>
      <c r="AR370" s="152">
        <v>41115</v>
      </c>
      <c r="AS370" s="148" t="s">
        <v>166</v>
      </c>
      <c r="AT370" s="156" t="s">
        <v>71</v>
      </c>
      <c r="AU370" s="156" t="s">
        <v>82</v>
      </c>
      <c r="AV370" s="156" t="s">
        <v>82</v>
      </c>
      <c r="AW370" s="156" t="s">
        <v>82</v>
      </c>
      <c r="AX370" s="159" t="s">
        <v>1636</v>
      </c>
      <c r="AY370" s="155">
        <v>15</v>
      </c>
      <c r="AZ370" s="155">
        <v>125</v>
      </c>
      <c r="BA370" s="156">
        <v>140</v>
      </c>
      <c r="BB370" s="156" t="s">
        <v>1637</v>
      </c>
      <c r="BC370" s="156"/>
    </row>
    <row r="371" spans="29:55" ht="204" x14ac:dyDescent="0.25">
      <c r="AC371" s="15">
        <v>370</v>
      </c>
      <c r="AD371" s="156" t="s">
        <v>1604</v>
      </c>
      <c r="AE371" s="157" t="s">
        <v>1638</v>
      </c>
      <c r="AF371" s="155" t="s">
        <v>1634</v>
      </c>
      <c r="AG371" s="155" t="s">
        <v>61</v>
      </c>
      <c r="AH371" s="155" t="s">
        <v>89</v>
      </c>
      <c r="AI371" s="155" t="s">
        <v>232</v>
      </c>
      <c r="AJ371" s="156" t="s">
        <v>666</v>
      </c>
      <c r="AK371" s="155" t="s">
        <v>65</v>
      </c>
      <c r="AL371" s="155" t="s">
        <v>1623</v>
      </c>
      <c r="AM371" s="156" t="s">
        <v>1639</v>
      </c>
      <c r="AN371" s="156" t="s">
        <v>82</v>
      </c>
      <c r="AO371" s="156" t="s">
        <v>82</v>
      </c>
      <c r="AP371" s="155" t="s">
        <v>82</v>
      </c>
      <c r="AQ371" s="150" t="s">
        <v>1640</v>
      </c>
      <c r="AR371" s="152"/>
      <c r="AS371" s="22"/>
      <c r="AT371" s="156" t="s">
        <v>71</v>
      </c>
      <c r="AU371" s="156" t="s">
        <v>71</v>
      </c>
      <c r="AV371" s="156" t="s">
        <v>82</v>
      </c>
      <c r="AW371" s="156" t="s">
        <v>82</v>
      </c>
      <c r="AX371" s="156"/>
      <c r="AY371" s="155">
        <v>15</v>
      </c>
      <c r="AZ371" s="155">
        <v>125</v>
      </c>
      <c r="BA371" s="156">
        <v>140</v>
      </c>
      <c r="BB371" s="156" t="s">
        <v>1641</v>
      </c>
      <c r="BC371" s="156"/>
    </row>
    <row r="372" spans="29:55" ht="108" x14ac:dyDescent="0.25">
      <c r="AC372" s="15">
        <v>371</v>
      </c>
      <c r="AD372" s="156" t="s">
        <v>1604</v>
      </c>
      <c r="AE372" s="157" t="s">
        <v>1642</v>
      </c>
      <c r="AF372" s="155" t="s">
        <v>1643</v>
      </c>
      <c r="AG372" s="155" t="s">
        <v>78</v>
      </c>
      <c r="AH372" s="155" t="s">
        <v>197</v>
      </c>
      <c r="AI372" s="155" t="s">
        <v>80</v>
      </c>
      <c r="AJ372" s="156" t="s">
        <v>78</v>
      </c>
      <c r="AK372" s="155" t="s">
        <v>129</v>
      </c>
      <c r="AL372" s="155" t="s">
        <v>1416</v>
      </c>
      <c r="AM372" s="156" t="s">
        <v>1639</v>
      </c>
      <c r="AN372" s="156" t="s">
        <v>71</v>
      </c>
      <c r="AO372" s="156" t="s">
        <v>71</v>
      </c>
      <c r="AP372" s="155" t="s">
        <v>71</v>
      </c>
      <c r="AQ372" s="156" t="s">
        <v>1640</v>
      </c>
      <c r="AR372" s="158"/>
      <c r="AS372" s="22"/>
      <c r="AT372" s="156" t="s">
        <v>71</v>
      </c>
      <c r="AU372" s="156" t="s">
        <v>71</v>
      </c>
      <c r="AV372" s="156" t="s">
        <v>82</v>
      </c>
      <c r="AW372" s="156" t="s">
        <v>82</v>
      </c>
      <c r="AX372" s="156" t="s">
        <v>534</v>
      </c>
      <c r="AY372" s="155">
        <v>15</v>
      </c>
      <c r="AZ372" s="155">
        <v>80</v>
      </c>
      <c r="BA372" s="156">
        <v>95</v>
      </c>
      <c r="BB372" s="156" t="s">
        <v>1644</v>
      </c>
      <c r="BC372" s="156"/>
    </row>
    <row r="373" spans="29:55" ht="60" x14ac:dyDescent="0.25">
      <c r="AC373" s="15">
        <v>372</v>
      </c>
      <c r="AD373" s="156" t="s">
        <v>1604</v>
      </c>
      <c r="AE373" s="157" t="s">
        <v>1645</v>
      </c>
      <c r="AF373" s="155" t="s">
        <v>1626</v>
      </c>
      <c r="AG373" s="155" t="s">
        <v>78</v>
      </c>
      <c r="AH373" s="155" t="s">
        <v>197</v>
      </c>
      <c r="AI373" s="155" t="s">
        <v>80</v>
      </c>
      <c r="AJ373" s="156" t="s">
        <v>78</v>
      </c>
      <c r="AK373" s="155" t="s">
        <v>129</v>
      </c>
      <c r="AL373" s="155" t="s">
        <v>310</v>
      </c>
      <c r="AM373" s="156" t="s">
        <v>922</v>
      </c>
      <c r="AN373" s="156" t="s">
        <v>67</v>
      </c>
      <c r="AO373" s="156" t="s">
        <v>71</v>
      </c>
      <c r="AP373" s="155" t="s">
        <v>71</v>
      </c>
      <c r="AQ373" s="150" t="s">
        <v>1646</v>
      </c>
      <c r="AR373" s="152">
        <v>41099</v>
      </c>
      <c r="AS373" s="148" t="s">
        <v>166</v>
      </c>
      <c r="AT373" s="156" t="s">
        <v>71</v>
      </c>
      <c r="AU373" s="156" t="s">
        <v>66</v>
      </c>
      <c r="AV373" s="156" t="s">
        <v>82</v>
      </c>
      <c r="AW373" s="156" t="s">
        <v>82</v>
      </c>
      <c r="AX373" s="156" t="s">
        <v>159</v>
      </c>
      <c r="AY373" s="155">
        <v>15</v>
      </c>
      <c r="AZ373" s="155">
        <v>60</v>
      </c>
      <c r="BA373" s="156">
        <v>75</v>
      </c>
      <c r="BB373" s="156" t="s">
        <v>1647</v>
      </c>
      <c r="BC373" s="156"/>
    </row>
    <row r="374" spans="29:55" ht="108" x14ac:dyDescent="0.25">
      <c r="AC374" s="15">
        <v>373</v>
      </c>
      <c r="AD374" s="156" t="s">
        <v>1604</v>
      </c>
      <c r="AE374" s="157" t="s">
        <v>1648</v>
      </c>
      <c r="AF374" s="155" t="s">
        <v>1634</v>
      </c>
      <c r="AG374" s="155" t="s">
        <v>78</v>
      </c>
      <c r="AH374" s="155" t="s">
        <v>197</v>
      </c>
      <c r="AI374" s="155" t="s">
        <v>80</v>
      </c>
      <c r="AJ374" s="156" t="s">
        <v>78</v>
      </c>
      <c r="AK374" s="155" t="s">
        <v>129</v>
      </c>
      <c r="AL374" s="155" t="s">
        <v>608</v>
      </c>
      <c r="AM374" s="156" t="s">
        <v>922</v>
      </c>
      <c r="AN374" s="156" t="s">
        <v>82</v>
      </c>
      <c r="AO374" s="156" t="s">
        <v>71</v>
      </c>
      <c r="AP374" s="155" t="s">
        <v>71</v>
      </c>
      <c r="AQ374" s="150" t="s">
        <v>1649</v>
      </c>
      <c r="AR374" s="152">
        <v>41137</v>
      </c>
      <c r="AS374" s="148" t="s">
        <v>172</v>
      </c>
      <c r="AT374" s="156" t="s">
        <v>71</v>
      </c>
      <c r="AU374" s="156" t="s">
        <v>82</v>
      </c>
      <c r="AV374" s="156" t="s">
        <v>82</v>
      </c>
      <c r="AW374" s="156" t="s">
        <v>82</v>
      </c>
      <c r="AX374" s="156" t="s">
        <v>1636</v>
      </c>
      <c r="AY374" s="155">
        <v>15</v>
      </c>
      <c r="AZ374" s="155">
        <v>60</v>
      </c>
      <c r="BA374" s="156">
        <v>75</v>
      </c>
      <c r="BB374" s="156" t="s">
        <v>1637</v>
      </c>
      <c r="BC374" s="156"/>
    </row>
    <row r="375" spans="29:55" ht="120" x14ac:dyDescent="0.25">
      <c r="AC375" s="15">
        <v>374</v>
      </c>
      <c r="AD375" s="156" t="s">
        <v>1604</v>
      </c>
      <c r="AE375" s="157" t="s">
        <v>1650</v>
      </c>
      <c r="AF375" s="155" t="s">
        <v>1634</v>
      </c>
      <c r="AG375" s="155" t="s">
        <v>78</v>
      </c>
      <c r="AH375" s="155" t="s">
        <v>387</v>
      </c>
      <c r="AI375" s="155" t="s">
        <v>80</v>
      </c>
      <c r="AJ375" s="156" t="s">
        <v>78</v>
      </c>
      <c r="AK375" s="155" t="s">
        <v>129</v>
      </c>
      <c r="AL375" s="155" t="s">
        <v>608</v>
      </c>
      <c r="AM375" s="156" t="s">
        <v>922</v>
      </c>
      <c r="AN375" s="156" t="s">
        <v>82</v>
      </c>
      <c r="AO375" s="156" t="s">
        <v>71</v>
      </c>
      <c r="AP375" s="155" t="s">
        <v>71</v>
      </c>
      <c r="AQ375" s="150" t="s">
        <v>1649</v>
      </c>
      <c r="AR375" s="152">
        <v>41137</v>
      </c>
      <c r="AS375" s="148" t="s">
        <v>172</v>
      </c>
      <c r="AT375" s="156" t="s">
        <v>71</v>
      </c>
      <c r="AU375" s="156" t="s">
        <v>82</v>
      </c>
      <c r="AV375" s="156" t="s">
        <v>82</v>
      </c>
      <c r="AW375" s="156" t="s">
        <v>82</v>
      </c>
      <c r="AX375" s="156" t="s">
        <v>1636</v>
      </c>
      <c r="AY375" s="155">
        <v>15</v>
      </c>
      <c r="AZ375" s="155">
        <v>60</v>
      </c>
      <c r="BA375" s="156">
        <v>75</v>
      </c>
      <c r="BB375" s="156" t="s">
        <v>1637</v>
      </c>
      <c r="BC375" s="156"/>
    </row>
    <row r="376" spans="29:55" ht="124.5" x14ac:dyDescent="0.25">
      <c r="AC376" s="15">
        <v>375</v>
      </c>
      <c r="AD376" s="160" t="s">
        <v>1604</v>
      </c>
      <c r="AE376" s="161" t="s">
        <v>1651</v>
      </c>
      <c r="AF376" s="162" t="s">
        <v>1563</v>
      </c>
      <c r="AG376" s="163" t="s">
        <v>61</v>
      </c>
      <c r="AH376" s="162" t="s">
        <v>163</v>
      </c>
      <c r="AI376" s="162" t="s">
        <v>232</v>
      </c>
      <c r="AJ376" s="163" t="s">
        <v>61</v>
      </c>
      <c r="AK376" s="162" t="s">
        <v>65</v>
      </c>
      <c r="AL376" s="161" t="s">
        <v>1652</v>
      </c>
      <c r="AM376" s="160" t="s">
        <v>922</v>
      </c>
      <c r="AN376" s="163"/>
      <c r="AO376" s="160" t="s">
        <v>82</v>
      </c>
      <c r="AP376" s="164" t="s">
        <v>82</v>
      </c>
      <c r="AQ376" s="162" t="s">
        <v>1653</v>
      </c>
      <c r="AR376" s="165">
        <v>41185</v>
      </c>
      <c r="AS376" s="148" t="s">
        <v>1032</v>
      </c>
      <c r="AT376" s="163"/>
      <c r="AU376" s="163"/>
      <c r="AV376" s="163"/>
      <c r="AW376" s="163"/>
      <c r="AX376" s="163"/>
      <c r="AY376" s="166">
        <v>15</v>
      </c>
      <c r="AZ376" s="166">
        <v>150</v>
      </c>
      <c r="BA376" s="167">
        <v>165</v>
      </c>
      <c r="BB376" s="162" t="s">
        <v>1653</v>
      </c>
      <c r="BC376" s="162"/>
    </row>
    <row r="377" spans="29:55" ht="79.5" x14ac:dyDescent="0.25">
      <c r="AC377" s="15">
        <v>376</v>
      </c>
      <c r="AD377" s="160" t="s">
        <v>1604</v>
      </c>
      <c r="AE377" s="161" t="s">
        <v>1654</v>
      </c>
      <c r="AF377" s="162" t="s">
        <v>1634</v>
      </c>
      <c r="AG377" s="163" t="s">
        <v>61</v>
      </c>
      <c r="AH377" s="162" t="s">
        <v>197</v>
      </c>
      <c r="AI377" s="162" t="s">
        <v>232</v>
      </c>
      <c r="AJ377" s="163" t="s">
        <v>61</v>
      </c>
      <c r="AK377" s="162" t="s">
        <v>65</v>
      </c>
      <c r="AL377" s="161" t="s">
        <v>1655</v>
      </c>
      <c r="AM377" s="160" t="s">
        <v>922</v>
      </c>
      <c r="AN377" s="163" t="s">
        <v>82</v>
      </c>
      <c r="AO377" s="160" t="s">
        <v>82</v>
      </c>
      <c r="AP377" s="164" t="s">
        <v>82</v>
      </c>
      <c r="AQ377" s="163" t="s">
        <v>1637</v>
      </c>
      <c r="AR377" s="165">
        <v>41166</v>
      </c>
      <c r="AS377" s="165" t="s">
        <v>302</v>
      </c>
      <c r="AT377" s="163" t="s">
        <v>71</v>
      </c>
      <c r="AU377" s="163" t="s">
        <v>82</v>
      </c>
      <c r="AV377" s="163" t="s">
        <v>82</v>
      </c>
      <c r="AW377" s="163" t="s">
        <v>82</v>
      </c>
      <c r="AX377" s="163" t="s">
        <v>307</v>
      </c>
      <c r="AY377" s="166">
        <v>15</v>
      </c>
      <c r="AZ377" s="166">
        <v>150</v>
      </c>
      <c r="BA377" s="167">
        <v>165</v>
      </c>
      <c r="BB377" s="162" t="s">
        <v>1656</v>
      </c>
      <c r="BC377" s="162"/>
    </row>
    <row r="378" spans="29:55" ht="123.75" x14ac:dyDescent="0.25">
      <c r="AC378" s="15">
        <v>377</v>
      </c>
      <c r="AD378" s="168" t="s">
        <v>1657</v>
      </c>
      <c r="AE378" s="168" t="s">
        <v>1658</v>
      </c>
      <c r="AF378" s="168" t="s">
        <v>1659</v>
      </c>
      <c r="AG378" s="168" t="s">
        <v>1660</v>
      </c>
      <c r="AH378" s="168" t="s">
        <v>1661</v>
      </c>
      <c r="AI378" s="168" t="s">
        <v>80</v>
      </c>
      <c r="AJ378" s="168" t="s">
        <v>78</v>
      </c>
      <c r="AK378" s="168" t="s">
        <v>65</v>
      </c>
      <c r="AL378" s="168" t="s">
        <v>1662</v>
      </c>
      <c r="AM378" s="168" t="s">
        <v>82</v>
      </c>
      <c r="AN378" s="168" t="s">
        <v>82</v>
      </c>
      <c r="AO378" s="168" t="s">
        <v>82</v>
      </c>
      <c r="AP378" s="168" t="s">
        <v>82</v>
      </c>
      <c r="AQ378" s="168" t="s">
        <v>1663</v>
      </c>
      <c r="AR378" s="118"/>
      <c r="AS378" s="71"/>
      <c r="AT378" s="168" t="s">
        <v>82</v>
      </c>
      <c r="AU378" s="168" t="s">
        <v>82</v>
      </c>
      <c r="AV378" s="168" t="s">
        <v>82</v>
      </c>
      <c r="AW378" s="168" t="s">
        <v>82</v>
      </c>
      <c r="AX378" s="168" t="s">
        <v>1664</v>
      </c>
      <c r="AY378" s="168">
        <v>20</v>
      </c>
      <c r="AZ378" s="168">
        <v>60</v>
      </c>
      <c r="BA378" s="168">
        <v>80</v>
      </c>
      <c r="BB378" s="168" t="s">
        <v>73</v>
      </c>
      <c r="BC378" s="168" t="s">
        <v>1665</v>
      </c>
    </row>
    <row r="379" spans="29:55" ht="123.75" x14ac:dyDescent="0.25">
      <c r="AC379" s="15">
        <v>378</v>
      </c>
      <c r="AD379" s="168" t="s">
        <v>1657</v>
      </c>
      <c r="AE379" s="168" t="s">
        <v>1666</v>
      </c>
      <c r="AF379" s="168" t="s">
        <v>1667</v>
      </c>
      <c r="AG379" s="168" t="s">
        <v>61</v>
      </c>
      <c r="AH379" s="168" t="s">
        <v>249</v>
      </c>
      <c r="AI379" s="168" t="s">
        <v>80</v>
      </c>
      <c r="AJ379" s="168" t="s">
        <v>1668</v>
      </c>
      <c r="AK379" s="168" t="s">
        <v>65</v>
      </c>
      <c r="AL379" s="168" t="s">
        <v>1669</v>
      </c>
      <c r="AM379" s="168" t="s">
        <v>82</v>
      </c>
      <c r="AN379" s="168" t="s">
        <v>82</v>
      </c>
      <c r="AO379" s="168" t="s">
        <v>82</v>
      </c>
      <c r="AP379" s="168" t="s">
        <v>82</v>
      </c>
      <c r="AQ379" s="168" t="s">
        <v>1663</v>
      </c>
      <c r="AR379" s="118"/>
      <c r="AS379" s="71"/>
      <c r="AT379" s="168" t="s">
        <v>82</v>
      </c>
      <c r="AU379" s="168" t="s">
        <v>82</v>
      </c>
      <c r="AV379" s="168" t="s">
        <v>82</v>
      </c>
      <c r="AW379" s="168" t="s">
        <v>82</v>
      </c>
      <c r="AX379" s="168" t="s">
        <v>1664</v>
      </c>
      <c r="AY379" s="168">
        <v>75</v>
      </c>
      <c r="AZ379" s="168">
        <v>75</v>
      </c>
      <c r="BA379" s="168">
        <v>150</v>
      </c>
      <c r="BB379" s="168" t="s">
        <v>73</v>
      </c>
      <c r="BC379" s="168" t="s">
        <v>1665</v>
      </c>
    </row>
    <row r="380" spans="29:55" ht="123.75" x14ac:dyDescent="0.25">
      <c r="AC380" s="15">
        <v>379</v>
      </c>
      <c r="AD380" s="168" t="s">
        <v>1657</v>
      </c>
      <c r="AE380" s="168" t="s">
        <v>1670</v>
      </c>
      <c r="AF380" s="168" t="s">
        <v>1671</v>
      </c>
      <c r="AG380" s="168" t="s">
        <v>61</v>
      </c>
      <c r="AH380" s="168" t="s">
        <v>1672</v>
      </c>
      <c r="AI380" s="168" t="s">
        <v>80</v>
      </c>
      <c r="AJ380" s="168" t="s">
        <v>1668</v>
      </c>
      <c r="AK380" s="168" t="s">
        <v>65</v>
      </c>
      <c r="AL380" s="168" t="s">
        <v>1673</v>
      </c>
      <c r="AM380" s="168" t="s">
        <v>82</v>
      </c>
      <c r="AN380" s="168" t="s">
        <v>82</v>
      </c>
      <c r="AO380" s="168" t="s">
        <v>82</v>
      </c>
      <c r="AP380" s="168" t="s">
        <v>82</v>
      </c>
      <c r="AQ380" s="168" t="s">
        <v>1663</v>
      </c>
      <c r="AR380" s="118"/>
      <c r="AS380" s="71"/>
      <c r="AT380" s="168" t="s">
        <v>82</v>
      </c>
      <c r="AU380" s="168" t="s">
        <v>82</v>
      </c>
      <c r="AV380" s="168" t="s">
        <v>82</v>
      </c>
      <c r="AW380" s="168" t="s">
        <v>82</v>
      </c>
      <c r="AX380" s="168" t="s">
        <v>1664</v>
      </c>
      <c r="AY380" s="168">
        <v>40</v>
      </c>
      <c r="AZ380" s="168">
        <v>160</v>
      </c>
      <c r="BA380" s="168">
        <v>200</v>
      </c>
      <c r="BB380" s="168" t="s">
        <v>73</v>
      </c>
      <c r="BC380" s="168" t="s">
        <v>1665</v>
      </c>
    </row>
    <row r="381" spans="29:55" ht="123.75" x14ac:dyDescent="0.25">
      <c r="AC381" s="15">
        <v>380</v>
      </c>
      <c r="AD381" s="168" t="s">
        <v>1657</v>
      </c>
      <c r="AE381" s="168" t="s">
        <v>1674</v>
      </c>
      <c r="AF381" s="168" t="s">
        <v>1671</v>
      </c>
      <c r="AG381" s="168" t="s">
        <v>1660</v>
      </c>
      <c r="AH381" s="168" t="s">
        <v>79</v>
      </c>
      <c r="AI381" s="168" t="s">
        <v>80</v>
      </c>
      <c r="AJ381" s="168" t="s">
        <v>78</v>
      </c>
      <c r="AK381" s="168" t="s">
        <v>129</v>
      </c>
      <c r="AL381" s="168" t="s">
        <v>1675</v>
      </c>
      <c r="AM381" s="168" t="s">
        <v>82</v>
      </c>
      <c r="AN381" s="168" t="s">
        <v>82</v>
      </c>
      <c r="AO381" s="168" t="s">
        <v>82</v>
      </c>
      <c r="AP381" s="168" t="s">
        <v>82</v>
      </c>
      <c r="AQ381" s="168" t="s">
        <v>1663</v>
      </c>
      <c r="AR381" s="118"/>
      <c r="AS381" s="71"/>
      <c r="AT381" s="168" t="s">
        <v>82</v>
      </c>
      <c r="AU381" s="168" t="s">
        <v>82</v>
      </c>
      <c r="AV381" s="168" t="s">
        <v>82</v>
      </c>
      <c r="AW381" s="168" t="s">
        <v>82</v>
      </c>
      <c r="AX381" s="168" t="s">
        <v>1664</v>
      </c>
      <c r="AY381" s="168">
        <v>20</v>
      </c>
      <c r="AZ381" s="168">
        <v>75</v>
      </c>
      <c r="BA381" s="168">
        <v>95</v>
      </c>
      <c r="BB381" s="168" t="s">
        <v>73</v>
      </c>
      <c r="BC381" s="168" t="s">
        <v>1665</v>
      </c>
    </row>
    <row r="382" spans="29:55" ht="123.75" x14ac:dyDescent="0.25">
      <c r="AC382" s="15">
        <v>381</v>
      </c>
      <c r="AD382" s="168" t="s">
        <v>1657</v>
      </c>
      <c r="AE382" s="168" t="s">
        <v>1676</v>
      </c>
      <c r="AF382" s="168" t="s">
        <v>1657</v>
      </c>
      <c r="AG382" s="168" t="s">
        <v>1660</v>
      </c>
      <c r="AH382" s="168" t="s">
        <v>1037</v>
      </c>
      <c r="AI382" s="168" t="s">
        <v>80</v>
      </c>
      <c r="AJ382" s="168" t="s">
        <v>78</v>
      </c>
      <c r="AK382" s="168" t="s">
        <v>129</v>
      </c>
      <c r="AL382" s="168" t="s">
        <v>899</v>
      </c>
      <c r="AM382" s="168" t="s">
        <v>82</v>
      </c>
      <c r="AN382" s="168" t="s">
        <v>82</v>
      </c>
      <c r="AO382" s="168" t="s">
        <v>82</v>
      </c>
      <c r="AP382" s="168" t="s">
        <v>82</v>
      </c>
      <c r="AQ382" s="168" t="s">
        <v>1663</v>
      </c>
      <c r="AR382" s="118"/>
      <c r="AS382" s="71"/>
      <c r="AT382" s="168" t="s">
        <v>82</v>
      </c>
      <c r="AU382" s="168" t="s">
        <v>82</v>
      </c>
      <c r="AV382" s="168" t="s">
        <v>82</v>
      </c>
      <c r="AW382" s="168" t="s">
        <v>82</v>
      </c>
      <c r="AX382" s="168" t="s">
        <v>1664</v>
      </c>
      <c r="AY382" s="168">
        <v>20</v>
      </c>
      <c r="AZ382" s="168">
        <v>50</v>
      </c>
      <c r="BA382" s="168">
        <v>70</v>
      </c>
      <c r="BB382" s="168" t="s">
        <v>73</v>
      </c>
      <c r="BC382" s="168" t="s">
        <v>1665</v>
      </c>
    </row>
    <row r="383" spans="29:55" ht="45" x14ac:dyDescent="0.25">
      <c r="AC383" s="15">
        <v>382</v>
      </c>
      <c r="AD383" s="169" t="s">
        <v>1657</v>
      </c>
      <c r="AE383" s="169" t="s">
        <v>1677</v>
      </c>
      <c r="AF383" s="169" t="s">
        <v>1678</v>
      </c>
      <c r="AG383" s="169" t="s">
        <v>1679</v>
      </c>
      <c r="AH383" s="169" t="s">
        <v>89</v>
      </c>
      <c r="AI383" s="169" t="s">
        <v>394</v>
      </c>
      <c r="AJ383" s="169" t="s">
        <v>1668</v>
      </c>
      <c r="AK383" s="169" t="s">
        <v>65</v>
      </c>
      <c r="AL383" s="169" t="s">
        <v>1680</v>
      </c>
      <c r="AM383" s="169" t="s">
        <v>922</v>
      </c>
      <c r="AN383" s="169" t="s">
        <v>82</v>
      </c>
      <c r="AO383" s="169" t="s">
        <v>82</v>
      </c>
      <c r="AP383" s="169" t="s">
        <v>82</v>
      </c>
      <c r="AQ383" s="169" t="s">
        <v>1681</v>
      </c>
      <c r="AR383" s="170"/>
      <c r="AS383" s="22"/>
      <c r="AT383" s="169" t="s">
        <v>82</v>
      </c>
      <c r="AU383" s="169" t="s">
        <v>82</v>
      </c>
      <c r="AV383" s="169" t="s">
        <v>67</v>
      </c>
      <c r="AW383" s="169" t="s">
        <v>73</v>
      </c>
      <c r="AX383" s="169" t="s">
        <v>123</v>
      </c>
      <c r="AY383" s="169">
        <v>70</v>
      </c>
      <c r="AZ383" s="169">
        <v>150</v>
      </c>
      <c r="BA383" s="169">
        <v>220</v>
      </c>
      <c r="BB383" s="169" t="s">
        <v>73</v>
      </c>
      <c r="BC383" s="169" t="s">
        <v>73</v>
      </c>
    </row>
    <row r="384" spans="29:55" ht="67.5" x14ac:dyDescent="0.25">
      <c r="AC384" s="15">
        <v>383</v>
      </c>
      <c r="AD384" s="169" t="s">
        <v>1657</v>
      </c>
      <c r="AE384" s="169" t="s">
        <v>1682</v>
      </c>
      <c r="AF384" s="169" t="s">
        <v>1678</v>
      </c>
      <c r="AG384" s="169" t="s">
        <v>1679</v>
      </c>
      <c r="AH384" s="169" t="s">
        <v>89</v>
      </c>
      <c r="AI384" s="169" t="s">
        <v>80</v>
      </c>
      <c r="AJ384" s="169" t="s">
        <v>73</v>
      </c>
      <c r="AK384" s="169" t="s">
        <v>65</v>
      </c>
      <c r="AL384" s="169" t="s">
        <v>1683</v>
      </c>
      <c r="AM384" s="169" t="s">
        <v>922</v>
      </c>
      <c r="AN384" s="169" t="s">
        <v>82</v>
      </c>
      <c r="AO384" s="169" t="s">
        <v>82</v>
      </c>
      <c r="AP384" s="169" t="s">
        <v>82</v>
      </c>
      <c r="AQ384" s="169" t="s">
        <v>1681</v>
      </c>
      <c r="AR384" s="170"/>
      <c r="AS384" s="22"/>
      <c r="AT384" s="169" t="s">
        <v>82</v>
      </c>
      <c r="AU384" s="169" t="s">
        <v>82</v>
      </c>
      <c r="AV384" s="169" t="s">
        <v>67</v>
      </c>
      <c r="AW384" s="169" t="s">
        <v>73</v>
      </c>
      <c r="AX384" s="169" t="s">
        <v>123</v>
      </c>
      <c r="AY384" s="169">
        <v>70</v>
      </c>
      <c r="AZ384" s="169">
        <v>400</v>
      </c>
      <c r="BA384" s="169">
        <v>470</v>
      </c>
      <c r="BB384" s="169" t="s">
        <v>73</v>
      </c>
      <c r="BC384" s="169" t="s">
        <v>73</v>
      </c>
    </row>
    <row r="385" spans="29:55" ht="67.5" x14ac:dyDescent="0.25">
      <c r="AC385" s="15">
        <v>384</v>
      </c>
      <c r="AD385" s="169" t="s">
        <v>1657</v>
      </c>
      <c r="AE385" s="169" t="s">
        <v>1684</v>
      </c>
      <c r="AF385" s="169" t="s">
        <v>1678</v>
      </c>
      <c r="AG385" s="169" t="s">
        <v>1679</v>
      </c>
      <c r="AH385" s="169" t="s">
        <v>89</v>
      </c>
      <c r="AI385" s="169" t="s">
        <v>394</v>
      </c>
      <c r="AJ385" s="169" t="s">
        <v>143</v>
      </c>
      <c r="AK385" s="169" t="s">
        <v>65</v>
      </c>
      <c r="AL385" s="169" t="s">
        <v>1685</v>
      </c>
      <c r="AM385" s="169" t="s">
        <v>1686</v>
      </c>
      <c r="AN385" s="169" t="s">
        <v>82</v>
      </c>
      <c r="AO385" s="169" t="s">
        <v>82</v>
      </c>
      <c r="AP385" s="169" t="s">
        <v>82</v>
      </c>
      <c r="AQ385" s="169" t="s">
        <v>1681</v>
      </c>
      <c r="AR385" s="170"/>
      <c r="AS385" s="22"/>
      <c r="AT385" s="169" t="s">
        <v>82</v>
      </c>
      <c r="AU385" s="169" t="s">
        <v>82</v>
      </c>
      <c r="AV385" s="169" t="s">
        <v>82</v>
      </c>
      <c r="AW385" s="169" t="s">
        <v>82</v>
      </c>
      <c r="AX385" s="169" t="s">
        <v>1687</v>
      </c>
      <c r="AY385" s="169">
        <v>25</v>
      </c>
      <c r="AZ385" s="169">
        <v>250</v>
      </c>
      <c r="BA385" s="169">
        <v>275</v>
      </c>
      <c r="BB385" s="169" t="s">
        <v>73</v>
      </c>
      <c r="BC385" s="169" t="s">
        <v>73</v>
      </c>
    </row>
    <row r="386" spans="29:55" ht="90" x14ac:dyDescent="0.25">
      <c r="AC386" s="15">
        <v>385</v>
      </c>
      <c r="AD386" s="169" t="s">
        <v>1657</v>
      </c>
      <c r="AE386" s="169" t="s">
        <v>1688</v>
      </c>
      <c r="AF386" s="169" t="s">
        <v>1678</v>
      </c>
      <c r="AG386" s="169" t="s">
        <v>1679</v>
      </c>
      <c r="AH386" s="169" t="s">
        <v>89</v>
      </c>
      <c r="AI386" s="169" t="s">
        <v>394</v>
      </c>
      <c r="AJ386" s="169" t="s">
        <v>1668</v>
      </c>
      <c r="AK386" s="169" t="s">
        <v>65</v>
      </c>
      <c r="AL386" s="169" t="s">
        <v>1685</v>
      </c>
      <c r="AM386" s="169" t="s">
        <v>922</v>
      </c>
      <c r="AN386" s="169" t="s">
        <v>82</v>
      </c>
      <c r="AO386" s="169" t="s">
        <v>82</v>
      </c>
      <c r="AP386" s="169" t="s">
        <v>82</v>
      </c>
      <c r="AQ386" s="169" t="s">
        <v>1681</v>
      </c>
      <c r="AR386" s="170"/>
      <c r="AS386" s="22"/>
      <c r="AT386" s="169" t="s">
        <v>82</v>
      </c>
      <c r="AU386" s="169" t="s">
        <v>82</v>
      </c>
      <c r="AV386" s="169" t="s">
        <v>67</v>
      </c>
      <c r="AW386" s="169" t="s">
        <v>73</v>
      </c>
      <c r="AX386" s="169" t="s">
        <v>123</v>
      </c>
      <c r="AY386" s="169">
        <v>80</v>
      </c>
      <c r="AZ386" s="169">
        <v>125</v>
      </c>
      <c r="BA386" s="169">
        <v>205</v>
      </c>
      <c r="BB386" s="169" t="s">
        <v>73</v>
      </c>
      <c r="BC386" s="169" t="s">
        <v>73</v>
      </c>
    </row>
    <row r="387" spans="29:55" ht="45" x14ac:dyDescent="0.25">
      <c r="AC387" s="15">
        <v>386</v>
      </c>
      <c r="AD387" s="169" t="s">
        <v>1657</v>
      </c>
      <c r="AE387" s="169" t="s">
        <v>1689</v>
      </c>
      <c r="AF387" s="169" t="s">
        <v>1657</v>
      </c>
      <c r="AG387" s="169" t="s">
        <v>1660</v>
      </c>
      <c r="AH387" s="169" t="s">
        <v>89</v>
      </c>
      <c r="AI387" s="169" t="s">
        <v>80</v>
      </c>
      <c r="AJ387" s="169" t="s">
        <v>78</v>
      </c>
      <c r="AK387" s="169" t="s">
        <v>129</v>
      </c>
      <c r="AL387" s="169" t="s">
        <v>1690</v>
      </c>
      <c r="AM387" s="169" t="s">
        <v>1691</v>
      </c>
      <c r="AN387" s="169" t="s">
        <v>82</v>
      </c>
      <c r="AO387" s="169" t="s">
        <v>82</v>
      </c>
      <c r="AP387" s="169" t="s">
        <v>82</v>
      </c>
      <c r="AQ387" s="169" t="s">
        <v>1681</v>
      </c>
      <c r="AR387" s="170"/>
      <c r="AS387" s="22"/>
      <c r="AT387" s="169" t="s">
        <v>82</v>
      </c>
      <c r="AU387" s="169" t="s">
        <v>82</v>
      </c>
      <c r="AV387" s="169" t="s">
        <v>82</v>
      </c>
      <c r="AW387" s="169" t="s">
        <v>82</v>
      </c>
      <c r="AX387" s="169" t="s">
        <v>338</v>
      </c>
      <c r="AY387" s="169">
        <v>5</v>
      </c>
      <c r="AZ387" s="169">
        <v>105</v>
      </c>
      <c r="BA387" s="169">
        <v>110</v>
      </c>
      <c r="BB387" s="169" t="s">
        <v>73</v>
      </c>
      <c r="BC387" s="169" t="s">
        <v>73</v>
      </c>
    </row>
    <row r="388" spans="29:55" ht="22.5" x14ac:dyDescent="0.25">
      <c r="AC388" s="15">
        <v>387</v>
      </c>
      <c r="AD388" s="169" t="s">
        <v>1657</v>
      </c>
      <c r="AE388" s="169" t="s">
        <v>1692</v>
      </c>
      <c r="AF388" s="169" t="s">
        <v>1667</v>
      </c>
      <c r="AG388" s="169" t="s">
        <v>1660</v>
      </c>
      <c r="AH388" s="169" t="s">
        <v>89</v>
      </c>
      <c r="AI388" s="169" t="s">
        <v>80</v>
      </c>
      <c r="AJ388" s="169" t="s">
        <v>78</v>
      </c>
      <c r="AK388" s="169" t="s">
        <v>129</v>
      </c>
      <c r="AL388" s="169" t="s">
        <v>1693</v>
      </c>
      <c r="AM388" s="169" t="s">
        <v>922</v>
      </c>
      <c r="AN388" s="169" t="s">
        <v>67</v>
      </c>
      <c r="AO388" s="169" t="s">
        <v>82</v>
      </c>
      <c r="AP388" s="169" t="s">
        <v>71</v>
      </c>
      <c r="AQ388" s="169" t="s">
        <v>1694</v>
      </c>
      <c r="AR388" s="170">
        <v>41005</v>
      </c>
      <c r="AS388" s="165" t="s">
        <v>1193</v>
      </c>
      <c r="AT388" s="169" t="s">
        <v>82</v>
      </c>
      <c r="AU388" s="169" t="s">
        <v>82</v>
      </c>
      <c r="AV388" s="169" t="s">
        <v>67</v>
      </c>
      <c r="AW388" s="169" t="s">
        <v>82</v>
      </c>
      <c r="AX388" s="169" t="s">
        <v>338</v>
      </c>
      <c r="AY388" s="169">
        <v>5</v>
      </c>
      <c r="AZ388" s="169">
        <v>105</v>
      </c>
      <c r="BA388" s="169">
        <v>110</v>
      </c>
      <c r="BB388" s="169" t="s">
        <v>73</v>
      </c>
      <c r="BC388" s="169" t="s">
        <v>73</v>
      </c>
    </row>
    <row r="389" spans="29:55" ht="56.25" x14ac:dyDescent="0.25">
      <c r="AC389" s="15">
        <v>388</v>
      </c>
      <c r="AD389" s="169" t="s">
        <v>1657</v>
      </c>
      <c r="AE389" s="169" t="s">
        <v>1695</v>
      </c>
      <c r="AF389" s="169" t="s">
        <v>1671</v>
      </c>
      <c r="AG389" s="169" t="s">
        <v>1696</v>
      </c>
      <c r="AH389" s="169" t="s">
        <v>89</v>
      </c>
      <c r="AI389" s="169" t="s">
        <v>232</v>
      </c>
      <c r="AJ389" s="169" t="s">
        <v>694</v>
      </c>
      <c r="AK389" s="169" t="s">
        <v>65</v>
      </c>
      <c r="AL389" s="169" t="s">
        <v>1697</v>
      </c>
      <c r="AM389" s="169" t="s">
        <v>922</v>
      </c>
      <c r="AN389" s="169" t="s">
        <v>67</v>
      </c>
      <c r="AO389" s="169" t="s">
        <v>82</v>
      </c>
      <c r="AP389" s="169" t="s">
        <v>82</v>
      </c>
      <c r="AQ389" s="169" t="s">
        <v>1698</v>
      </c>
      <c r="AR389" s="170"/>
      <c r="AS389" s="165"/>
      <c r="AT389" s="169" t="s">
        <v>67</v>
      </c>
      <c r="AU389" s="169" t="s">
        <v>71</v>
      </c>
      <c r="AV389" s="169" t="s">
        <v>67</v>
      </c>
      <c r="AW389" s="169" t="s">
        <v>82</v>
      </c>
      <c r="AX389" s="169" t="s">
        <v>137</v>
      </c>
      <c r="AY389" s="169">
        <v>30</v>
      </c>
      <c r="AZ389" s="169">
        <v>150</v>
      </c>
      <c r="BA389" s="169">
        <v>180</v>
      </c>
      <c r="BB389" s="169" t="s">
        <v>73</v>
      </c>
      <c r="BC389" s="169" t="s">
        <v>73</v>
      </c>
    </row>
    <row r="390" spans="29:55" ht="56.25" x14ac:dyDescent="0.25">
      <c r="AC390" s="15">
        <v>389</v>
      </c>
      <c r="AD390" s="169" t="s">
        <v>1657</v>
      </c>
      <c r="AE390" s="169" t="s">
        <v>1699</v>
      </c>
      <c r="AF390" s="169" t="s">
        <v>1667</v>
      </c>
      <c r="AG390" s="169" t="s">
        <v>61</v>
      </c>
      <c r="AH390" s="169" t="s">
        <v>197</v>
      </c>
      <c r="AI390" s="169" t="s">
        <v>232</v>
      </c>
      <c r="AJ390" s="169" t="s">
        <v>694</v>
      </c>
      <c r="AK390" s="169" t="s">
        <v>65</v>
      </c>
      <c r="AL390" s="169" t="s">
        <v>1700</v>
      </c>
      <c r="AM390" s="169" t="s">
        <v>922</v>
      </c>
      <c r="AN390" s="169" t="s">
        <v>82</v>
      </c>
      <c r="AO390" s="169" t="s">
        <v>82</v>
      </c>
      <c r="AP390" s="169" t="s">
        <v>82</v>
      </c>
      <c r="AQ390" s="169" t="s">
        <v>1681</v>
      </c>
      <c r="AR390" s="170"/>
      <c r="AS390" s="22"/>
      <c r="AT390" s="169" t="s">
        <v>82</v>
      </c>
      <c r="AU390" s="169" t="s">
        <v>82</v>
      </c>
      <c r="AV390" s="169" t="s">
        <v>82</v>
      </c>
      <c r="AW390" s="169" t="s">
        <v>82</v>
      </c>
      <c r="AX390" s="169" t="s">
        <v>338</v>
      </c>
      <c r="AY390" s="169">
        <v>30</v>
      </c>
      <c r="AZ390" s="169">
        <v>210</v>
      </c>
      <c r="BA390" s="169">
        <v>240</v>
      </c>
      <c r="BB390" s="169" t="s">
        <v>73</v>
      </c>
      <c r="BC390" s="169" t="s">
        <v>73</v>
      </c>
    </row>
    <row r="391" spans="29:55" ht="45" x14ac:dyDescent="0.25">
      <c r="AC391" s="15">
        <v>390</v>
      </c>
      <c r="AD391" s="169" t="s">
        <v>1657</v>
      </c>
      <c r="AE391" s="169" t="s">
        <v>1701</v>
      </c>
      <c r="AF391" s="169" t="s">
        <v>1667</v>
      </c>
      <c r="AG391" s="169" t="s">
        <v>1696</v>
      </c>
      <c r="AH391" s="169" t="s">
        <v>197</v>
      </c>
      <c r="AI391" s="169" t="s">
        <v>232</v>
      </c>
      <c r="AJ391" s="169" t="s">
        <v>694</v>
      </c>
      <c r="AK391" s="169" t="s">
        <v>65</v>
      </c>
      <c r="AL391" s="169" t="s">
        <v>1702</v>
      </c>
      <c r="AM391" s="169" t="s">
        <v>922</v>
      </c>
      <c r="AN391" s="169" t="s">
        <v>67</v>
      </c>
      <c r="AO391" s="169" t="s">
        <v>67</v>
      </c>
      <c r="AP391" s="169" t="s">
        <v>82</v>
      </c>
      <c r="AQ391" s="169" t="s">
        <v>1703</v>
      </c>
      <c r="AR391" s="170"/>
      <c r="AS391" s="22"/>
      <c r="AT391" s="169" t="s">
        <v>67</v>
      </c>
      <c r="AU391" s="169" t="s">
        <v>67</v>
      </c>
      <c r="AV391" s="169" t="s">
        <v>67</v>
      </c>
      <c r="AW391" s="169" t="s">
        <v>67</v>
      </c>
      <c r="AX391" s="169" t="s">
        <v>1610</v>
      </c>
      <c r="AY391" s="169">
        <v>20</v>
      </c>
      <c r="AZ391" s="169">
        <v>300</v>
      </c>
      <c r="BA391" s="169">
        <v>320</v>
      </c>
      <c r="BB391" s="169" t="s">
        <v>73</v>
      </c>
      <c r="BC391" s="169" t="s">
        <v>73</v>
      </c>
    </row>
    <row r="392" spans="29:55" ht="90" x14ac:dyDescent="0.25">
      <c r="AC392" s="15">
        <v>391</v>
      </c>
      <c r="AD392" s="169" t="s">
        <v>1657</v>
      </c>
      <c r="AE392" s="169" t="s">
        <v>1704</v>
      </c>
      <c r="AF392" s="169" t="s">
        <v>1671</v>
      </c>
      <c r="AG392" s="169" t="s">
        <v>1660</v>
      </c>
      <c r="AH392" s="169" t="s">
        <v>89</v>
      </c>
      <c r="AI392" s="169" t="s">
        <v>80</v>
      </c>
      <c r="AJ392" s="169" t="s">
        <v>78</v>
      </c>
      <c r="AK392" s="169" t="s">
        <v>129</v>
      </c>
      <c r="AL392" s="169" t="s">
        <v>1705</v>
      </c>
      <c r="AM392" s="169" t="s">
        <v>922</v>
      </c>
      <c r="AN392" s="169" t="s">
        <v>67</v>
      </c>
      <c r="AO392" s="169" t="s">
        <v>71</v>
      </c>
      <c r="AP392" s="169" t="s">
        <v>71</v>
      </c>
      <c r="AQ392" s="169" t="s">
        <v>1706</v>
      </c>
      <c r="AR392" s="170">
        <v>41006</v>
      </c>
      <c r="AS392" s="165" t="s">
        <v>1193</v>
      </c>
      <c r="AT392" s="169" t="s">
        <v>82</v>
      </c>
      <c r="AU392" s="169" t="s">
        <v>82</v>
      </c>
      <c r="AV392" s="169" t="s">
        <v>82</v>
      </c>
      <c r="AW392" s="169" t="s">
        <v>82</v>
      </c>
      <c r="AX392" s="169" t="s">
        <v>123</v>
      </c>
      <c r="AY392" s="169">
        <v>20</v>
      </c>
      <c r="AZ392" s="169">
        <v>100</v>
      </c>
      <c r="BA392" s="169">
        <v>120</v>
      </c>
      <c r="BB392" s="169" t="s">
        <v>73</v>
      </c>
      <c r="BC392" s="169" t="s">
        <v>73</v>
      </c>
    </row>
    <row r="393" spans="29:55" ht="112.5" x14ac:dyDescent="0.25">
      <c r="AC393" s="15">
        <v>392</v>
      </c>
      <c r="AD393" s="169" t="s">
        <v>1657</v>
      </c>
      <c r="AE393" s="169" t="s">
        <v>1707</v>
      </c>
      <c r="AF393" s="169" t="s">
        <v>1678</v>
      </c>
      <c r="AG393" s="169" t="s">
        <v>1660</v>
      </c>
      <c r="AH393" s="169" t="s">
        <v>197</v>
      </c>
      <c r="AI393" s="169" t="s">
        <v>80</v>
      </c>
      <c r="AJ393" s="169" t="s">
        <v>78</v>
      </c>
      <c r="AK393" s="169" t="s">
        <v>129</v>
      </c>
      <c r="AL393" s="169" t="s">
        <v>1708</v>
      </c>
      <c r="AM393" s="169" t="s">
        <v>922</v>
      </c>
      <c r="AN393" s="169" t="s">
        <v>67</v>
      </c>
      <c r="AO393" s="169" t="s">
        <v>71</v>
      </c>
      <c r="AP393" s="169" t="s">
        <v>71</v>
      </c>
      <c r="AQ393" s="169" t="s">
        <v>1709</v>
      </c>
      <c r="AR393" s="171">
        <v>40983</v>
      </c>
      <c r="AS393" s="165" t="s">
        <v>763</v>
      </c>
      <c r="AT393" s="169" t="s">
        <v>71</v>
      </c>
      <c r="AU393" s="169" t="s">
        <v>71</v>
      </c>
      <c r="AV393" s="169" t="s">
        <v>82</v>
      </c>
      <c r="AW393" s="169" t="s">
        <v>82</v>
      </c>
      <c r="AX393" s="169" t="s">
        <v>85</v>
      </c>
      <c r="AY393" s="169">
        <v>20</v>
      </c>
      <c r="AZ393" s="169">
        <v>80</v>
      </c>
      <c r="BA393" s="169">
        <v>100</v>
      </c>
      <c r="BB393" s="169" t="s">
        <v>73</v>
      </c>
      <c r="BC393" s="169" t="s">
        <v>73</v>
      </c>
    </row>
    <row r="394" spans="29:55" ht="78.75" x14ac:dyDescent="0.25">
      <c r="AC394" s="15">
        <v>393</v>
      </c>
      <c r="AD394" s="169" t="s">
        <v>1657</v>
      </c>
      <c r="AE394" s="169" t="s">
        <v>1710</v>
      </c>
      <c r="AF394" s="169" t="s">
        <v>1678</v>
      </c>
      <c r="AG394" s="169" t="s">
        <v>1660</v>
      </c>
      <c r="AH394" s="169" t="s">
        <v>89</v>
      </c>
      <c r="AI394" s="169" t="s">
        <v>80</v>
      </c>
      <c r="AJ394" s="169" t="s">
        <v>78</v>
      </c>
      <c r="AK394" s="169" t="s">
        <v>129</v>
      </c>
      <c r="AL394" s="169" t="s">
        <v>1711</v>
      </c>
      <c r="AM394" s="169" t="s">
        <v>922</v>
      </c>
      <c r="AN394" s="169" t="s">
        <v>67</v>
      </c>
      <c r="AO394" s="169" t="s">
        <v>71</v>
      </c>
      <c r="AP394" s="169" t="s">
        <v>71</v>
      </c>
      <c r="AQ394" s="169" t="s">
        <v>1712</v>
      </c>
      <c r="AR394" s="170">
        <v>41146</v>
      </c>
      <c r="AS394" s="165" t="s">
        <v>172</v>
      </c>
      <c r="AT394" s="169" t="s">
        <v>71</v>
      </c>
      <c r="AU394" s="169" t="s">
        <v>71</v>
      </c>
      <c r="AV394" s="169" t="s">
        <v>67</v>
      </c>
      <c r="AW394" s="169" t="s">
        <v>82</v>
      </c>
      <c r="AX394" s="169" t="s">
        <v>85</v>
      </c>
      <c r="AY394" s="169">
        <v>20</v>
      </c>
      <c r="AZ394" s="169">
        <v>80</v>
      </c>
      <c r="BA394" s="169">
        <v>100</v>
      </c>
      <c r="BB394" s="169" t="s">
        <v>73</v>
      </c>
      <c r="BC394" s="169" t="s">
        <v>73</v>
      </c>
    </row>
    <row r="395" spans="29:55" ht="22.5" x14ac:dyDescent="0.25">
      <c r="AC395" s="15">
        <v>394</v>
      </c>
      <c r="AD395" s="169" t="s">
        <v>1657</v>
      </c>
      <c r="AE395" s="169" t="s">
        <v>1713</v>
      </c>
      <c r="AF395" s="169" t="s">
        <v>1671</v>
      </c>
      <c r="AG395" s="169" t="s">
        <v>1660</v>
      </c>
      <c r="AH395" s="169" t="s">
        <v>89</v>
      </c>
      <c r="AI395" s="169" t="s">
        <v>80</v>
      </c>
      <c r="AJ395" s="169" t="s">
        <v>78</v>
      </c>
      <c r="AK395" s="169" t="s">
        <v>129</v>
      </c>
      <c r="AL395" s="169" t="s">
        <v>1714</v>
      </c>
      <c r="AM395" s="169" t="s">
        <v>922</v>
      </c>
      <c r="AN395" s="169" t="s">
        <v>82</v>
      </c>
      <c r="AO395" s="169" t="s">
        <v>71</v>
      </c>
      <c r="AP395" s="169" t="s">
        <v>71</v>
      </c>
      <c r="AQ395" s="169" t="s">
        <v>1715</v>
      </c>
      <c r="AR395" s="170">
        <v>41064</v>
      </c>
      <c r="AS395" s="165" t="s">
        <v>368</v>
      </c>
      <c r="AT395" s="169" t="s">
        <v>82</v>
      </c>
      <c r="AU395" s="169" t="s">
        <v>82</v>
      </c>
      <c r="AV395" s="169" t="s">
        <v>82</v>
      </c>
      <c r="AW395" s="169" t="s">
        <v>82</v>
      </c>
      <c r="AX395" s="169" t="s">
        <v>123</v>
      </c>
      <c r="AY395" s="169">
        <v>20</v>
      </c>
      <c r="AZ395" s="169">
        <v>100</v>
      </c>
      <c r="BA395" s="169">
        <v>120</v>
      </c>
      <c r="BB395" s="169" t="s">
        <v>73</v>
      </c>
      <c r="BC395" s="169" t="s">
        <v>73</v>
      </c>
    </row>
    <row r="396" spans="29:55" ht="45" x14ac:dyDescent="0.25">
      <c r="AC396" s="15">
        <v>395</v>
      </c>
      <c r="AD396" s="169" t="s">
        <v>1657</v>
      </c>
      <c r="AE396" s="169" t="s">
        <v>1716</v>
      </c>
      <c r="AF396" s="169" t="s">
        <v>1659</v>
      </c>
      <c r="AG396" s="169" t="s">
        <v>1660</v>
      </c>
      <c r="AH396" s="169" t="s">
        <v>89</v>
      </c>
      <c r="AI396" s="169" t="s">
        <v>80</v>
      </c>
      <c r="AJ396" s="169" t="s">
        <v>78</v>
      </c>
      <c r="AK396" s="169" t="s">
        <v>129</v>
      </c>
      <c r="AL396" s="169" t="s">
        <v>1717</v>
      </c>
      <c r="AM396" s="169" t="s">
        <v>922</v>
      </c>
      <c r="AN396" s="169" t="s">
        <v>91</v>
      </c>
      <c r="AO396" s="169" t="s">
        <v>1718</v>
      </c>
      <c r="AP396" s="169" t="s">
        <v>1718</v>
      </c>
      <c r="AQ396" s="169" t="s">
        <v>1681</v>
      </c>
      <c r="AR396" s="170"/>
      <c r="AS396" s="22"/>
      <c r="AT396" s="169" t="s">
        <v>1718</v>
      </c>
      <c r="AU396" s="169" t="s">
        <v>82</v>
      </c>
      <c r="AV396" s="169" t="s">
        <v>82</v>
      </c>
      <c r="AW396" s="169" t="s">
        <v>82</v>
      </c>
      <c r="AX396" s="169" t="s">
        <v>159</v>
      </c>
      <c r="AY396" s="169">
        <v>20</v>
      </c>
      <c r="AZ396" s="169">
        <v>80</v>
      </c>
      <c r="BA396" s="169">
        <v>100</v>
      </c>
      <c r="BB396" s="169" t="s">
        <v>73</v>
      </c>
      <c r="BC396" s="169" t="s">
        <v>73</v>
      </c>
    </row>
    <row r="397" spans="29:55" ht="56.25" x14ac:dyDescent="0.25">
      <c r="AC397" s="15">
        <v>396</v>
      </c>
      <c r="AD397" s="169" t="s">
        <v>1657</v>
      </c>
      <c r="AE397" s="169" t="s">
        <v>1719</v>
      </c>
      <c r="AF397" s="169" t="s">
        <v>1720</v>
      </c>
      <c r="AG397" s="169" t="s">
        <v>1660</v>
      </c>
      <c r="AH397" s="169" t="s">
        <v>89</v>
      </c>
      <c r="AI397" s="169" t="s">
        <v>80</v>
      </c>
      <c r="AJ397" s="169" t="s">
        <v>78</v>
      </c>
      <c r="AK397" s="169" t="s">
        <v>129</v>
      </c>
      <c r="AL397" s="169" t="s">
        <v>1721</v>
      </c>
      <c r="AM397" s="169" t="s">
        <v>922</v>
      </c>
      <c r="AN397" s="169" t="s">
        <v>91</v>
      </c>
      <c r="AO397" s="169" t="s">
        <v>1718</v>
      </c>
      <c r="AP397" s="169" t="s">
        <v>1718</v>
      </c>
      <c r="AQ397" s="169" t="s">
        <v>1681</v>
      </c>
      <c r="AR397" s="170"/>
      <c r="AS397" s="22"/>
      <c r="AT397" s="169" t="s">
        <v>1718</v>
      </c>
      <c r="AU397" s="169" t="s">
        <v>82</v>
      </c>
      <c r="AV397" s="169" t="s">
        <v>82</v>
      </c>
      <c r="AW397" s="169" t="s">
        <v>82</v>
      </c>
      <c r="AX397" s="169" t="s">
        <v>123</v>
      </c>
      <c r="AY397" s="169">
        <v>15</v>
      </c>
      <c r="AZ397" s="169">
        <v>80</v>
      </c>
      <c r="BA397" s="169">
        <v>95</v>
      </c>
      <c r="BB397" s="169" t="s">
        <v>73</v>
      </c>
      <c r="BC397" s="169" t="s">
        <v>73</v>
      </c>
    </row>
    <row r="398" spans="29:55" ht="112.5" x14ac:dyDescent="0.25">
      <c r="AC398" s="15">
        <v>397</v>
      </c>
      <c r="AD398" s="169" t="s">
        <v>1657</v>
      </c>
      <c r="AE398" s="169" t="s">
        <v>1722</v>
      </c>
      <c r="AF398" s="169" t="s">
        <v>1659</v>
      </c>
      <c r="AG398" s="169" t="s">
        <v>1660</v>
      </c>
      <c r="AH398" s="169" t="s">
        <v>89</v>
      </c>
      <c r="AI398" s="169" t="s">
        <v>80</v>
      </c>
      <c r="AJ398" s="169" t="s">
        <v>78</v>
      </c>
      <c r="AK398" s="169" t="s">
        <v>129</v>
      </c>
      <c r="AL398" s="169" t="s">
        <v>1723</v>
      </c>
      <c r="AM398" s="169" t="s">
        <v>922</v>
      </c>
      <c r="AN398" s="169" t="s">
        <v>91</v>
      </c>
      <c r="AO398" s="169" t="s">
        <v>1718</v>
      </c>
      <c r="AP398" s="169" t="s">
        <v>1718</v>
      </c>
      <c r="AQ398" s="169" t="s">
        <v>1681</v>
      </c>
      <c r="AR398" s="170"/>
      <c r="AS398" s="22"/>
      <c r="AT398" s="169" t="s">
        <v>1718</v>
      </c>
      <c r="AU398" s="169" t="s">
        <v>82</v>
      </c>
      <c r="AV398" s="169" t="s">
        <v>82</v>
      </c>
      <c r="AW398" s="169" t="s">
        <v>82</v>
      </c>
      <c r="AX398" s="169" t="s">
        <v>137</v>
      </c>
      <c r="AY398" s="169">
        <v>15</v>
      </c>
      <c r="AZ398" s="169">
        <v>80</v>
      </c>
      <c r="BA398" s="169">
        <v>95</v>
      </c>
      <c r="BB398" s="169" t="s">
        <v>73</v>
      </c>
      <c r="BC398" s="169" t="s">
        <v>73</v>
      </c>
    </row>
    <row r="399" spans="29:55" ht="45" x14ac:dyDescent="0.25">
      <c r="AC399" s="15">
        <v>398</v>
      </c>
      <c r="AD399" s="169" t="s">
        <v>1657</v>
      </c>
      <c r="AE399" s="169" t="s">
        <v>1724</v>
      </c>
      <c r="AF399" s="169" t="s">
        <v>1725</v>
      </c>
      <c r="AG399" s="169" t="s">
        <v>78</v>
      </c>
      <c r="AH399" s="169" t="s">
        <v>387</v>
      </c>
      <c r="AI399" s="169" t="s">
        <v>80</v>
      </c>
      <c r="AJ399" s="169" t="s">
        <v>78</v>
      </c>
      <c r="AK399" s="169" t="s">
        <v>129</v>
      </c>
      <c r="AL399" s="169" t="s">
        <v>914</v>
      </c>
      <c r="AM399" s="169" t="s">
        <v>922</v>
      </c>
      <c r="AN399" s="169" t="s">
        <v>91</v>
      </c>
      <c r="AO399" s="169" t="s">
        <v>1718</v>
      </c>
      <c r="AP399" s="169" t="s">
        <v>1718</v>
      </c>
      <c r="AQ399" s="169" t="s">
        <v>1681</v>
      </c>
      <c r="AR399" s="170"/>
      <c r="AS399" s="22"/>
      <c r="AT399" s="169" t="s">
        <v>1718</v>
      </c>
      <c r="AU399" s="169" t="s">
        <v>82</v>
      </c>
      <c r="AV399" s="169" t="s">
        <v>82</v>
      </c>
      <c r="AW399" s="169" t="s">
        <v>82</v>
      </c>
      <c r="AX399" s="169" t="s">
        <v>123</v>
      </c>
      <c r="AY399" s="169">
        <v>10</v>
      </c>
      <c r="AZ399" s="169">
        <v>90</v>
      </c>
      <c r="BA399" s="169">
        <v>100</v>
      </c>
      <c r="BB399" s="169" t="s">
        <v>73</v>
      </c>
      <c r="BC399" s="169" t="s">
        <v>73</v>
      </c>
    </row>
    <row r="400" spans="29:55" ht="45" x14ac:dyDescent="0.25">
      <c r="AC400" s="15">
        <v>399</v>
      </c>
      <c r="AD400" s="169" t="s">
        <v>1657</v>
      </c>
      <c r="AE400" s="169" t="s">
        <v>1726</v>
      </c>
      <c r="AF400" s="169" t="s">
        <v>1727</v>
      </c>
      <c r="AG400" s="169" t="s">
        <v>78</v>
      </c>
      <c r="AH400" s="169" t="s">
        <v>387</v>
      </c>
      <c r="AI400" s="169" t="s">
        <v>841</v>
      </c>
      <c r="AJ400" s="169" t="s">
        <v>78</v>
      </c>
      <c r="AK400" s="169" t="s">
        <v>129</v>
      </c>
      <c r="AL400" s="169" t="s">
        <v>366</v>
      </c>
      <c r="AM400" s="169" t="s">
        <v>922</v>
      </c>
      <c r="AN400" s="169" t="s">
        <v>91</v>
      </c>
      <c r="AO400" s="169" t="s">
        <v>1718</v>
      </c>
      <c r="AP400" s="169" t="s">
        <v>1718</v>
      </c>
      <c r="AQ400" s="169" t="s">
        <v>1681</v>
      </c>
      <c r="AR400" s="170"/>
      <c r="AS400" s="22"/>
      <c r="AT400" s="169" t="s">
        <v>1718</v>
      </c>
      <c r="AU400" s="169" t="s">
        <v>82</v>
      </c>
      <c r="AV400" s="169" t="s">
        <v>82</v>
      </c>
      <c r="AW400" s="169" t="s">
        <v>82</v>
      </c>
      <c r="AX400" s="169" t="s">
        <v>137</v>
      </c>
      <c r="AY400" s="169">
        <v>15</v>
      </c>
      <c r="AZ400" s="169">
        <v>75</v>
      </c>
      <c r="BA400" s="169">
        <v>90</v>
      </c>
      <c r="BB400" s="169" t="s">
        <v>73</v>
      </c>
      <c r="BC400" s="169" t="s">
        <v>73</v>
      </c>
    </row>
    <row r="401" spans="29:55" ht="45" x14ac:dyDescent="0.25">
      <c r="AC401" s="15">
        <v>400</v>
      </c>
      <c r="AD401" s="169" t="s">
        <v>1657</v>
      </c>
      <c r="AE401" s="169" t="s">
        <v>1728</v>
      </c>
      <c r="AF401" s="169" t="s">
        <v>1725</v>
      </c>
      <c r="AG401" s="169" t="s">
        <v>78</v>
      </c>
      <c r="AH401" s="169" t="s">
        <v>387</v>
      </c>
      <c r="AI401" s="169" t="s">
        <v>841</v>
      </c>
      <c r="AJ401" s="169" t="s">
        <v>78</v>
      </c>
      <c r="AK401" s="169" t="s">
        <v>129</v>
      </c>
      <c r="AL401" s="169" t="s">
        <v>366</v>
      </c>
      <c r="AM401" s="169" t="s">
        <v>922</v>
      </c>
      <c r="AN401" s="169" t="s">
        <v>91</v>
      </c>
      <c r="AO401" s="169" t="s">
        <v>1718</v>
      </c>
      <c r="AP401" s="169" t="s">
        <v>1718</v>
      </c>
      <c r="AQ401" s="169" t="s">
        <v>1681</v>
      </c>
      <c r="AR401" s="170"/>
      <c r="AS401" s="22"/>
      <c r="AT401" s="169" t="s">
        <v>1718</v>
      </c>
      <c r="AU401" s="169" t="s">
        <v>82</v>
      </c>
      <c r="AV401" s="169" t="s">
        <v>82</v>
      </c>
      <c r="AW401" s="169" t="s">
        <v>82</v>
      </c>
      <c r="AX401" s="169" t="s">
        <v>159</v>
      </c>
      <c r="AY401" s="169">
        <v>10</v>
      </c>
      <c r="AZ401" s="169">
        <v>85</v>
      </c>
      <c r="BA401" s="169">
        <v>95</v>
      </c>
      <c r="BB401" s="169" t="s">
        <v>73</v>
      </c>
      <c r="BC401" s="169" t="s">
        <v>73</v>
      </c>
    </row>
    <row r="402" spans="29:55" ht="78.75" x14ac:dyDescent="0.25">
      <c r="AC402" s="15">
        <v>401</v>
      </c>
      <c r="AD402" s="169" t="s">
        <v>1657</v>
      </c>
      <c r="AE402" s="169" t="s">
        <v>1729</v>
      </c>
      <c r="AF402" s="169" t="s">
        <v>1730</v>
      </c>
      <c r="AG402" s="169" t="s">
        <v>78</v>
      </c>
      <c r="AH402" s="169" t="s">
        <v>197</v>
      </c>
      <c r="AI402" s="169" t="s">
        <v>80</v>
      </c>
      <c r="AJ402" s="169" t="s">
        <v>78</v>
      </c>
      <c r="AK402" s="169" t="s">
        <v>129</v>
      </c>
      <c r="AL402" s="169" t="s">
        <v>1623</v>
      </c>
      <c r="AM402" s="169" t="s">
        <v>922</v>
      </c>
      <c r="AN402" s="169" t="s">
        <v>91</v>
      </c>
      <c r="AO402" s="169" t="s">
        <v>1718</v>
      </c>
      <c r="AP402" s="169" t="s">
        <v>1718</v>
      </c>
      <c r="AQ402" s="169" t="s">
        <v>1681</v>
      </c>
      <c r="AR402" s="170"/>
      <c r="AS402" s="22"/>
      <c r="AT402" s="169" t="s">
        <v>1718</v>
      </c>
      <c r="AU402" s="169" t="s">
        <v>82</v>
      </c>
      <c r="AV402" s="169" t="s">
        <v>82</v>
      </c>
      <c r="AW402" s="169" t="s">
        <v>82</v>
      </c>
      <c r="AX402" s="169" t="s">
        <v>137</v>
      </c>
      <c r="AY402" s="169">
        <v>10</v>
      </c>
      <c r="AZ402" s="169">
        <v>80</v>
      </c>
      <c r="BA402" s="169">
        <v>90</v>
      </c>
      <c r="BB402" s="169" t="s">
        <v>73</v>
      </c>
      <c r="BC402" s="169" t="s">
        <v>73</v>
      </c>
    </row>
    <row r="403" spans="29:55" ht="45" x14ac:dyDescent="0.25">
      <c r="AC403" s="15">
        <v>402</v>
      </c>
      <c r="AD403" s="169" t="s">
        <v>1657</v>
      </c>
      <c r="AE403" s="169" t="s">
        <v>1731</v>
      </c>
      <c r="AF403" s="169" t="s">
        <v>1671</v>
      </c>
      <c r="AG403" s="169" t="s">
        <v>78</v>
      </c>
      <c r="AH403" s="169" t="s">
        <v>89</v>
      </c>
      <c r="AI403" s="169" t="s">
        <v>80</v>
      </c>
      <c r="AJ403" s="169" t="s">
        <v>78</v>
      </c>
      <c r="AK403" s="169" t="s">
        <v>129</v>
      </c>
      <c r="AL403" s="169" t="s">
        <v>1623</v>
      </c>
      <c r="AM403" s="169" t="s">
        <v>922</v>
      </c>
      <c r="AN403" s="169" t="s">
        <v>91</v>
      </c>
      <c r="AO403" s="169" t="s">
        <v>1718</v>
      </c>
      <c r="AP403" s="169" t="s">
        <v>1718</v>
      </c>
      <c r="AQ403" s="169" t="s">
        <v>1681</v>
      </c>
      <c r="AR403" s="170"/>
      <c r="AS403" s="22"/>
      <c r="AT403" s="169" t="s">
        <v>1718</v>
      </c>
      <c r="AU403" s="169" t="s">
        <v>82</v>
      </c>
      <c r="AV403" s="169" t="s">
        <v>82</v>
      </c>
      <c r="AW403" s="169" t="s">
        <v>82</v>
      </c>
      <c r="AX403" s="169" t="s">
        <v>137</v>
      </c>
      <c r="AY403" s="169">
        <v>10</v>
      </c>
      <c r="AZ403" s="169">
        <v>70</v>
      </c>
      <c r="BA403" s="169">
        <v>80</v>
      </c>
      <c r="BB403" s="169" t="s">
        <v>73</v>
      </c>
      <c r="BC403" s="169" t="s">
        <v>73</v>
      </c>
    </row>
    <row r="404" spans="29:55" ht="45" x14ac:dyDescent="0.25">
      <c r="AC404" s="15">
        <v>403</v>
      </c>
      <c r="AD404" s="172" t="s">
        <v>1657</v>
      </c>
      <c r="AE404" s="172" t="s">
        <v>1732</v>
      </c>
      <c r="AF404" s="172" t="s">
        <v>1657</v>
      </c>
      <c r="AG404" s="172" t="s">
        <v>78</v>
      </c>
      <c r="AH404" s="172" t="s">
        <v>1037</v>
      </c>
      <c r="AI404" s="172" t="s">
        <v>80</v>
      </c>
      <c r="AJ404" s="172" t="s">
        <v>78</v>
      </c>
      <c r="AK404" s="172" t="s">
        <v>65</v>
      </c>
      <c r="AL404" s="172" t="s">
        <v>1337</v>
      </c>
      <c r="AM404" s="172" t="s">
        <v>82</v>
      </c>
      <c r="AN404" s="172" t="s">
        <v>82</v>
      </c>
      <c r="AO404" s="172" t="s">
        <v>82</v>
      </c>
      <c r="AP404" s="172" t="s">
        <v>82</v>
      </c>
      <c r="AQ404" s="169" t="s">
        <v>1681</v>
      </c>
      <c r="AR404" s="170"/>
      <c r="AS404" s="172"/>
      <c r="AT404" s="172" t="s">
        <v>1718</v>
      </c>
      <c r="AU404" s="172" t="s">
        <v>82</v>
      </c>
      <c r="AV404" s="172" t="s">
        <v>82</v>
      </c>
      <c r="AW404" s="172" t="s">
        <v>82</v>
      </c>
      <c r="AX404" s="172" t="s">
        <v>338</v>
      </c>
      <c r="AY404" s="172">
        <v>10</v>
      </c>
      <c r="AZ404" s="172">
        <v>40</v>
      </c>
      <c r="BA404" s="172">
        <v>50</v>
      </c>
      <c r="BB404" s="92" t="s">
        <v>1733</v>
      </c>
      <c r="BC404" s="149"/>
    </row>
    <row r="405" spans="29:55" ht="45" x14ac:dyDescent="0.25">
      <c r="AC405" s="15">
        <v>404</v>
      </c>
      <c r="AD405" s="172" t="s">
        <v>1657</v>
      </c>
      <c r="AE405" s="172" t="s">
        <v>1734</v>
      </c>
      <c r="AF405" s="172" t="s">
        <v>1657</v>
      </c>
      <c r="AG405" s="172" t="s">
        <v>78</v>
      </c>
      <c r="AH405" s="172" t="s">
        <v>163</v>
      </c>
      <c r="AI405" s="172" t="s">
        <v>80</v>
      </c>
      <c r="AJ405" s="172" t="s">
        <v>78</v>
      </c>
      <c r="AK405" s="172" t="s">
        <v>129</v>
      </c>
      <c r="AL405" s="172" t="s">
        <v>1735</v>
      </c>
      <c r="AM405" s="172" t="s">
        <v>922</v>
      </c>
      <c r="AN405" s="172" t="s">
        <v>82</v>
      </c>
      <c r="AO405" s="172" t="s">
        <v>1718</v>
      </c>
      <c r="AP405" s="172" t="s">
        <v>1718</v>
      </c>
      <c r="AQ405" s="169" t="s">
        <v>1681</v>
      </c>
      <c r="AR405" s="170"/>
      <c r="AS405" s="172"/>
      <c r="AT405" s="172" t="s">
        <v>1718</v>
      </c>
      <c r="AU405" s="172" t="s">
        <v>82</v>
      </c>
      <c r="AV405" s="172" t="s">
        <v>82</v>
      </c>
      <c r="AW405" s="172" t="s">
        <v>82</v>
      </c>
      <c r="AX405" s="172" t="s">
        <v>123</v>
      </c>
      <c r="AY405" s="172">
        <v>20</v>
      </c>
      <c r="AZ405" s="172">
        <v>70</v>
      </c>
      <c r="BA405" s="172">
        <v>90</v>
      </c>
      <c r="BB405" s="92"/>
      <c r="BC405" s="149"/>
    </row>
    <row r="406" spans="29:55" ht="45" x14ac:dyDescent="0.25">
      <c r="AC406" s="15">
        <v>405</v>
      </c>
      <c r="AD406" s="172" t="s">
        <v>1657</v>
      </c>
      <c r="AE406" s="172" t="s">
        <v>1736</v>
      </c>
      <c r="AF406" s="172" t="s">
        <v>1659</v>
      </c>
      <c r="AG406" s="172" t="s">
        <v>78</v>
      </c>
      <c r="AH406" s="172" t="s">
        <v>197</v>
      </c>
      <c r="AI406" s="172" t="s">
        <v>80</v>
      </c>
      <c r="AJ406" s="172" t="s">
        <v>78</v>
      </c>
      <c r="AK406" s="172" t="s">
        <v>129</v>
      </c>
      <c r="AL406" s="172" t="s">
        <v>1737</v>
      </c>
      <c r="AM406" s="172" t="s">
        <v>922</v>
      </c>
      <c r="AN406" s="172" t="s">
        <v>82</v>
      </c>
      <c r="AO406" s="172" t="s">
        <v>1718</v>
      </c>
      <c r="AP406" s="172" t="s">
        <v>1718</v>
      </c>
      <c r="AQ406" s="169" t="s">
        <v>1681</v>
      </c>
      <c r="AR406" s="170"/>
      <c r="AS406" s="172"/>
      <c r="AT406" s="172" t="s">
        <v>1718</v>
      </c>
      <c r="AU406" s="172" t="s">
        <v>82</v>
      </c>
      <c r="AV406" s="172" t="s">
        <v>82</v>
      </c>
      <c r="AW406" s="172" t="s">
        <v>82</v>
      </c>
      <c r="AX406" s="172" t="s">
        <v>123</v>
      </c>
      <c r="AY406" s="172">
        <v>15</v>
      </c>
      <c r="AZ406" s="172">
        <v>50</v>
      </c>
      <c r="BA406" s="172">
        <v>65</v>
      </c>
      <c r="BB406" s="92"/>
      <c r="BC406" s="149"/>
    </row>
    <row r="407" spans="29:55" ht="22.5" x14ac:dyDescent="0.25">
      <c r="AC407" s="15">
        <v>406</v>
      </c>
      <c r="AD407" s="172" t="s">
        <v>1657</v>
      </c>
      <c r="AE407" s="172" t="s">
        <v>1738</v>
      </c>
      <c r="AF407" s="172" t="s">
        <v>1739</v>
      </c>
      <c r="AG407" s="172" t="s">
        <v>78</v>
      </c>
      <c r="AH407" s="172" t="s">
        <v>89</v>
      </c>
      <c r="AI407" s="172" t="s">
        <v>80</v>
      </c>
      <c r="AJ407" s="172" t="s">
        <v>78</v>
      </c>
      <c r="AK407" s="172" t="s">
        <v>129</v>
      </c>
      <c r="AL407" s="172" t="s">
        <v>1363</v>
      </c>
      <c r="AM407" s="172" t="s">
        <v>922</v>
      </c>
      <c r="AN407" s="172" t="s">
        <v>68</v>
      </c>
      <c r="AO407" s="172" t="s">
        <v>1718</v>
      </c>
      <c r="AP407" s="172" t="s">
        <v>1718</v>
      </c>
      <c r="AQ407" s="172" t="s">
        <v>1740</v>
      </c>
      <c r="AR407" s="173">
        <v>41172</v>
      </c>
      <c r="AS407" s="165" t="s">
        <v>302</v>
      </c>
      <c r="AT407" s="172" t="s">
        <v>1718</v>
      </c>
      <c r="AU407" s="172" t="s">
        <v>82</v>
      </c>
      <c r="AV407" s="172" t="s">
        <v>82</v>
      </c>
      <c r="AW407" s="172" t="s">
        <v>82</v>
      </c>
      <c r="AX407" s="172" t="s">
        <v>264</v>
      </c>
      <c r="AY407" s="172">
        <v>10</v>
      </c>
      <c r="AZ407" s="172">
        <v>70</v>
      </c>
      <c r="BA407" s="172">
        <v>80</v>
      </c>
      <c r="BB407" s="172"/>
      <c r="BC407" s="172"/>
    </row>
    <row r="408" spans="29:55" ht="45" x14ac:dyDescent="0.25">
      <c r="AC408" s="15">
        <v>407</v>
      </c>
      <c r="AD408" s="172" t="s">
        <v>1657</v>
      </c>
      <c r="AE408" s="172" t="s">
        <v>1741</v>
      </c>
      <c r="AF408" s="172" t="s">
        <v>1667</v>
      </c>
      <c r="AG408" s="172" t="s">
        <v>78</v>
      </c>
      <c r="AH408" s="172" t="s">
        <v>89</v>
      </c>
      <c r="AI408" s="172" t="s">
        <v>80</v>
      </c>
      <c r="AJ408" s="172" t="s">
        <v>78</v>
      </c>
      <c r="AK408" s="172" t="s">
        <v>129</v>
      </c>
      <c r="AL408" s="172" t="s">
        <v>1363</v>
      </c>
      <c r="AM408" s="172" t="s">
        <v>922</v>
      </c>
      <c r="AN408" s="172" t="s">
        <v>82</v>
      </c>
      <c r="AO408" s="172" t="s">
        <v>1718</v>
      </c>
      <c r="AP408" s="172" t="s">
        <v>1718</v>
      </c>
      <c r="AQ408" s="169" t="s">
        <v>1681</v>
      </c>
      <c r="AR408" s="172"/>
      <c r="AS408" s="172"/>
      <c r="AT408" s="172" t="s">
        <v>1718</v>
      </c>
      <c r="AU408" s="172" t="s">
        <v>82</v>
      </c>
      <c r="AV408" s="172" t="s">
        <v>82</v>
      </c>
      <c r="AW408" s="172" t="s">
        <v>82</v>
      </c>
      <c r="AX408" s="172" t="s">
        <v>338</v>
      </c>
      <c r="AY408" s="172">
        <v>10</v>
      </c>
      <c r="AZ408" s="172">
        <v>70</v>
      </c>
      <c r="BA408" s="172">
        <v>80</v>
      </c>
      <c r="BB408" s="172"/>
      <c r="BC408" s="172"/>
    </row>
    <row r="409" spans="29:55" ht="90" x14ac:dyDescent="0.25">
      <c r="AC409" s="15">
        <v>408</v>
      </c>
      <c r="AD409" s="142" t="s">
        <v>1742</v>
      </c>
      <c r="AE409" s="103" t="s">
        <v>1743</v>
      </c>
      <c r="AF409" s="103" t="s">
        <v>1744</v>
      </c>
      <c r="AG409" s="142" t="s">
        <v>240</v>
      </c>
      <c r="AH409" s="103" t="s">
        <v>89</v>
      </c>
      <c r="AI409" s="103" t="s">
        <v>80</v>
      </c>
      <c r="AJ409" s="103" t="s">
        <v>687</v>
      </c>
      <c r="AK409" s="103" t="s">
        <v>65</v>
      </c>
      <c r="AL409" s="103" t="s">
        <v>721</v>
      </c>
      <c r="AM409" s="103" t="s">
        <v>67</v>
      </c>
      <c r="AN409" s="103" t="s">
        <v>82</v>
      </c>
      <c r="AO409" s="103" t="s">
        <v>82</v>
      </c>
      <c r="AP409" s="103" t="s">
        <v>82</v>
      </c>
      <c r="AQ409" s="103" t="s">
        <v>746</v>
      </c>
      <c r="AR409" s="92"/>
      <c r="AS409" s="92"/>
      <c r="AT409" s="103" t="s">
        <v>82</v>
      </c>
      <c r="AU409" s="103" t="s">
        <v>82</v>
      </c>
      <c r="AV409" s="103" t="s">
        <v>1745</v>
      </c>
      <c r="AW409" s="103" t="s">
        <v>1746</v>
      </c>
      <c r="AX409" s="103" t="s">
        <v>384</v>
      </c>
      <c r="AY409" s="103">
        <v>40</v>
      </c>
      <c r="AZ409" s="103">
        <v>140</v>
      </c>
      <c r="BA409" s="103">
        <v>180</v>
      </c>
      <c r="BB409" s="103" t="s">
        <v>1747</v>
      </c>
      <c r="BC409" s="103" t="s">
        <v>1748</v>
      </c>
    </row>
    <row r="410" spans="29:55" ht="56.25" x14ac:dyDescent="0.25">
      <c r="AC410" s="15">
        <v>409</v>
      </c>
      <c r="AD410" s="142" t="s">
        <v>1742</v>
      </c>
      <c r="AE410" s="103" t="s">
        <v>1749</v>
      </c>
      <c r="AF410" s="103" t="s">
        <v>1744</v>
      </c>
      <c r="AG410" s="103" t="s">
        <v>78</v>
      </c>
      <c r="AH410" s="103" t="s">
        <v>197</v>
      </c>
      <c r="AI410" s="103" t="s">
        <v>80</v>
      </c>
      <c r="AJ410" s="103" t="s">
        <v>78</v>
      </c>
      <c r="AK410" s="103" t="s">
        <v>129</v>
      </c>
      <c r="AL410" s="103" t="s">
        <v>757</v>
      </c>
      <c r="AM410" s="103" t="s">
        <v>67</v>
      </c>
      <c r="AN410" s="103" t="s">
        <v>82</v>
      </c>
      <c r="AO410" s="103" t="s">
        <v>71</v>
      </c>
      <c r="AP410" s="103" t="s">
        <v>71</v>
      </c>
      <c r="AQ410" s="103" t="s">
        <v>1750</v>
      </c>
      <c r="AR410" s="148">
        <v>40911</v>
      </c>
      <c r="AS410" s="92" t="s">
        <v>1751</v>
      </c>
      <c r="AT410" s="103" t="s">
        <v>71</v>
      </c>
      <c r="AU410" s="103" t="s">
        <v>71</v>
      </c>
      <c r="AV410" s="103" t="s">
        <v>1745</v>
      </c>
      <c r="AW410" s="103" t="s">
        <v>1746</v>
      </c>
      <c r="AX410" s="103" t="s">
        <v>137</v>
      </c>
      <c r="AY410" s="103">
        <v>15</v>
      </c>
      <c r="AZ410" s="103">
        <v>60</v>
      </c>
      <c r="BA410" s="103">
        <v>75</v>
      </c>
      <c r="BB410" s="103" t="s">
        <v>747</v>
      </c>
      <c r="BC410" s="103" t="s">
        <v>1752</v>
      </c>
    </row>
    <row r="411" spans="29:55" ht="67.5" x14ac:dyDescent="0.25">
      <c r="AC411" s="15">
        <v>410</v>
      </c>
      <c r="AD411" s="142" t="s">
        <v>1742</v>
      </c>
      <c r="AE411" s="103" t="s">
        <v>1753</v>
      </c>
      <c r="AF411" s="103" t="s">
        <v>1744</v>
      </c>
      <c r="AG411" s="103" t="s">
        <v>78</v>
      </c>
      <c r="AH411" s="103" t="s">
        <v>89</v>
      </c>
      <c r="AI411" s="103" t="s">
        <v>80</v>
      </c>
      <c r="AJ411" s="103" t="s">
        <v>78</v>
      </c>
      <c r="AK411" s="103" t="s">
        <v>129</v>
      </c>
      <c r="AL411" s="103" t="s">
        <v>757</v>
      </c>
      <c r="AM411" s="103" t="s">
        <v>67</v>
      </c>
      <c r="AN411" s="103" t="s">
        <v>82</v>
      </c>
      <c r="AO411" s="103" t="s">
        <v>71</v>
      </c>
      <c r="AP411" s="103" t="s">
        <v>71</v>
      </c>
      <c r="AQ411" s="103" t="s">
        <v>1750</v>
      </c>
      <c r="AR411" s="148">
        <v>40911</v>
      </c>
      <c r="AS411" s="92" t="s">
        <v>1751</v>
      </c>
      <c r="AT411" s="103" t="s">
        <v>71</v>
      </c>
      <c r="AU411" s="103" t="s">
        <v>71</v>
      </c>
      <c r="AV411" s="103" t="s">
        <v>1745</v>
      </c>
      <c r="AW411" s="103" t="s">
        <v>1746</v>
      </c>
      <c r="AX411" s="103" t="s">
        <v>1754</v>
      </c>
      <c r="AY411" s="103">
        <v>20</v>
      </c>
      <c r="AZ411" s="103">
        <v>100</v>
      </c>
      <c r="BA411" s="103">
        <v>120</v>
      </c>
      <c r="BB411" s="103" t="s">
        <v>747</v>
      </c>
      <c r="BC411" s="103" t="s">
        <v>1755</v>
      </c>
    </row>
    <row r="412" spans="29:55" ht="90" x14ac:dyDescent="0.25">
      <c r="AC412" s="15">
        <v>411</v>
      </c>
      <c r="AD412" s="142" t="s">
        <v>1742</v>
      </c>
      <c r="AE412" s="103" t="s">
        <v>1756</v>
      </c>
      <c r="AF412" s="103" t="s">
        <v>1744</v>
      </c>
      <c r="AG412" s="103" t="s">
        <v>78</v>
      </c>
      <c r="AH412" s="103" t="s">
        <v>89</v>
      </c>
      <c r="AI412" s="103" t="s">
        <v>80</v>
      </c>
      <c r="AJ412" s="103" t="s">
        <v>78</v>
      </c>
      <c r="AK412" s="103" t="s">
        <v>129</v>
      </c>
      <c r="AL412" s="103" t="s">
        <v>1757</v>
      </c>
      <c r="AM412" s="103" t="s">
        <v>67</v>
      </c>
      <c r="AN412" s="103" t="s">
        <v>82</v>
      </c>
      <c r="AO412" s="103" t="s">
        <v>71</v>
      </c>
      <c r="AP412" s="103" t="s">
        <v>71</v>
      </c>
      <c r="AQ412" s="103" t="s">
        <v>1750</v>
      </c>
      <c r="AR412" s="148">
        <v>40911</v>
      </c>
      <c r="AS412" s="92" t="s">
        <v>1751</v>
      </c>
      <c r="AT412" s="103" t="s">
        <v>71</v>
      </c>
      <c r="AU412" s="103" t="s">
        <v>71</v>
      </c>
      <c r="AV412" s="103" t="s">
        <v>1745</v>
      </c>
      <c r="AW412" s="103" t="s">
        <v>1746</v>
      </c>
      <c r="AX412" s="103" t="s">
        <v>159</v>
      </c>
      <c r="AY412" s="103">
        <v>25</v>
      </c>
      <c r="AZ412" s="103">
        <v>80</v>
      </c>
      <c r="BA412" s="103">
        <v>105</v>
      </c>
      <c r="BB412" s="103" t="s">
        <v>747</v>
      </c>
      <c r="BC412" s="103" t="s">
        <v>1758</v>
      </c>
    </row>
    <row r="413" spans="29:55" ht="67.5" x14ac:dyDescent="0.25">
      <c r="AC413" s="15">
        <v>412</v>
      </c>
      <c r="AD413" s="103" t="s">
        <v>1742</v>
      </c>
      <c r="AE413" s="103" t="s">
        <v>1759</v>
      </c>
      <c r="AF413" s="103" t="s">
        <v>1760</v>
      </c>
      <c r="AG413" s="103" t="s">
        <v>1696</v>
      </c>
      <c r="AH413" s="103" t="s">
        <v>89</v>
      </c>
      <c r="AI413" s="103" t="s">
        <v>80</v>
      </c>
      <c r="AJ413" s="103" t="s">
        <v>700</v>
      </c>
      <c r="AK413" s="103" t="s">
        <v>65</v>
      </c>
      <c r="AL413" s="103" t="s">
        <v>1761</v>
      </c>
      <c r="AM413" s="103" t="s">
        <v>922</v>
      </c>
      <c r="AN413" s="103" t="s">
        <v>82</v>
      </c>
      <c r="AO413" s="103" t="s">
        <v>82</v>
      </c>
      <c r="AP413" s="103" t="s">
        <v>82</v>
      </c>
      <c r="AQ413" s="103" t="s">
        <v>1762</v>
      </c>
      <c r="AR413" s="148">
        <v>41115</v>
      </c>
      <c r="AS413" s="92" t="s">
        <v>1763</v>
      </c>
      <c r="AT413" s="103" t="s">
        <v>71</v>
      </c>
      <c r="AU413" s="103" t="s">
        <v>82</v>
      </c>
      <c r="AV413" s="103" t="s">
        <v>67</v>
      </c>
      <c r="AW413" s="103" t="s">
        <v>67</v>
      </c>
      <c r="AX413" s="103" t="s">
        <v>137</v>
      </c>
      <c r="AY413" s="103">
        <v>50</v>
      </c>
      <c r="AZ413" s="103">
        <v>120</v>
      </c>
      <c r="BA413" s="103">
        <v>170</v>
      </c>
      <c r="BB413" s="103" t="s">
        <v>1764</v>
      </c>
      <c r="BC413" s="103" t="s">
        <v>1765</v>
      </c>
    </row>
    <row r="414" spans="29:55" ht="45" x14ac:dyDescent="0.25">
      <c r="AC414" s="15">
        <v>413</v>
      </c>
      <c r="AD414" s="142" t="s">
        <v>1742</v>
      </c>
      <c r="AE414" s="103" t="s">
        <v>1766</v>
      </c>
      <c r="AF414" s="103" t="s">
        <v>1767</v>
      </c>
      <c r="AG414" s="103" t="s">
        <v>78</v>
      </c>
      <c r="AH414" s="103" t="s">
        <v>197</v>
      </c>
      <c r="AI414" s="103" t="s">
        <v>80</v>
      </c>
      <c r="AJ414" s="103" t="s">
        <v>78</v>
      </c>
      <c r="AK414" s="103" t="s">
        <v>129</v>
      </c>
      <c r="AL414" s="103" t="s">
        <v>761</v>
      </c>
      <c r="AM414" s="103" t="s">
        <v>67</v>
      </c>
      <c r="AN414" s="103" t="s">
        <v>82</v>
      </c>
      <c r="AO414" s="103" t="s">
        <v>71</v>
      </c>
      <c r="AP414" s="103" t="s">
        <v>71</v>
      </c>
      <c r="AQ414" s="103" t="s">
        <v>1750</v>
      </c>
      <c r="AR414" s="148">
        <v>40911</v>
      </c>
      <c r="AS414" s="92" t="s">
        <v>1751</v>
      </c>
      <c r="AT414" s="103" t="s">
        <v>71</v>
      </c>
      <c r="AU414" s="103" t="s">
        <v>71</v>
      </c>
      <c r="AV414" s="103" t="s">
        <v>1745</v>
      </c>
      <c r="AW414" s="103" t="s">
        <v>1746</v>
      </c>
      <c r="AX414" s="174" t="s">
        <v>1768</v>
      </c>
      <c r="AY414" s="103">
        <v>12</v>
      </c>
      <c r="AZ414" s="103">
        <v>50</v>
      </c>
      <c r="BA414" s="103">
        <v>62</v>
      </c>
      <c r="BB414" s="103" t="s">
        <v>747</v>
      </c>
      <c r="BC414" s="103" t="s">
        <v>1769</v>
      </c>
    </row>
    <row r="415" spans="29:55" ht="33.75" x14ac:dyDescent="0.25">
      <c r="AC415" s="15">
        <v>414</v>
      </c>
      <c r="AD415" s="142" t="s">
        <v>1742</v>
      </c>
      <c r="AE415" s="103" t="s">
        <v>1770</v>
      </c>
      <c r="AF415" s="103" t="s">
        <v>1767</v>
      </c>
      <c r="AG415" s="103" t="s">
        <v>78</v>
      </c>
      <c r="AH415" s="103" t="s">
        <v>197</v>
      </c>
      <c r="AI415" s="103" t="s">
        <v>80</v>
      </c>
      <c r="AJ415" s="103" t="s">
        <v>78</v>
      </c>
      <c r="AK415" s="103" t="s">
        <v>129</v>
      </c>
      <c r="AL415" s="103" t="s">
        <v>1771</v>
      </c>
      <c r="AM415" s="103" t="s">
        <v>67</v>
      </c>
      <c r="AN415" s="103" t="s">
        <v>67</v>
      </c>
      <c r="AO415" s="103" t="s">
        <v>71</v>
      </c>
      <c r="AP415" s="103" t="s">
        <v>71</v>
      </c>
      <c r="AQ415" s="103" t="s">
        <v>1750</v>
      </c>
      <c r="AR415" s="148">
        <v>40911</v>
      </c>
      <c r="AS415" s="92" t="s">
        <v>1751</v>
      </c>
      <c r="AT415" s="103" t="s">
        <v>71</v>
      </c>
      <c r="AU415" s="103" t="s">
        <v>71</v>
      </c>
      <c r="AV415" s="103" t="s">
        <v>1745</v>
      </c>
      <c r="AW415" s="103" t="s">
        <v>1746</v>
      </c>
      <c r="AX415" s="103" t="s">
        <v>1754</v>
      </c>
      <c r="AY415" s="103">
        <v>15</v>
      </c>
      <c r="AZ415" s="103">
        <v>50</v>
      </c>
      <c r="BA415" s="103">
        <v>65</v>
      </c>
      <c r="BB415" s="103" t="s">
        <v>1499</v>
      </c>
      <c r="BC415" s="103" t="s">
        <v>1772</v>
      </c>
    </row>
    <row r="416" spans="29:55" ht="78.75" x14ac:dyDescent="0.25">
      <c r="AC416" s="15">
        <v>415</v>
      </c>
      <c r="AD416" s="142" t="s">
        <v>1742</v>
      </c>
      <c r="AE416" s="103" t="s">
        <v>1773</v>
      </c>
      <c r="AF416" s="103" t="s">
        <v>1774</v>
      </c>
      <c r="AG416" s="103" t="s">
        <v>240</v>
      </c>
      <c r="AH416" s="103" t="s">
        <v>89</v>
      </c>
      <c r="AI416" s="103" t="s">
        <v>467</v>
      </c>
      <c r="AJ416" s="103" t="s">
        <v>680</v>
      </c>
      <c r="AK416" s="103" t="s">
        <v>129</v>
      </c>
      <c r="AL416" s="103" t="s">
        <v>1775</v>
      </c>
      <c r="AM416" s="103" t="s">
        <v>67</v>
      </c>
      <c r="AN416" s="103" t="s">
        <v>82</v>
      </c>
      <c r="AO416" s="103" t="s">
        <v>71</v>
      </c>
      <c r="AP416" s="103" t="s">
        <v>71</v>
      </c>
      <c r="AQ416" s="103" t="s">
        <v>568</v>
      </c>
      <c r="AR416" s="148"/>
      <c r="AS416" s="92"/>
      <c r="AT416" s="103" t="s">
        <v>71</v>
      </c>
      <c r="AU416" s="103" t="s">
        <v>71</v>
      </c>
      <c r="AV416" s="103" t="s">
        <v>1745</v>
      </c>
      <c r="AW416" s="103" t="s">
        <v>1746</v>
      </c>
      <c r="AX416" s="103" t="s">
        <v>264</v>
      </c>
      <c r="AY416" s="103">
        <v>10</v>
      </c>
      <c r="AZ416" s="103">
        <v>150</v>
      </c>
      <c r="BA416" s="103">
        <v>160</v>
      </c>
      <c r="BB416" s="103" t="s">
        <v>1776</v>
      </c>
      <c r="BC416" s="103" t="s">
        <v>1777</v>
      </c>
    </row>
    <row r="417" spans="29:55" ht="33.75" x14ac:dyDescent="0.25">
      <c r="AC417" s="15">
        <v>416</v>
      </c>
      <c r="AD417" s="142" t="s">
        <v>1742</v>
      </c>
      <c r="AE417" s="103" t="s">
        <v>1778</v>
      </c>
      <c r="AF417" s="103" t="s">
        <v>1774</v>
      </c>
      <c r="AG417" s="103" t="s">
        <v>78</v>
      </c>
      <c r="AH417" s="103" t="s">
        <v>89</v>
      </c>
      <c r="AI417" s="103" t="s">
        <v>80</v>
      </c>
      <c r="AJ417" s="103" t="s">
        <v>78</v>
      </c>
      <c r="AK417" s="103" t="s">
        <v>129</v>
      </c>
      <c r="AL417" s="103" t="s">
        <v>761</v>
      </c>
      <c r="AM417" s="103" t="s">
        <v>67</v>
      </c>
      <c r="AN417" s="103" t="s">
        <v>82</v>
      </c>
      <c r="AO417" s="103" t="s">
        <v>71</v>
      </c>
      <c r="AP417" s="103" t="s">
        <v>71</v>
      </c>
      <c r="AQ417" s="103" t="s">
        <v>1779</v>
      </c>
      <c r="AR417" s="148">
        <v>40912</v>
      </c>
      <c r="AS417" s="92" t="s">
        <v>1751</v>
      </c>
      <c r="AT417" s="103" t="s">
        <v>71</v>
      </c>
      <c r="AU417" s="103" t="s">
        <v>71</v>
      </c>
      <c r="AV417" s="103" t="s">
        <v>1745</v>
      </c>
      <c r="AW417" s="103" t="s">
        <v>1746</v>
      </c>
      <c r="AX417" s="103" t="s">
        <v>137</v>
      </c>
      <c r="AY417" s="103">
        <v>15</v>
      </c>
      <c r="AZ417" s="103">
        <v>60</v>
      </c>
      <c r="BA417" s="103">
        <v>75</v>
      </c>
      <c r="BB417" s="103" t="s">
        <v>747</v>
      </c>
      <c r="BC417" s="103" t="s">
        <v>1780</v>
      </c>
    </row>
    <row r="418" spans="29:55" ht="33.75" x14ac:dyDescent="0.25">
      <c r="AC418" s="15">
        <v>417</v>
      </c>
      <c r="AD418" s="142" t="s">
        <v>1742</v>
      </c>
      <c r="AE418" s="103" t="s">
        <v>1781</v>
      </c>
      <c r="AF418" s="103" t="s">
        <v>1782</v>
      </c>
      <c r="AG418" s="103" t="s">
        <v>78</v>
      </c>
      <c r="AH418" s="103" t="s">
        <v>89</v>
      </c>
      <c r="AI418" s="103" t="s">
        <v>80</v>
      </c>
      <c r="AJ418" s="103" t="s">
        <v>78</v>
      </c>
      <c r="AK418" s="103" t="s">
        <v>129</v>
      </c>
      <c r="AL418" s="103" t="s">
        <v>761</v>
      </c>
      <c r="AM418" s="103" t="s">
        <v>67</v>
      </c>
      <c r="AN418" s="103" t="s">
        <v>67</v>
      </c>
      <c r="AO418" s="103" t="s">
        <v>71</v>
      </c>
      <c r="AP418" s="103" t="s">
        <v>71</v>
      </c>
      <c r="AQ418" s="103" t="s">
        <v>1779</v>
      </c>
      <c r="AR418" s="148">
        <v>40912</v>
      </c>
      <c r="AS418" s="92" t="s">
        <v>1751</v>
      </c>
      <c r="AT418" s="103" t="s">
        <v>71</v>
      </c>
      <c r="AU418" s="103" t="s">
        <v>71</v>
      </c>
      <c r="AV418" s="103" t="s">
        <v>1783</v>
      </c>
      <c r="AW418" s="103" t="s">
        <v>1784</v>
      </c>
      <c r="AX418" s="103" t="s">
        <v>94</v>
      </c>
      <c r="AY418" s="103">
        <v>15</v>
      </c>
      <c r="AZ418" s="103">
        <v>60</v>
      </c>
      <c r="BA418" s="103">
        <v>75</v>
      </c>
      <c r="BB418" s="103" t="s">
        <v>1499</v>
      </c>
      <c r="BC418" s="103" t="s">
        <v>1785</v>
      </c>
    </row>
    <row r="419" spans="29:55" ht="236.25" x14ac:dyDescent="0.25">
      <c r="AC419" s="15">
        <v>418</v>
      </c>
      <c r="AD419" s="142" t="s">
        <v>1742</v>
      </c>
      <c r="AE419" s="103" t="s">
        <v>1786</v>
      </c>
      <c r="AF419" s="103" t="s">
        <v>1787</v>
      </c>
      <c r="AG419" s="103" t="s">
        <v>240</v>
      </c>
      <c r="AH419" s="103" t="s">
        <v>89</v>
      </c>
      <c r="AI419" s="103" t="s">
        <v>467</v>
      </c>
      <c r="AJ419" s="103" t="s">
        <v>680</v>
      </c>
      <c r="AK419" s="103" t="s">
        <v>65</v>
      </c>
      <c r="AL419" s="103" t="s">
        <v>781</v>
      </c>
      <c r="AM419" s="103" t="s">
        <v>67</v>
      </c>
      <c r="AN419" s="103" t="s">
        <v>82</v>
      </c>
      <c r="AO419" s="103" t="s">
        <v>82</v>
      </c>
      <c r="AP419" s="103" t="s">
        <v>82</v>
      </c>
      <c r="AQ419" s="103" t="s">
        <v>1788</v>
      </c>
      <c r="AR419" s="148">
        <v>40544</v>
      </c>
      <c r="AS419" s="92" t="s">
        <v>1789</v>
      </c>
      <c r="AT419" s="103" t="s">
        <v>82</v>
      </c>
      <c r="AU419" s="103" t="s">
        <v>82</v>
      </c>
      <c r="AV419" s="103" t="s">
        <v>1790</v>
      </c>
      <c r="AW419" s="103" t="s">
        <v>1791</v>
      </c>
      <c r="AX419" s="103" t="s">
        <v>384</v>
      </c>
      <c r="AY419" s="103">
        <v>20</v>
      </c>
      <c r="AZ419" s="103">
        <v>170</v>
      </c>
      <c r="BA419" s="103">
        <v>190</v>
      </c>
      <c r="BB419" s="103" t="s">
        <v>1792</v>
      </c>
      <c r="BC419" s="103" t="s">
        <v>1793</v>
      </c>
    </row>
    <row r="420" spans="29:55" ht="56.25" x14ac:dyDescent="0.25">
      <c r="AC420" s="15">
        <v>419</v>
      </c>
      <c r="AD420" s="142" t="s">
        <v>1742</v>
      </c>
      <c r="AE420" s="103" t="s">
        <v>1794</v>
      </c>
      <c r="AF420" s="103" t="s">
        <v>1787</v>
      </c>
      <c r="AG420" s="142" t="s">
        <v>240</v>
      </c>
      <c r="AH420" s="103" t="s">
        <v>89</v>
      </c>
      <c r="AI420" s="103" t="s">
        <v>467</v>
      </c>
      <c r="AJ420" s="103" t="s">
        <v>120</v>
      </c>
      <c r="AK420" s="103" t="s">
        <v>65</v>
      </c>
      <c r="AL420" s="103" t="s">
        <v>1795</v>
      </c>
      <c r="AM420" s="103" t="s">
        <v>67</v>
      </c>
      <c r="AN420" s="103" t="s">
        <v>82</v>
      </c>
      <c r="AO420" s="103" t="s">
        <v>82</v>
      </c>
      <c r="AP420" s="103" t="s">
        <v>82</v>
      </c>
      <c r="AQ420" s="103" t="s">
        <v>1796</v>
      </c>
      <c r="AR420" s="148">
        <v>40550</v>
      </c>
      <c r="AS420" s="92" t="s">
        <v>1789</v>
      </c>
      <c r="AT420" s="103" t="s">
        <v>82</v>
      </c>
      <c r="AU420" s="103" t="s">
        <v>82</v>
      </c>
      <c r="AV420" s="103" t="s">
        <v>1745</v>
      </c>
      <c r="AW420" s="103" t="s">
        <v>1746</v>
      </c>
      <c r="AX420" s="103" t="s">
        <v>384</v>
      </c>
      <c r="AY420" s="103">
        <v>20</v>
      </c>
      <c r="AZ420" s="103">
        <v>170</v>
      </c>
      <c r="BA420" s="103">
        <v>190</v>
      </c>
      <c r="BB420" s="103" t="s">
        <v>1797</v>
      </c>
      <c r="BC420" s="103" t="s">
        <v>1798</v>
      </c>
    </row>
    <row r="421" spans="29:55" ht="236.25" x14ac:dyDescent="0.25">
      <c r="AC421" s="15">
        <v>420</v>
      </c>
      <c r="AD421" s="103" t="s">
        <v>1742</v>
      </c>
      <c r="AE421" s="103" t="s">
        <v>1799</v>
      </c>
      <c r="AF421" s="103" t="s">
        <v>1760</v>
      </c>
      <c r="AG421" s="103" t="s">
        <v>1679</v>
      </c>
      <c r="AH421" s="103" t="s">
        <v>89</v>
      </c>
      <c r="AI421" s="103" t="s">
        <v>232</v>
      </c>
      <c r="AJ421" s="103" t="s">
        <v>143</v>
      </c>
      <c r="AK421" s="103" t="s">
        <v>65</v>
      </c>
      <c r="AL421" s="103" t="s">
        <v>887</v>
      </c>
      <c r="AM421" s="103" t="s">
        <v>922</v>
      </c>
      <c r="AN421" s="103" t="s">
        <v>82</v>
      </c>
      <c r="AO421" s="103" t="s">
        <v>82</v>
      </c>
      <c r="AP421" s="103" t="s">
        <v>82</v>
      </c>
      <c r="AQ421" s="103" t="s">
        <v>1800</v>
      </c>
      <c r="AR421" s="148">
        <v>40189</v>
      </c>
      <c r="AS421" s="92" t="s">
        <v>1801</v>
      </c>
      <c r="AT421" s="103" t="s">
        <v>1784</v>
      </c>
      <c r="AU421" s="103" t="s">
        <v>71</v>
      </c>
      <c r="AV421" s="103" t="s">
        <v>67</v>
      </c>
      <c r="AW421" s="103" t="s">
        <v>82</v>
      </c>
      <c r="AX421" s="103" t="s">
        <v>1802</v>
      </c>
      <c r="AY421" s="103">
        <v>30</v>
      </c>
      <c r="AZ421" s="103">
        <v>250</v>
      </c>
      <c r="BA421" s="103">
        <v>280</v>
      </c>
      <c r="BB421" s="103" t="s">
        <v>1803</v>
      </c>
      <c r="BC421" s="103" t="s">
        <v>1804</v>
      </c>
    </row>
    <row r="422" spans="29:55" ht="247.5" x14ac:dyDescent="0.25">
      <c r="AC422" s="15">
        <v>421</v>
      </c>
      <c r="AD422" s="142" t="s">
        <v>1742</v>
      </c>
      <c r="AE422" s="103" t="s">
        <v>1805</v>
      </c>
      <c r="AF422" s="103" t="s">
        <v>1806</v>
      </c>
      <c r="AG422" s="103" t="s">
        <v>78</v>
      </c>
      <c r="AH422" s="103" t="s">
        <v>89</v>
      </c>
      <c r="AI422" s="103" t="s">
        <v>80</v>
      </c>
      <c r="AJ422" s="103" t="s">
        <v>78</v>
      </c>
      <c r="AK422" s="103" t="s">
        <v>129</v>
      </c>
      <c r="AL422" s="103" t="s">
        <v>1807</v>
      </c>
      <c r="AM422" s="103" t="s">
        <v>67</v>
      </c>
      <c r="AN422" s="103" t="s">
        <v>67</v>
      </c>
      <c r="AO422" s="103" t="s">
        <v>71</v>
      </c>
      <c r="AP422" s="103" t="s">
        <v>71</v>
      </c>
      <c r="AQ422" s="103" t="s">
        <v>1808</v>
      </c>
      <c r="AR422" s="148">
        <v>40554</v>
      </c>
      <c r="AS422" s="92" t="s">
        <v>1789</v>
      </c>
      <c r="AT422" s="103" t="s">
        <v>71</v>
      </c>
      <c r="AU422" s="103" t="s">
        <v>71</v>
      </c>
      <c r="AV422" s="103" t="s">
        <v>67</v>
      </c>
      <c r="AW422" s="103" t="s">
        <v>82</v>
      </c>
      <c r="AX422" s="174" t="s">
        <v>1809</v>
      </c>
      <c r="AY422" s="103">
        <v>20</v>
      </c>
      <c r="AZ422" s="103">
        <v>80</v>
      </c>
      <c r="BA422" s="103">
        <v>100</v>
      </c>
      <c r="BB422" s="103" t="s">
        <v>1810</v>
      </c>
      <c r="BC422" s="103" t="s">
        <v>1811</v>
      </c>
    </row>
    <row r="423" spans="29:55" ht="180" x14ac:dyDescent="0.25">
      <c r="AC423" s="15">
        <v>422</v>
      </c>
      <c r="AD423" s="142" t="s">
        <v>1742</v>
      </c>
      <c r="AE423" s="103" t="s">
        <v>1812</v>
      </c>
      <c r="AF423" s="103" t="s">
        <v>1806</v>
      </c>
      <c r="AG423" s="103" t="s">
        <v>240</v>
      </c>
      <c r="AH423" s="103" t="s">
        <v>89</v>
      </c>
      <c r="AI423" s="103" t="s">
        <v>232</v>
      </c>
      <c r="AJ423" s="103" t="s">
        <v>143</v>
      </c>
      <c r="AK423" s="103" t="s">
        <v>65</v>
      </c>
      <c r="AL423" s="103" t="s">
        <v>740</v>
      </c>
      <c r="AM423" s="103" t="s">
        <v>67</v>
      </c>
      <c r="AN423" s="103" t="s">
        <v>67</v>
      </c>
      <c r="AO423" s="103" t="s">
        <v>82</v>
      </c>
      <c r="AP423" s="103" t="s">
        <v>82</v>
      </c>
      <c r="AQ423" s="103" t="s">
        <v>1813</v>
      </c>
      <c r="AR423" s="148">
        <v>40555</v>
      </c>
      <c r="AS423" s="92" t="s">
        <v>1789</v>
      </c>
      <c r="AT423" s="103" t="s">
        <v>82</v>
      </c>
      <c r="AU423" s="103" t="s">
        <v>71</v>
      </c>
      <c r="AV423" s="103" t="s">
        <v>82</v>
      </c>
      <c r="AW423" s="103" t="s">
        <v>82</v>
      </c>
      <c r="AX423" s="103" t="s">
        <v>123</v>
      </c>
      <c r="AY423" s="103">
        <v>30</v>
      </c>
      <c r="AZ423" s="103">
        <v>170</v>
      </c>
      <c r="BA423" s="103">
        <v>200</v>
      </c>
      <c r="BB423" s="103" t="s">
        <v>1814</v>
      </c>
      <c r="BC423" s="103" t="s">
        <v>1815</v>
      </c>
    </row>
    <row r="424" spans="29:55" ht="45" x14ac:dyDescent="0.25">
      <c r="AC424" s="15">
        <v>423</v>
      </c>
      <c r="AD424" s="109" t="s">
        <v>1742</v>
      </c>
      <c r="AE424" s="109" t="s">
        <v>1816</v>
      </c>
      <c r="AF424" s="109" t="s">
        <v>1760</v>
      </c>
      <c r="AG424" s="109" t="s">
        <v>1660</v>
      </c>
      <c r="AH424" s="15" t="s">
        <v>89</v>
      </c>
      <c r="AI424" s="15" t="s">
        <v>80</v>
      </c>
      <c r="AJ424" s="109" t="s">
        <v>78</v>
      </c>
      <c r="AK424" s="15" t="s">
        <v>129</v>
      </c>
      <c r="AL424" s="15" t="s">
        <v>1817</v>
      </c>
      <c r="AM424" s="15" t="s">
        <v>922</v>
      </c>
      <c r="AN424" s="15" t="s">
        <v>82</v>
      </c>
      <c r="AO424" s="15" t="s">
        <v>71</v>
      </c>
      <c r="AP424" s="15" t="s">
        <v>71</v>
      </c>
      <c r="AQ424" s="109" t="s">
        <v>1818</v>
      </c>
      <c r="AR424" s="148"/>
      <c r="AS424" s="92"/>
      <c r="AT424" s="15" t="s">
        <v>71</v>
      </c>
      <c r="AU424" s="15" t="s">
        <v>71</v>
      </c>
      <c r="AV424" s="109" t="s">
        <v>1819</v>
      </c>
      <c r="AW424" s="109" t="s">
        <v>82</v>
      </c>
      <c r="AX424" s="175" t="s">
        <v>1820</v>
      </c>
      <c r="AY424" s="15">
        <v>10</v>
      </c>
      <c r="AZ424" s="15">
        <v>60</v>
      </c>
      <c r="BA424" s="15">
        <v>70</v>
      </c>
      <c r="BB424" s="103" t="s">
        <v>747</v>
      </c>
      <c r="BC424" s="15" t="s">
        <v>1821</v>
      </c>
    </row>
    <row r="425" spans="29:55" ht="146.25" x14ac:dyDescent="0.25">
      <c r="AC425" s="15">
        <v>424</v>
      </c>
      <c r="AD425" s="176" t="s">
        <v>1742</v>
      </c>
      <c r="AE425" s="176" t="s">
        <v>1822</v>
      </c>
      <c r="AF425" s="176" t="s">
        <v>1823</v>
      </c>
      <c r="AG425" s="176" t="s">
        <v>1660</v>
      </c>
      <c r="AH425" s="176" t="s">
        <v>89</v>
      </c>
      <c r="AI425" s="176" t="s">
        <v>80</v>
      </c>
      <c r="AJ425" s="176" t="s">
        <v>78</v>
      </c>
      <c r="AK425" s="176" t="s">
        <v>129</v>
      </c>
      <c r="AL425" s="176" t="s">
        <v>1824</v>
      </c>
      <c r="AM425" s="177" t="s">
        <v>1825</v>
      </c>
      <c r="AN425" s="176" t="s">
        <v>82</v>
      </c>
      <c r="AO425" s="176" t="s">
        <v>71</v>
      </c>
      <c r="AP425" s="176" t="s">
        <v>71</v>
      </c>
      <c r="AQ425" s="178" t="s">
        <v>1826</v>
      </c>
      <c r="AR425" s="148"/>
      <c r="AS425" s="92"/>
      <c r="AT425" s="176" t="s">
        <v>71</v>
      </c>
      <c r="AU425" s="176" t="s">
        <v>71</v>
      </c>
      <c r="AV425" s="178" t="s">
        <v>82</v>
      </c>
      <c r="AW425" s="178" t="s">
        <v>82</v>
      </c>
      <c r="AX425" s="179" t="s">
        <v>1827</v>
      </c>
      <c r="AY425" s="176">
        <v>10</v>
      </c>
      <c r="AZ425" s="176">
        <v>60</v>
      </c>
      <c r="BA425" s="176">
        <v>70</v>
      </c>
      <c r="BB425" s="180" t="s">
        <v>1828</v>
      </c>
      <c r="BC425" s="176" t="s">
        <v>1829</v>
      </c>
    </row>
    <row r="426" spans="29:55" ht="67.5" x14ac:dyDescent="0.25">
      <c r="AC426" s="15">
        <v>425</v>
      </c>
      <c r="AD426" s="176" t="s">
        <v>1742</v>
      </c>
      <c r="AE426" s="176" t="s">
        <v>1830</v>
      </c>
      <c r="AF426" s="176" t="s">
        <v>1831</v>
      </c>
      <c r="AG426" s="176" t="s">
        <v>1660</v>
      </c>
      <c r="AH426" s="176" t="s">
        <v>89</v>
      </c>
      <c r="AI426" s="176" t="s">
        <v>80</v>
      </c>
      <c r="AJ426" s="176" t="s">
        <v>78</v>
      </c>
      <c r="AK426" s="176" t="s">
        <v>129</v>
      </c>
      <c r="AL426" s="176" t="s">
        <v>1824</v>
      </c>
      <c r="AM426" s="176" t="s">
        <v>922</v>
      </c>
      <c r="AN426" s="176" t="s">
        <v>82</v>
      </c>
      <c r="AO426" s="176" t="s">
        <v>71</v>
      </c>
      <c r="AP426" s="176" t="s">
        <v>71</v>
      </c>
      <c r="AQ426" s="80" t="s">
        <v>1832</v>
      </c>
      <c r="AR426" s="148">
        <v>41110</v>
      </c>
      <c r="AS426" s="92" t="s">
        <v>1763</v>
      </c>
      <c r="AT426" s="176" t="s">
        <v>71</v>
      </c>
      <c r="AU426" s="176" t="s">
        <v>71</v>
      </c>
      <c r="AV426" s="178" t="s">
        <v>1819</v>
      </c>
      <c r="AW426" s="178" t="s">
        <v>82</v>
      </c>
      <c r="AX426" s="179" t="s">
        <v>1827</v>
      </c>
      <c r="AY426" s="176">
        <v>10</v>
      </c>
      <c r="AZ426" s="176">
        <v>60</v>
      </c>
      <c r="BA426" s="176">
        <v>70</v>
      </c>
      <c r="BB426" s="180" t="s">
        <v>1833</v>
      </c>
      <c r="BC426" s="176" t="s">
        <v>1834</v>
      </c>
    </row>
    <row r="427" spans="29:55" ht="33.75" x14ac:dyDescent="0.25">
      <c r="AC427" s="15">
        <v>426</v>
      </c>
      <c r="AD427" s="176" t="s">
        <v>1742</v>
      </c>
      <c r="AE427" s="176" t="s">
        <v>1835</v>
      </c>
      <c r="AF427" s="176" t="s">
        <v>1823</v>
      </c>
      <c r="AG427" s="176" t="s">
        <v>1660</v>
      </c>
      <c r="AH427" s="176" t="s">
        <v>62</v>
      </c>
      <c r="AI427" s="176" t="s">
        <v>80</v>
      </c>
      <c r="AJ427" s="176" t="s">
        <v>78</v>
      </c>
      <c r="AK427" s="176" t="s">
        <v>129</v>
      </c>
      <c r="AL427" s="15" t="s">
        <v>1836</v>
      </c>
      <c r="AM427" s="176" t="s">
        <v>922</v>
      </c>
      <c r="AN427" s="176" t="s">
        <v>82</v>
      </c>
      <c r="AO427" s="176" t="s">
        <v>71</v>
      </c>
      <c r="AP427" s="176" t="s">
        <v>71</v>
      </c>
      <c r="AQ427" s="80" t="s">
        <v>1837</v>
      </c>
      <c r="AR427" s="148">
        <v>41105</v>
      </c>
      <c r="AS427" s="92" t="s">
        <v>1763</v>
      </c>
      <c r="AT427" s="176" t="s">
        <v>71</v>
      </c>
      <c r="AU427" s="176" t="s">
        <v>71</v>
      </c>
      <c r="AV427" s="178" t="s">
        <v>1819</v>
      </c>
      <c r="AW427" s="178" t="s">
        <v>82</v>
      </c>
      <c r="AX427" s="179" t="s">
        <v>1838</v>
      </c>
      <c r="AY427" s="176">
        <v>20</v>
      </c>
      <c r="AZ427" s="176">
        <v>125</v>
      </c>
      <c r="BA427" s="176">
        <v>145</v>
      </c>
      <c r="BB427" s="180" t="s">
        <v>747</v>
      </c>
      <c r="BC427" s="176" t="s">
        <v>1839</v>
      </c>
    </row>
    <row r="428" spans="29:55" ht="33.75" x14ac:dyDescent="0.25">
      <c r="AC428" s="15">
        <v>427</v>
      </c>
      <c r="AD428" s="15" t="s">
        <v>1742</v>
      </c>
      <c r="AE428" s="15" t="s">
        <v>1840</v>
      </c>
      <c r="AF428" s="15" t="s">
        <v>1823</v>
      </c>
      <c r="AG428" s="15" t="s">
        <v>1660</v>
      </c>
      <c r="AH428" s="15" t="s">
        <v>62</v>
      </c>
      <c r="AI428" s="15" t="s">
        <v>80</v>
      </c>
      <c r="AJ428" s="15" t="s">
        <v>78</v>
      </c>
      <c r="AK428" s="15" t="s">
        <v>129</v>
      </c>
      <c r="AL428" s="15" t="s">
        <v>1836</v>
      </c>
      <c r="AM428" s="15" t="s">
        <v>922</v>
      </c>
      <c r="AN428" s="15" t="s">
        <v>82</v>
      </c>
      <c r="AO428" s="15" t="s">
        <v>71</v>
      </c>
      <c r="AP428" s="15" t="s">
        <v>71</v>
      </c>
      <c r="AQ428" s="109" t="s">
        <v>1841</v>
      </c>
      <c r="AR428" s="148">
        <v>41079</v>
      </c>
      <c r="AS428" s="92" t="s">
        <v>1842</v>
      </c>
      <c r="AT428" s="15" t="s">
        <v>71</v>
      </c>
      <c r="AU428" s="15" t="s">
        <v>71</v>
      </c>
      <c r="AV428" s="109" t="s">
        <v>1819</v>
      </c>
      <c r="AW428" s="109" t="s">
        <v>82</v>
      </c>
      <c r="AX428" s="175" t="s">
        <v>1843</v>
      </c>
      <c r="AY428" s="15">
        <v>10</v>
      </c>
      <c r="AZ428" s="15">
        <v>60</v>
      </c>
      <c r="BA428" s="15">
        <v>70</v>
      </c>
      <c r="BB428" s="103" t="s">
        <v>747</v>
      </c>
      <c r="BC428" s="15" t="s">
        <v>1844</v>
      </c>
    </row>
    <row r="429" spans="29:55" ht="33.75" x14ac:dyDescent="0.25">
      <c r="AC429" s="15">
        <v>428</v>
      </c>
      <c r="AD429" s="15" t="s">
        <v>1742</v>
      </c>
      <c r="AE429" s="15" t="s">
        <v>1845</v>
      </c>
      <c r="AF429" s="15" t="s">
        <v>1823</v>
      </c>
      <c r="AG429" s="15" t="s">
        <v>1660</v>
      </c>
      <c r="AH429" s="15" t="s">
        <v>62</v>
      </c>
      <c r="AI429" s="15" t="s">
        <v>80</v>
      </c>
      <c r="AJ429" s="15" t="s">
        <v>78</v>
      </c>
      <c r="AK429" s="15" t="s">
        <v>129</v>
      </c>
      <c r="AL429" s="15" t="s">
        <v>1846</v>
      </c>
      <c r="AM429" s="15" t="s">
        <v>922</v>
      </c>
      <c r="AN429" s="15" t="s">
        <v>82</v>
      </c>
      <c r="AO429" s="15" t="s">
        <v>71</v>
      </c>
      <c r="AP429" s="15" t="s">
        <v>71</v>
      </c>
      <c r="AQ429" s="109" t="s">
        <v>1847</v>
      </c>
      <c r="AR429" s="148">
        <v>41088</v>
      </c>
      <c r="AS429" s="92" t="s">
        <v>1842</v>
      </c>
      <c r="AT429" s="15" t="s">
        <v>71</v>
      </c>
      <c r="AU429" s="15" t="s">
        <v>71</v>
      </c>
      <c r="AV429" s="109" t="s">
        <v>1819</v>
      </c>
      <c r="AW429" s="109" t="s">
        <v>82</v>
      </c>
      <c r="AX429" s="175" t="s">
        <v>1843</v>
      </c>
      <c r="AY429" s="15">
        <v>10</v>
      </c>
      <c r="AZ429" s="15">
        <v>60</v>
      </c>
      <c r="BA429" s="15">
        <v>70</v>
      </c>
      <c r="BB429" s="103" t="s">
        <v>1848</v>
      </c>
      <c r="BC429" s="15" t="s">
        <v>1849</v>
      </c>
    </row>
    <row r="430" spans="29:55" x14ac:dyDescent="0.25">
      <c r="AC430" s="15">
        <v>429</v>
      </c>
      <c r="AD430" s="15" t="s">
        <v>1742</v>
      </c>
      <c r="AE430" s="15" t="s">
        <v>1850</v>
      </c>
      <c r="AF430" s="15" t="s">
        <v>1823</v>
      </c>
      <c r="AG430" s="15" t="s">
        <v>1660</v>
      </c>
      <c r="AH430" s="15" t="s">
        <v>89</v>
      </c>
      <c r="AI430" s="15" t="s">
        <v>80</v>
      </c>
      <c r="AJ430" s="15" t="s">
        <v>78</v>
      </c>
      <c r="AK430" s="15" t="s">
        <v>129</v>
      </c>
      <c r="AL430" s="15" t="s">
        <v>1851</v>
      </c>
      <c r="AM430" s="15" t="s">
        <v>922</v>
      </c>
      <c r="AN430" s="15" t="s">
        <v>67</v>
      </c>
      <c r="AO430" s="15" t="s">
        <v>71</v>
      </c>
      <c r="AP430" s="15" t="s">
        <v>71</v>
      </c>
      <c r="AQ430" s="15" t="s">
        <v>1852</v>
      </c>
      <c r="AR430" s="148"/>
      <c r="AS430" s="92"/>
      <c r="AT430" s="15" t="s">
        <v>71</v>
      </c>
      <c r="AU430" s="15" t="s">
        <v>71</v>
      </c>
      <c r="AV430" s="15" t="s">
        <v>1819</v>
      </c>
      <c r="AW430" s="15" t="s">
        <v>82</v>
      </c>
      <c r="AX430" s="175" t="s">
        <v>1843</v>
      </c>
      <c r="AY430" s="15">
        <v>10</v>
      </c>
      <c r="AZ430" s="15">
        <v>70</v>
      </c>
      <c r="BA430" s="15">
        <v>80</v>
      </c>
      <c r="BB430" s="15" t="s">
        <v>1853</v>
      </c>
      <c r="BC430" s="15" t="s">
        <v>1854</v>
      </c>
    </row>
    <row r="431" spans="29:55" x14ac:dyDescent="0.25">
      <c r="AC431" s="15">
        <v>430</v>
      </c>
      <c r="AD431" s="15" t="s">
        <v>1742</v>
      </c>
      <c r="AE431" s="15" t="s">
        <v>1855</v>
      </c>
      <c r="AF431" s="15" t="s">
        <v>1831</v>
      </c>
      <c r="AG431" s="15" t="s">
        <v>1660</v>
      </c>
      <c r="AH431" s="15" t="s">
        <v>62</v>
      </c>
      <c r="AI431" s="15" t="s">
        <v>80</v>
      </c>
      <c r="AJ431" s="15" t="s">
        <v>78</v>
      </c>
      <c r="AK431" s="15" t="s">
        <v>129</v>
      </c>
      <c r="AL431" s="15" t="s">
        <v>1391</v>
      </c>
      <c r="AM431" s="15" t="s">
        <v>922</v>
      </c>
      <c r="AN431" s="15" t="s">
        <v>67</v>
      </c>
      <c r="AO431" s="15" t="s">
        <v>1746</v>
      </c>
      <c r="AP431" s="15" t="s">
        <v>1746</v>
      </c>
      <c r="AQ431" s="15" t="s">
        <v>1856</v>
      </c>
      <c r="AR431" s="148">
        <v>41060</v>
      </c>
      <c r="AS431" s="92" t="s">
        <v>1509</v>
      </c>
      <c r="AT431" s="15" t="s">
        <v>71</v>
      </c>
      <c r="AU431" s="15" t="s">
        <v>71</v>
      </c>
      <c r="AV431" s="15" t="s">
        <v>1819</v>
      </c>
      <c r="AW431" s="15" t="s">
        <v>82</v>
      </c>
      <c r="AX431" s="175" t="s">
        <v>1838</v>
      </c>
      <c r="AY431" s="15">
        <v>10</v>
      </c>
      <c r="AZ431" s="15">
        <v>60</v>
      </c>
      <c r="BA431" s="15">
        <v>70</v>
      </c>
      <c r="BB431" s="15" t="s">
        <v>1853</v>
      </c>
      <c r="BC431" s="15" t="s">
        <v>1857</v>
      </c>
    </row>
    <row r="432" spans="29:55" x14ac:dyDescent="0.25">
      <c r="AC432" s="15">
        <v>431</v>
      </c>
      <c r="AD432" s="15" t="s">
        <v>1742</v>
      </c>
      <c r="AE432" s="15" t="s">
        <v>1858</v>
      </c>
      <c r="AF432" s="15" t="s">
        <v>1831</v>
      </c>
      <c r="AG432" s="15" t="s">
        <v>1660</v>
      </c>
      <c r="AH432" s="15" t="s">
        <v>62</v>
      </c>
      <c r="AI432" s="15" t="s">
        <v>80</v>
      </c>
      <c r="AJ432" s="15" t="s">
        <v>78</v>
      </c>
      <c r="AK432" s="15" t="s">
        <v>129</v>
      </c>
      <c r="AL432" s="15" t="s">
        <v>1391</v>
      </c>
      <c r="AM432" s="15" t="s">
        <v>922</v>
      </c>
      <c r="AN432" s="15" t="s">
        <v>82</v>
      </c>
      <c r="AO432" s="15" t="s">
        <v>1746</v>
      </c>
      <c r="AP432" s="15" t="s">
        <v>1746</v>
      </c>
      <c r="AQ432" s="15" t="s">
        <v>1859</v>
      </c>
      <c r="AR432" s="148">
        <v>41057</v>
      </c>
      <c r="AS432" s="92" t="s">
        <v>1509</v>
      </c>
      <c r="AT432" s="15" t="s">
        <v>71</v>
      </c>
      <c r="AU432" s="15" t="s">
        <v>71</v>
      </c>
      <c r="AV432" s="15" t="s">
        <v>1819</v>
      </c>
      <c r="AW432" s="15" t="s">
        <v>82</v>
      </c>
      <c r="AX432" s="175" t="s">
        <v>1843</v>
      </c>
      <c r="AY432" s="15">
        <v>12</v>
      </c>
      <c r="AZ432" s="15">
        <v>60</v>
      </c>
      <c r="BA432" s="15">
        <v>70</v>
      </c>
      <c r="BB432" s="15" t="s">
        <v>1853</v>
      </c>
      <c r="BC432" s="15" t="s">
        <v>1860</v>
      </c>
    </row>
    <row r="433" spans="29:55" ht="120" x14ac:dyDescent="0.3">
      <c r="AC433" s="15">
        <v>432</v>
      </c>
      <c r="AD433" s="15" t="s">
        <v>1742</v>
      </c>
      <c r="AE433" s="15" t="s">
        <v>1861</v>
      </c>
      <c r="AF433" s="15" t="s">
        <v>1831</v>
      </c>
      <c r="AG433" s="15" t="s">
        <v>1660</v>
      </c>
      <c r="AH433" s="15" t="s">
        <v>387</v>
      </c>
      <c r="AI433" s="15" t="s">
        <v>80</v>
      </c>
      <c r="AJ433" s="15" t="s">
        <v>78</v>
      </c>
      <c r="AK433" s="15" t="s">
        <v>129</v>
      </c>
      <c r="AL433" s="181" t="s">
        <v>1518</v>
      </c>
      <c r="AM433" s="15" t="s">
        <v>922</v>
      </c>
      <c r="AN433" s="15" t="s">
        <v>82</v>
      </c>
      <c r="AO433" s="15" t="s">
        <v>1746</v>
      </c>
      <c r="AP433" s="15" t="s">
        <v>1746</v>
      </c>
      <c r="AQ433" s="15" t="s">
        <v>1862</v>
      </c>
      <c r="AR433" s="148">
        <v>41069</v>
      </c>
      <c r="AS433" s="92" t="s">
        <v>1842</v>
      </c>
      <c r="AT433" s="15" t="s">
        <v>71</v>
      </c>
      <c r="AU433" s="15" t="s">
        <v>71</v>
      </c>
      <c r="AV433" s="15" t="s">
        <v>1819</v>
      </c>
      <c r="AW433" s="15" t="s">
        <v>82</v>
      </c>
      <c r="AX433" s="182" t="s">
        <v>1863</v>
      </c>
      <c r="AY433" s="182">
        <v>10</v>
      </c>
      <c r="AZ433" s="182">
        <v>60</v>
      </c>
      <c r="BA433" s="182">
        <f>AZ433+AY433</f>
        <v>70</v>
      </c>
      <c r="BB433" s="15" t="s">
        <v>1853</v>
      </c>
      <c r="BC433" s="183" t="s">
        <v>1864</v>
      </c>
    </row>
    <row r="434" spans="29:55" ht="120" x14ac:dyDescent="0.3">
      <c r="AC434" s="15">
        <v>433</v>
      </c>
      <c r="AD434" s="15" t="s">
        <v>1742</v>
      </c>
      <c r="AE434" s="15" t="s">
        <v>1865</v>
      </c>
      <c r="AF434" s="15" t="s">
        <v>1742</v>
      </c>
      <c r="AG434" s="15" t="s">
        <v>1660</v>
      </c>
      <c r="AH434" s="15" t="s">
        <v>387</v>
      </c>
      <c r="AI434" s="15" t="s">
        <v>80</v>
      </c>
      <c r="AJ434" s="15" t="s">
        <v>78</v>
      </c>
      <c r="AK434" s="15" t="s">
        <v>129</v>
      </c>
      <c r="AL434" s="184" t="s">
        <v>306</v>
      </c>
      <c r="AM434" s="15" t="s">
        <v>922</v>
      </c>
      <c r="AN434" s="15" t="s">
        <v>82</v>
      </c>
      <c r="AO434" s="15" t="s">
        <v>1746</v>
      </c>
      <c r="AP434" s="15" t="s">
        <v>1746</v>
      </c>
      <c r="AQ434" s="15" t="s">
        <v>1853</v>
      </c>
      <c r="AR434" s="148">
        <v>41153</v>
      </c>
      <c r="AS434" s="92" t="s">
        <v>1866</v>
      </c>
      <c r="AT434" s="15" t="s">
        <v>71</v>
      </c>
      <c r="AU434" s="15" t="s">
        <v>71</v>
      </c>
      <c r="AV434" s="15" t="s">
        <v>1819</v>
      </c>
      <c r="AW434" s="15" t="s">
        <v>82</v>
      </c>
      <c r="AX434" s="15" t="s">
        <v>1867</v>
      </c>
      <c r="AY434" s="15">
        <v>10</v>
      </c>
      <c r="AZ434" s="15">
        <v>60</v>
      </c>
      <c r="BA434" s="15">
        <v>70</v>
      </c>
      <c r="BB434" s="15" t="s">
        <v>1853</v>
      </c>
      <c r="BC434" s="183" t="s">
        <v>1868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103"/>
  <sheetViews>
    <sheetView tabSelected="1" workbookViewId="0">
      <selection activeCell="A3" sqref="A3"/>
    </sheetView>
  </sheetViews>
  <sheetFormatPr defaultRowHeight="15" x14ac:dyDescent="0.25"/>
  <cols>
    <col min="1" max="1" width="22.140625" bestFit="1" customWidth="1"/>
    <col min="4" max="4" width="11.42578125" customWidth="1"/>
    <col min="5" max="5" width="14.140625" bestFit="1" customWidth="1"/>
  </cols>
  <sheetData>
    <row r="1" spans="1:7" ht="15.75" thickBot="1" x14ac:dyDescent="0.3">
      <c r="A1" s="193" t="s">
        <v>1874</v>
      </c>
      <c r="B1" s="193"/>
      <c r="C1" s="194"/>
      <c r="E1" s="195" t="s">
        <v>1875</v>
      </c>
    </row>
    <row r="2" spans="1:7" ht="15.75" thickBot="1" x14ac:dyDescent="0.3">
      <c r="A2" s="196">
        <v>41045.586805555555</v>
      </c>
      <c r="C2" s="194"/>
      <c r="D2" s="197" t="s">
        <v>1876</v>
      </c>
      <c r="E2" s="198" t="s">
        <v>1877</v>
      </c>
    </row>
    <row r="3" spans="1:7" x14ac:dyDescent="0.25">
      <c r="A3" s="196">
        <v>41045.730555555558</v>
      </c>
      <c r="C3" s="194"/>
      <c r="D3" s="199" t="s">
        <v>1878</v>
      </c>
      <c r="E3" s="200">
        <f>SUMPRODUCT(--(TEXT($A$2:$A$103,"dddd")=D3))</f>
        <v>3</v>
      </c>
      <c r="F3" s="201" t="s">
        <v>1879</v>
      </c>
      <c r="G3" s="195" t="s">
        <v>1880</v>
      </c>
    </row>
    <row r="4" spans="1:7" x14ac:dyDescent="0.25">
      <c r="A4" s="196">
        <v>41046.551388888889</v>
      </c>
      <c r="C4" s="194"/>
      <c r="D4" s="202" t="s">
        <v>1881</v>
      </c>
      <c r="E4" s="200">
        <f t="shared" ref="E4:E9" si="0">SUMPRODUCT(--(TEXT($A$2:$A$103,"dddd")=D4))</f>
        <v>8</v>
      </c>
    </row>
    <row r="5" spans="1:7" x14ac:dyDescent="0.25">
      <c r="A5" s="196">
        <v>41051.627083333333</v>
      </c>
      <c r="C5" s="194"/>
      <c r="D5" s="202" t="s">
        <v>1882</v>
      </c>
      <c r="E5" s="200">
        <f t="shared" si="0"/>
        <v>17</v>
      </c>
    </row>
    <row r="6" spans="1:7" x14ac:dyDescent="0.25">
      <c r="A6" s="196">
        <v>41054.486805555556</v>
      </c>
      <c r="C6" s="194"/>
      <c r="D6" s="202" t="s">
        <v>1883</v>
      </c>
      <c r="E6" s="200">
        <f t="shared" si="0"/>
        <v>25</v>
      </c>
    </row>
    <row r="7" spans="1:7" x14ac:dyDescent="0.25">
      <c r="A7" s="196">
        <v>41054.598611111112</v>
      </c>
      <c r="C7" s="194"/>
      <c r="D7" s="202" t="s">
        <v>1884</v>
      </c>
      <c r="E7" s="200">
        <f t="shared" si="0"/>
        <v>23</v>
      </c>
    </row>
    <row r="8" spans="1:7" x14ac:dyDescent="0.25">
      <c r="A8" s="196">
        <v>41054.698611111111</v>
      </c>
      <c r="C8" s="194"/>
      <c r="D8" s="202" t="s">
        <v>1885</v>
      </c>
      <c r="E8" s="200">
        <f t="shared" si="0"/>
        <v>23</v>
      </c>
    </row>
    <row r="9" spans="1:7" ht="15.75" thickBot="1" x14ac:dyDescent="0.3">
      <c r="A9" s="196">
        <v>41055.698611053238</v>
      </c>
      <c r="C9" s="194"/>
      <c r="D9" s="203" t="s">
        <v>1886</v>
      </c>
      <c r="E9" s="200">
        <f t="shared" si="0"/>
        <v>3</v>
      </c>
    </row>
    <row r="10" spans="1:7" x14ac:dyDescent="0.25">
      <c r="A10" s="196">
        <v>41056.698610937499</v>
      </c>
      <c r="C10" s="194"/>
    </row>
    <row r="11" spans="1:7" x14ac:dyDescent="0.25">
      <c r="A11" s="196">
        <v>41057.698610879626</v>
      </c>
      <c r="C11" s="194"/>
    </row>
    <row r="12" spans="1:7" ht="15.75" thickBot="1" x14ac:dyDescent="0.3">
      <c r="A12" s="196">
        <v>41058.698610821761</v>
      </c>
      <c r="C12" s="194"/>
    </row>
    <row r="13" spans="1:7" ht="15.75" thickBot="1" x14ac:dyDescent="0.3">
      <c r="A13" s="196">
        <v>41059.698610763888</v>
      </c>
      <c r="C13" s="194"/>
      <c r="D13" s="197" t="s">
        <v>1876</v>
      </c>
      <c r="E13" s="198" t="s">
        <v>1877</v>
      </c>
    </row>
    <row r="14" spans="1:7" x14ac:dyDescent="0.25">
      <c r="A14" s="196">
        <v>41060.698610706022</v>
      </c>
      <c r="C14" s="194"/>
      <c r="D14" s="199" t="s">
        <v>1878</v>
      </c>
      <c r="E14" s="200">
        <f>SUMPRODUCT(--(TEXT($A$2:$A$103,"dddd")=D14))</f>
        <v>3</v>
      </c>
    </row>
    <row r="15" spans="1:7" x14ac:dyDescent="0.25">
      <c r="A15" s="196">
        <v>41061.698610648149</v>
      </c>
      <c r="C15" s="194"/>
      <c r="D15" s="202" t="s">
        <v>1881</v>
      </c>
      <c r="E15" s="200">
        <f t="shared" ref="E15:E20" si="1">SUMPRODUCT(--(TEXT($A$2:$A$103,"dddd")=D15))</f>
        <v>8</v>
      </c>
    </row>
    <row r="16" spans="1:7" x14ac:dyDescent="0.25">
      <c r="A16" s="196">
        <v>41062.698610590276</v>
      </c>
      <c r="C16" s="194"/>
      <c r="D16" s="202" t="s">
        <v>1882</v>
      </c>
      <c r="E16" s="200">
        <f t="shared" si="1"/>
        <v>17</v>
      </c>
    </row>
    <row r="17" spans="1:5" x14ac:dyDescent="0.25">
      <c r="A17" s="196">
        <v>41063.69861053241</v>
      </c>
      <c r="C17" s="194"/>
      <c r="D17" s="202" t="s">
        <v>1883</v>
      </c>
      <c r="E17" s="200">
        <f t="shared" si="1"/>
        <v>25</v>
      </c>
    </row>
    <row r="18" spans="1:5" x14ac:dyDescent="0.25">
      <c r="A18" s="196">
        <v>41064.698610474537</v>
      </c>
      <c r="C18" s="194"/>
      <c r="D18" s="202" t="s">
        <v>1884</v>
      </c>
      <c r="E18" s="200">
        <f t="shared" si="1"/>
        <v>23</v>
      </c>
    </row>
    <row r="19" spans="1:5" x14ac:dyDescent="0.25">
      <c r="A19" s="196">
        <v>41065.698610416664</v>
      </c>
      <c r="C19" s="194"/>
      <c r="D19" s="202" t="s">
        <v>1885</v>
      </c>
      <c r="E19" s="200">
        <f t="shared" si="1"/>
        <v>23</v>
      </c>
    </row>
    <row r="20" spans="1:5" ht="15.75" thickBot="1" x14ac:dyDescent="0.3">
      <c r="A20" s="196">
        <v>41066.698610358799</v>
      </c>
      <c r="C20" s="194"/>
      <c r="D20" s="203" t="s">
        <v>1886</v>
      </c>
      <c r="E20" s="200">
        <f t="shared" si="1"/>
        <v>3</v>
      </c>
    </row>
    <row r="21" spans="1:5" x14ac:dyDescent="0.25">
      <c r="A21" s="196">
        <v>41067.698610300926</v>
      </c>
      <c r="C21" s="194"/>
    </row>
    <row r="22" spans="1:5" x14ac:dyDescent="0.25">
      <c r="A22" s="196">
        <v>41068.698610243053</v>
      </c>
      <c r="C22" s="194"/>
    </row>
    <row r="23" spans="1:5" x14ac:dyDescent="0.25">
      <c r="A23" s="196">
        <v>41069.698610185187</v>
      </c>
      <c r="C23" s="194"/>
    </row>
    <row r="24" spans="1:5" x14ac:dyDescent="0.25">
      <c r="A24" s="196">
        <v>41070.698610127314</v>
      </c>
      <c r="C24" s="194"/>
    </row>
    <row r="25" spans="1:5" x14ac:dyDescent="0.25">
      <c r="A25" s="196">
        <v>41067.429861111108</v>
      </c>
      <c r="C25" s="194"/>
    </row>
    <row r="26" spans="1:5" x14ac:dyDescent="0.25">
      <c r="A26" s="196">
        <v>41067.65625</v>
      </c>
      <c r="C26" s="194"/>
    </row>
    <row r="27" spans="1:5" x14ac:dyDescent="0.25">
      <c r="A27" s="196">
        <v>41068.413194444445</v>
      </c>
      <c r="C27" s="194"/>
    </row>
    <row r="28" spans="1:5" x14ac:dyDescent="0.25">
      <c r="A28" s="196">
        <v>41068.635416666664</v>
      </c>
      <c r="C28" s="194"/>
    </row>
    <row r="29" spans="1:5" x14ac:dyDescent="0.25">
      <c r="A29" s="196">
        <v>41068.881249999999</v>
      </c>
      <c r="C29" s="194"/>
    </row>
    <row r="30" spans="1:5" x14ac:dyDescent="0.25">
      <c r="A30" s="196">
        <v>41071.659722222219</v>
      </c>
      <c r="C30" s="194"/>
    </row>
    <row r="31" spans="1:5" x14ac:dyDescent="0.25">
      <c r="A31" s="196">
        <v>41071.905555555553</v>
      </c>
      <c r="C31" s="194"/>
    </row>
    <row r="32" spans="1:5" x14ac:dyDescent="0.25">
      <c r="A32" s="196">
        <v>41072.420138888891</v>
      </c>
      <c r="C32" s="194"/>
    </row>
    <row r="33" spans="1:3" x14ac:dyDescent="0.25">
      <c r="A33" s="196">
        <v>41073.438888888886</v>
      </c>
      <c r="C33" s="194"/>
    </row>
    <row r="34" spans="1:3" x14ac:dyDescent="0.25">
      <c r="A34" s="196">
        <v>41073.987500000003</v>
      </c>
      <c r="C34" s="194"/>
    </row>
    <row r="35" spans="1:3" x14ac:dyDescent="0.25">
      <c r="A35" s="196">
        <v>41074.101388888892</v>
      </c>
      <c r="C35" s="194"/>
    </row>
    <row r="36" spans="1:3" x14ac:dyDescent="0.25">
      <c r="A36" s="196">
        <v>41075.14166666667</v>
      </c>
      <c r="C36" s="194"/>
    </row>
    <row r="37" spans="1:3" x14ac:dyDescent="0.25">
      <c r="A37" s="196">
        <v>41075.54791666667</v>
      </c>
      <c r="C37" s="194"/>
    </row>
    <row r="38" spans="1:3" x14ac:dyDescent="0.25">
      <c r="A38" s="196">
        <v>41079.522916666669</v>
      </c>
      <c r="C38" s="194"/>
    </row>
    <row r="39" spans="1:3" x14ac:dyDescent="0.25">
      <c r="A39" s="196">
        <v>41079.584722222222</v>
      </c>
      <c r="C39" s="194"/>
    </row>
    <row r="40" spans="1:3" x14ac:dyDescent="0.25">
      <c r="A40" s="196">
        <v>41079.6875</v>
      </c>
      <c r="C40" s="194"/>
    </row>
    <row r="41" spans="1:3" x14ac:dyDescent="0.25">
      <c r="A41" s="196">
        <v>41080.100694444445</v>
      </c>
      <c r="C41" s="194"/>
    </row>
    <row r="42" spans="1:3" x14ac:dyDescent="0.25">
      <c r="A42" s="196">
        <v>41080.367361111108</v>
      </c>
      <c r="C42" s="194"/>
    </row>
    <row r="43" spans="1:3" x14ac:dyDescent="0.25">
      <c r="A43" s="196">
        <v>41080.500694444447</v>
      </c>
      <c r="C43" s="194"/>
    </row>
    <row r="44" spans="1:3" x14ac:dyDescent="0.25">
      <c r="A44" s="196">
        <v>41080.713888888888</v>
      </c>
      <c r="C44" s="194"/>
    </row>
    <row r="45" spans="1:3" x14ac:dyDescent="0.25">
      <c r="A45" s="196">
        <v>41080.71597222222</v>
      </c>
      <c r="C45" s="194"/>
    </row>
    <row r="46" spans="1:3" x14ac:dyDescent="0.25">
      <c r="A46" s="196">
        <v>41081.447222222225</v>
      </c>
      <c r="C46" s="194"/>
    </row>
    <row r="47" spans="1:3" x14ac:dyDescent="0.25">
      <c r="A47" s="196">
        <v>41082.504861111112</v>
      </c>
      <c r="C47" s="194"/>
    </row>
    <row r="48" spans="1:3" x14ac:dyDescent="0.25">
      <c r="A48" s="196">
        <v>41043.843055555553</v>
      </c>
      <c r="C48" s="194"/>
    </row>
    <row r="49" spans="1:3" x14ac:dyDescent="0.25">
      <c r="A49" s="196">
        <v>41044.660416666666</v>
      </c>
      <c r="C49" s="194"/>
    </row>
    <row r="50" spans="1:3" x14ac:dyDescent="0.25">
      <c r="A50" s="196">
        <v>41045.521527777775</v>
      </c>
      <c r="C50" s="194"/>
    </row>
    <row r="51" spans="1:3" x14ac:dyDescent="0.25">
      <c r="A51" s="196">
        <v>41045.902083333334</v>
      </c>
      <c r="C51" s="194"/>
    </row>
    <row r="52" spans="1:3" x14ac:dyDescent="0.25">
      <c r="A52" s="196">
        <v>41047.3125</v>
      </c>
      <c r="C52" s="194"/>
    </row>
    <row r="53" spans="1:3" x14ac:dyDescent="0.25">
      <c r="A53" s="196">
        <v>41047.698611111111</v>
      </c>
      <c r="C53" s="194"/>
    </row>
    <row r="54" spans="1:3" x14ac:dyDescent="0.25">
      <c r="A54" s="196">
        <v>41050.827777777777</v>
      </c>
      <c r="C54" s="194"/>
    </row>
    <row r="55" spans="1:3" x14ac:dyDescent="0.25">
      <c r="A55" s="196">
        <v>41051.523611111108</v>
      </c>
      <c r="C55" s="194"/>
    </row>
    <row r="56" spans="1:3" x14ac:dyDescent="0.25">
      <c r="A56" s="196">
        <v>41052.381944444445</v>
      </c>
      <c r="C56" s="194"/>
    </row>
    <row r="57" spans="1:3" x14ac:dyDescent="0.25">
      <c r="A57" s="196">
        <v>41052.517361111109</v>
      </c>
      <c r="C57" s="194"/>
    </row>
    <row r="58" spans="1:3" x14ac:dyDescent="0.25">
      <c r="A58" s="196">
        <v>41052.669444444444</v>
      </c>
      <c r="C58" s="194"/>
    </row>
    <row r="59" spans="1:3" x14ac:dyDescent="0.25">
      <c r="A59" s="196">
        <v>41052.736805555556</v>
      </c>
      <c r="C59" s="194"/>
    </row>
    <row r="60" spans="1:3" x14ac:dyDescent="0.25">
      <c r="A60" s="196">
        <v>41052.818055555559</v>
      </c>
      <c r="C60" s="194"/>
    </row>
    <row r="61" spans="1:3" x14ac:dyDescent="0.25">
      <c r="A61" s="196">
        <v>41053.418055555558</v>
      </c>
      <c r="C61" s="194"/>
    </row>
    <row r="62" spans="1:3" x14ac:dyDescent="0.25">
      <c r="A62" s="196">
        <v>41053.647916666669</v>
      </c>
      <c r="C62" s="194"/>
    </row>
    <row r="63" spans="1:3" x14ac:dyDescent="0.25">
      <c r="A63" s="196">
        <v>41053.672222222223</v>
      </c>
      <c r="C63" s="194"/>
    </row>
    <row r="64" spans="1:3" x14ac:dyDescent="0.25">
      <c r="A64" s="196">
        <v>41053.692361111112</v>
      </c>
      <c r="C64" s="194"/>
    </row>
    <row r="65" spans="1:3" x14ac:dyDescent="0.25">
      <c r="A65" s="196">
        <v>41053.698611111111</v>
      </c>
      <c r="C65" s="194"/>
    </row>
    <row r="66" spans="1:3" x14ac:dyDescent="0.25">
      <c r="A66" s="196">
        <v>41054.751388888886</v>
      </c>
      <c r="C66" s="194"/>
    </row>
    <row r="67" spans="1:3" x14ac:dyDescent="0.25">
      <c r="A67" s="196">
        <v>41054.809027777781</v>
      </c>
      <c r="C67" s="194"/>
    </row>
    <row r="68" spans="1:3" x14ac:dyDescent="0.25">
      <c r="A68" s="196">
        <v>41058.48541666667</v>
      </c>
      <c r="C68" s="194"/>
    </row>
    <row r="69" spans="1:3" x14ac:dyDescent="0.25">
      <c r="A69" s="196">
        <v>41058.524305555555</v>
      </c>
      <c r="C69" s="194"/>
    </row>
    <row r="70" spans="1:3" x14ac:dyDescent="0.25">
      <c r="A70" s="196">
        <v>41058.651388888888</v>
      </c>
      <c r="C70" s="194"/>
    </row>
    <row r="71" spans="1:3" x14ac:dyDescent="0.25">
      <c r="A71" s="196">
        <v>41059.286111111112</v>
      </c>
      <c r="C71" s="194"/>
    </row>
    <row r="72" spans="1:3" x14ac:dyDescent="0.25">
      <c r="A72" s="196">
        <v>41059.402083333334</v>
      </c>
      <c r="C72" s="194"/>
    </row>
    <row r="73" spans="1:3" x14ac:dyDescent="0.25">
      <c r="A73" s="196">
        <v>41059.73333333333</v>
      </c>
      <c r="C73" s="194"/>
    </row>
    <row r="74" spans="1:3" x14ac:dyDescent="0.25">
      <c r="A74" s="196">
        <v>41060.359027777777</v>
      </c>
      <c r="C74" s="194"/>
    </row>
    <row r="75" spans="1:3" x14ac:dyDescent="0.25">
      <c r="A75" s="196">
        <v>41060.498611111114</v>
      </c>
      <c r="C75" s="194"/>
    </row>
    <row r="76" spans="1:3" x14ac:dyDescent="0.25">
      <c r="A76" s="196">
        <v>41060.699305555558</v>
      </c>
      <c r="C76" s="194"/>
    </row>
    <row r="77" spans="1:3" x14ac:dyDescent="0.25">
      <c r="A77" s="196">
        <v>41060.742361111108</v>
      </c>
      <c r="C77" s="194"/>
    </row>
    <row r="78" spans="1:3" x14ac:dyDescent="0.25">
      <c r="A78" s="196">
        <v>41060.820138888892</v>
      </c>
      <c r="C78" s="194"/>
    </row>
    <row r="79" spans="1:3" x14ac:dyDescent="0.25">
      <c r="A79" s="196">
        <v>41061.585416666669</v>
      </c>
      <c r="C79" s="194"/>
    </row>
    <row r="80" spans="1:3" x14ac:dyDescent="0.25">
      <c r="A80" s="196">
        <v>41061.731249999997</v>
      </c>
      <c r="C80" s="194"/>
    </row>
    <row r="81" spans="1:3" x14ac:dyDescent="0.25">
      <c r="A81" s="196">
        <v>41061.76666666667</v>
      </c>
      <c r="C81" s="194"/>
    </row>
    <row r="82" spans="1:3" x14ac:dyDescent="0.25">
      <c r="A82" s="196">
        <v>41064.678472222222</v>
      </c>
      <c r="C82" s="194"/>
    </row>
    <row r="83" spans="1:3" x14ac:dyDescent="0.25">
      <c r="A83" s="196">
        <v>41065.068055555559</v>
      </c>
      <c r="C83" s="194"/>
    </row>
    <row r="84" spans="1:3" x14ac:dyDescent="0.25">
      <c r="A84" s="196">
        <v>41065.604861111111</v>
      </c>
      <c r="C84" s="194"/>
    </row>
    <row r="85" spans="1:3" x14ac:dyDescent="0.25">
      <c r="A85" s="196">
        <v>41065.724305555559</v>
      </c>
      <c r="C85" s="194"/>
    </row>
    <row r="86" spans="1:3" x14ac:dyDescent="0.25">
      <c r="A86" s="196">
        <v>41066.490972222222</v>
      </c>
      <c r="C86" s="194"/>
    </row>
    <row r="87" spans="1:3" x14ac:dyDescent="0.25">
      <c r="A87" s="196">
        <v>41066.61041666667</v>
      </c>
      <c r="C87" s="194"/>
    </row>
    <row r="88" spans="1:3" x14ac:dyDescent="0.25">
      <c r="A88" s="196">
        <v>41066.734722222223</v>
      </c>
      <c r="C88" s="194"/>
    </row>
    <row r="89" spans="1:3" x14ac:dyDescent="0.25">
      <c r="A89" s="196">
        <v>41067.497916666667</v>
      </c>
      <c r="C89" s="194"/>
    </row>
    <row r="90" spans="1:3" x14ac:dyDescent="0.25">
      <c r="A90" s="196">
        <v>41068.116666666669</v>
      </c>
      <c r="C90" s="194"/>
    </row>
    <row r="91" spans="1:3" x14ac:dyDescent="0.25">
      <c r="A91" s="196">
        <v>41068.272916666669</v>
      </c>
      <c r="C91" s="194"/>
    </row>
    <row r="92" spans="1:3" x14ac:dyDescent="0.25">
      <c r="A92" s="196">
        <v>41071.700694444444</v>
      </c>
      <c r="C92" s="194"/>
    </row>
    <row r="93" spans="1:3" x14ac:dyDescent="0.25">
      <c r="A93" s="196">
        <v>41074.851388888892</v>
      </c>
      <c r="C93" s="194"/>
    </row>
    <row r="94" spans="1:3" x14ac:dyDescent="0.25">
      <c r="A94" s="196">
        <v>41075.354861111111</v>
      </c>
      <c r="C94" s="194"/>
    </row>
    <row r="95" spans="1:3" x14ac:dyDescent="0.25">
      <c r="A95" s="196">
        <v>41075.463194444441</v>
      </c>
      <c r="C95" s="194"/>
    </row>
    <row r="96" spans="1:3" x14ac:dyDescent="0.25">
      <c r="A96" s="196">
        <v>41079.800000000003</v>
      </c>
      <c r="C96" s="194"/>
    </row>
    <row r="97" spans="1:3" x14ac:dyDescent="0.25">
      <c r="A97" s="196">
        <v>41080.398611111108</v>
      </c>
      <c r="C97" s="194"/>
    </row>
    <row r="98" spans="1:3" x14ac:dyDescent="0.25">
      <c r="A98" s="196">
        <v>41081.615277777775</v>
      </c>
      <c r="C98" s="194"/>
    </row>
    <row r="99" spans="1:3" x14ac:dyDescent="0.25">
      <c r="A99" s="196">
        <v>41046.354166666664</v>
      </c>
      <c r="C99" s="194"/>
    </row>
    <row r="100" spans="1:3" x14ac:dyDescent="0.25">
      <c r="A100" s="196">
        <v>41053.247916666667</v>
      </c>
      <c r="C100" s="194"/>
    </row>
    <row r="101" spans="1:3" x14ac:dyDescent="0.25">
      <c r="A101" s="196">
        <v>41053.506249999999</v>
      </c>
      <c r="C101" s="194"/>
    </row>
    <row r="102" spans="1:3" x14ac:dyDescent="0.25">
      <c r="A102" s="196">
        <v>41079.390972222223</v>
      </c>
      <c r="C102" s="194"/>
    </row>
    <row r="103" spans="1:3" x14ac:dyDescent="0.25">
      <c r="A103" s="196">
        <v>41082.435416666667</v>
      </c>
      <c r="C103" s="19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P31"/>
  <sheetViews>
    <sheetView workbookViewId="0">
      <selection activeCell="M3" sqref="M3"/>
    </sheetView>
  </sheetViews>
  <sheetFormatPr defaultRowHeight="15" x14ac:dyDescent="0.25"/>
  <cols>
    <col min="2" max="3" width="10.85546875" customWidth="1"/>
    <col min="4" max="4" width="11.42578125" bestFit="1" customWidth="1"/>
    <col min="6" max="6" width="11.85546875" customWidth="1"/>
    <col min="12" max="12" width="11.140625" customWidth="1"/>
  </cols>
  <sheetData>
    <row r="1" spans="1:16" ht="22.5" x14ac:dyDescent="0.3">
      <c r="A1" s="204" t="s">
        <v>1887</v>
      </c>
      <c r="B1" s="205"/>
      <c r="C1" s="205"/>
      <c r="D1" s="205"/>
      <c r="E1" s="205"/>
      <c r="F1" s="205"/>
      <c r="G1" s="205"/>
      <c r="H1" s="205"/>
      <c r="I1" s="205"/>
      <c r="J1" s="205"/>
      <c r="M1" s="254" t="s">
        <v>1911</v>
      </c>
      <c r="N1" s="254"/>
      <c r="O1" s="254"/>
      <c r="P1" s="254"/>
    </row>
    <row r="2" spans="1:16" x14ac:dyDescent="0.25">
      <c r="A2" s="206" t="s">
        <v>1888</v>
      </c>
      <c r="B2" s="206" t="s">
        <v>1889</v>
      </c>
      <c r="C2" s="206" t="s">
        <v>1890</v>
      </c>
      <c r="D2" s="206" t="s">
        <v>1891</v>
      </c>
      <c r="E2" s="206"/>
      <c r="F2" s="206" t="s">
        <v>1888</v>
      </c>
      <c r="G2" s="206" t="s">
        <v>1892</v>
      </c>
      <c r="H2" s="206" t="s">
        <v>1893</v>
      </c>
      <c r="I2" s="206" t="s">
        <v>1894</v>
      </c>
      <c r="J2" s="206" t="s">
        <v>12</v>
      </c>
      <c r="L2" t="s">
        <v>1888</v>
      </c>
      <c r="M2" t="s">
        <v>1892</v>
      </c>
      <c r="N2" t="s">
        <v>1893</v>
      </c>
      <c r="O2" t="s">
        <v>1894</v>
      </c>
      <c r="P2" t="s">
        <v>12</v>
      </c>
    </row>
    <row r="3" spans="1:16" x14ac:dyDescent="0.25">
      <c r="A3" t="s">
        <v>1892</v>
      </c>
      <c r="B3" s="207">
        <v>39600</v>
      </c>
      <c r="C3" s="207">
        <v>39604</v>
      </c>
      <c r="D3" s="205">
        <v>4</v>
      </c>
      <c r="E3" s="205"/>
      <c r="F3" s="207">
        <v>39600</v>
      </c>
      <c r="G3" s="210"/>
      <c r="H3" s="210"/>
      <c r="I3" s="210"/>
      <c r="J3" s="210"/>
      <c r="L3" s="207">
        <v>39600</v>
      </c>
      <c r="M3">
        <v>8</v>
      </c>
      <c r="N3">
        <v>0</v>
      </c>
      <c r="O3">
        <v>0</v>
      </c>
      <c r="P3">
        <v>8</v>
      </c>
    </row>
    <row r="4" spans="1:16" x14ac:dyDescent="0.25">
      <c r="A4" t="s">
        <v>1892</v>
      </c>
      <c r="B4" s="207">
        <v>39600</v>
      </c>
      <c r="C4" s="207">
        <v>39604</v>
      </c>
      <c r="D4" s="205">
        <v>4</v>
      </c>
      <c r="E4" s="205"/>
      <c r="F4" s="207">
        <v>39601</v>
      </c>
      <c r="G4" s="210"/>
      <c r="H4" s="210"/>
      <c r="I4" s="210"/>
      <c r="J4" s="210"/>
      <c r="L4" s="207">
        <v>39601</v>
      </c>
      <c r="M4">
        <v>8</v>
      </c>
      <c r="N4">
        <v>0</v>
      </c>
      <c r="O4">
        <v>8</v>
      </c>
      <c r="P4">
        <v>16</v>
      </c>
    </row>
    <row r="5" spans="1:16" x14ac:dyDescent="0.25">
      <c r="A5" t="s">
        <v>1893</v>
      </c>
      <c r="B5" s="207">
        <v>39605</v>
      </c>
      <c r="C5" s="207">
        <v>39606</v>
      </c>
      <c r="D5" s="205">
        <v>8</v>
      </c>
      <c r="E5" s="205"/>
      <c r="F5" s="207">
        <v>39602</v>
      </c>
      <c r="G5" s="210"/>
      <c r="H5" s="210"/>
      <c r="I5" s="210"/>
      <c r="J5" s="210"/>
      <c r="L5" s="207">
        <v>39602</v>
      </c>
      <c r="M5">
        <v>8</v>
      </c>
      <c r="N5">
        <v>0</v>
      </c>
      <c r="O5">
        <v>8</v>
      </c>
      <c r="P5">
        <v>16</v>
      </c>
    </row>
    <row r="6" spans="1:16" x14ac:dyDescent="0.25">
      <c r="A6" t="s">
        <v>1894</v>
      </c>
      <c r="B6" s="207">
        <v>39601</v>
      </c>
      <c r="C6" s="207">
        <v>39605</v>
      </c>
      <c r="D6" s="205">
        <v>4</v>
      </c>
      <c r="E6" s="205"/>
      <c r="F6" s="207">
        <v>39603</v>
      </c>
      <c r="G6" s="211"/>
      <c r="H6" s="210"/>
      <c r="I6" s="210"/>
      <c r="J6" s="210"/>
      <c r="L6" s="207">
        <v>39603</v>
      </c>
      <c r="M6">
        <v>8</v>
      </c>
      <c r="N6">
        <v>0</v>
      </c>
      <c r="O6">
        <v>8</v>
      </c>
      <c r="P6">
        <v>16</v>
      </c>
    </row>
    <row r="7" spans="1:16" x14ac:dyDescent="0.25">
      <c r="A7" t="s">
        <v>1894</v>
      </c>
      <c r="B7" s="207">
        <v>39601</v>
      </c>
      <c r="C7" s="207">
        <v>39605</v>
      </c>
      <c r="D7" s="205">
        <v>4</v>
      </c>
      <c r="E7" s="205"/>
      <c r="F7" s="207">
        <v>39604</v>
      </c>
      <c r="G7" s="210"/>
      <c r="H7" s="210"/>
      <c r="I7" s="210"/>
      <c r="J7" s="210"/>
      <c r="L7" s="207">
        <v>39604</v>
      </c>
      <c r="M7">
        <v>8</v>
      </c>
      <c r="N7">
        <v>0</v>
      </c>
      <c r="O7">
        <v>8</v>
      </c>
      <c r="P7">
        <v>16</v>
      </c>
    </row>
    <row r="8" spans="1:16" x14ac:dyDescent="0.25">
      <c r="A8" s="205"/>
      <c r="B8" s="205"/>
      <c r="C8" s="205"/>
      <c r="D8" s="205"/>
      <c r="E8" s="205"/>
      <c r="F8" s="207">
        <v>39605</v>
      </c>
      <c r="G8" s="210"/>
      <c r="H8" s="210"/>
      <c r="I8" s="210"/>
      <c r="J8" s="210"/>
      <c r="L8" s="207">
        <v>39605</v>
      </c>
      <c r="M8">
        <v>0</v>
      </c>
      <c r="N8">
        <v>8</v>
      </c>
      <c r="O8">
        <v>8</v>
      </c>
      <c r="P8">
        <v>16</v>
      </c>
    </row>
    <row r="9" spans="1:16" x14ac:dyDescent="0.25">
      <c r="A9" s="205"/>
      <c r="B9" s="205"/>
      <c r="C9" s="205"/>
      <c r="D9" s="205"/>
      <c r="E9" s="205"/>
      <c r="F9" s="207">
        <v>39606</v>
      </c>
      <c r="G9" s="210"/>
      <c r="H9" s="210"/>
      <c r="I9" s="210"/>
      <c r="J9" s="210"/>
      <c r="L9" s="207">
        <v>39606</v>
      </c>
      <c r="M9">
        <v>0</v>
      </c>
      <c r="N9">
        <v>8</v>
      </c>
      <c r="O9">
        <v>0</v>
      </c>
      <c r="P9">
        <v>8</v>
      </c>
    </row>
    <row r="10" spans="1:16" x14ac:dyDescent="0.25">
      <c r="A10" s="205"/>
      <c r="B10" s="205"/>
      <c r="C10" s="205"/>
      <c r="D10" s="205"/>
      <c r="E10" s="205"/>
      <c r="F10" s="205"/>
      <c r="G10" s="205"/>
      <c r="H10" s="205"/>
      <c r="I10" s="205"/>
      <c r="J10" s="205"/>
    </row>
    <row r="11" spans="1:16" x14ac:dyDescent="0.25">
      <c r="A11" t="s">
        <v>1895</v>
      </c>
      <c r="B11" s="205"/>
      <c r="C11" s="205"/>
      <c r="D11" s="205"/>
      <c r="E11" s="205"/>
      <c r="F11" s="205"/>
      <c r="G11" s="205"/>
      <c r="H11" s="205"/>
      <c r="I11" s="205"/>
      <c r="J11" s="205"/>
    </row>
    <row r="12" spans="1:16" x14ac:dyDescent="0.25">
      <c r="A12" t="s">
        <v>1896</v>
      </c>
      <c r="B12" s="205"/>
      <c r="C12" s="205"/>
      <c r="D12" s="205"/>
      <c r="E12" s="205"/>
      <c r="F12" s="205"/>
      <c r="G12" s="205"/>
      <c r="H12" s="205"/>
      <c r="I12" s="205"/>
      <c r="J12" s="205"/>
    </row>
    <row r="13" spans="1:16" x14ac:dyDescent="0.25">
      <c r="A13" s="205" t="s">
        <v>1897</v>
      </c>
      <c r="B13" s="205"/>
      <c r="C13" s="205"/>
      <c r="D13" s="205"/>
      <c r="E13" s="205"/>
      <c r="F13" s="205"/>
      <c r="G13" s="205"/>
      <c r="H13" s="205"/>
      <c r="I13" s="205"/>
      <c r="J13" s="205"/>
    </row>
    <row r="14" spans="1:16" x14ac:dyDescent="0.25">
      <c r="A14" s="205"/>
      <c r="B14" s="205"/>
      <c r="C14" s="205"/>
      <c r="D14" s="205"/>
      <c r="E14" s="205"/>
      <c r="F14" s="205"/>
      <c r="G14" s="205"/>
      <c r="H14" s="205"/>
      <c r="I14" s="205"/>
      <c r="J14" s="205"/>
    </row>
    <row r="15" spans="1:16" x14ac:dyDescent="0.25">
      <c r="A15" t="s">
        <v>1898</v>
      </c>
      <c r="B15" s="205"/>
      <c r="C15" s="205"/>
      <c r="D15" s="205"/>
      <c r="E15" s="205"/>
      <c r="F15" s="205"/>
      <c r="G15" s="205"/>
      <c r="H15" s="205"/>
      <c r="I15" s="205"/>
      <c r="J15" s="205"/>
    </row>
    <row r="16" spans="1:16" x14ac:dyDescent="0.25">
      <c r="A16" t="s">
        <v>1899</v>
      </c>
      <c r="B16" s="205"/>
      <c r="C16" s="205"/>
      <c r="D16" s="205"/>
    </row>
    <row r="17" spans="1:4" x14ac:dyDescent="0.25">
      <c r="A17" t="s">
        <v>1900</v>
      </c>
      <c r="B17" s="205"/>
      <c r="C17" s="205"/>
      <c r="D17" s="205"/>
    </row>
    <row r="18" spans="1:4" x14ac:dyDescent="0.25">
      <c r="A18" t="s">
        <v>1901</v>
      </c>
      <c r="B18" s="205"/>
      <c r="C18" s="205"/>
      <c r="D18" s="205"/>
    </row>
    <row r="19" spans="1:4" x14ac:dyDescent="0.25">
      <c r="A19" s="205"/>
      <c r="B19" s="205"/>
      <c r="C19" s="205"/>
      <c r="D19" s="205"/>
    </row>
    <row r="20" spans="1:4" x14ac:dyDescent="0.25">
      <c r="A20" t="s">
        <v>1902</v>
      </c>
      <c r="B20" s="205"/>
      <c r="C20" s="205"/>
      <c r="D20" s="205"/>
    </row>
    <row r="21" spans="1:4" x14ac:dyDescent="0.25">
      <c r="A21" t="s">
        <v>1903</v>
      </c>
      <c r="B21" s="205"/>
      <c r="C21" s="205"/>
      <c r="D21" s="205"/>
    </row>
    <row r="22" spans="1:4" x14ac:dyDescent="0.25">
      <c r="A22" s="205"/>
      <c r="B22" s="205"/>
      <c r="C22" s="205"/>
      <c r="D22" s="205"/>
    </row>
    <row r="23" spans="1:4" x14ac:dyDescent="0.25">
      <c r="A23" t="s">
        <v>1904</v>
      </c>
      <c r="B23" s="205"/>
      <c r="C23" s="205"/>
      <c r="D23" s="205"/>
    </row>
    <row r="24" spans="1:4" x14ac:dyDescent="0.25">
      <c r="A24" s="205" t="s">
        <v>1905</v>
      </c>
      <c r="B24" s="205"/>
      <c r="C24" s="205"/>
      <c r="D24" s="205"/>
    </row>
    <row r="25" spans="1:4" x14ac:dyDescent="0.25">
      <c r="A25" s="205"/>
      <c r="B25" s="205"/>
      <c r="C25" s="205"/>
      <c r="D25" s="205"/>
    </row>
    <row r="26" spans="1:4" x14ac:dyDescent="0.25">
      <c r="A26" t="s">
        <v>1906</v>
      </c>
      <c r="B26" s="205"/>
      <c r="C26" s="205"/>
      <c r="D26" s="205"/>
    </row>
    <row r="27" spans="1:4" x14ac:dyDescent="0.25">
      <c r="A27" s="205" t="s">
        <v>1907</v>
      </c>
      <c r="B27" s="205"/>
      <c r="C27" s="205"/>
      <c r="D27" s="205"/>
    </row>
    <row r="28" spans="1:4" x14ac:dyDescent="0.25">
      <c r="A28" s="205"/>
      <c r="B28" s="205"/>
      <c r="C28" s="205"/>
      <c r="D28" s="205"/>
    </row>
    <row r="29" spans="1:4" x14ac:dyDescent="0.25">
      <c r="A29" t="s">
        <v>1908</v>
      </c>
      <c r="B29" s="205"/>
      <c r="C29" s="205"/>
      <c r="D29" s="205"/>
    </row>
    <row r="30" spans="1:4" x14ac:dyDescent="0.25">
      <c r="A30" t="s">
        <v>1909</v>
      </c>
      <c r="B30" s="205"/>
      <c r="C30" s="205"/>
      <c r="D30" s="205"/>
    </row>
    <row r="31" spans="1:4" x14ac:dyDescent="0.25">
      <c r="A31" t="s">
        <v>1910</v>
      </c>
      <c r="B31" s="205"/>
      <c r="C31" s="205"/>
      <c r="D31" s="205"/>
    </row>
  </sheetData>
  <mergeCells count="1">
    <mergeCell ref="M1:P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0"/>
  <sheetViews>
    <sheetView zoomScale="143" zoomScaleNormal="143" workbookViewId="0">
      <selection activeCell="E1" sqref="E1"/>
    </sheetView>
  </sheetViews>
  <sheetFormatPr defaultRowHeight="15" x14ac:dyDescent="0.25"/>
  <cols>
    <col min="1" max="1" width="11" customWidth="1"/>
    <col min="2" max="2" width="9.28515625" customWidth="1"/>
    <col min="4" max="4" width="16.85546875" bestFit="1" customWidth="1"/>
    <col min="5" max="5" width="11.140625" customWidth="1"/>
    <col min="257" max="257" width="12.7109375" customWidth="1"/>
    <col min="258" max="258" width="10.7109375" customWidth="1"/>
    <col min="260" max="260" width="16.85546875" bestFit="1" customWidth="1"/>
    <col min="261" max="261" width="11.140625" customWidth="1"/>
    <col min="513" max="513" width="12.7109375" customWidth="1"/>
    <col min="514" max="514" width="10.7109375" customWidth="1"/>
    <col min="516" max="516" width="16.85546875" bestFit="1" customWidth="1"/>
    <col min="517" max="517" width="11.140625" customWidth="1"/>
    <col min="769" max="769" width="12.7109375" customWidth="1"/>
    <col min="770" max="770" width="10.7109375" customWidth="1"/>
    <col min="772" max="772" width="16.85546875" bestFit="1" customWidth="1"/>
    <col min="773" max="773" width="11.140625" customWidth="1"/>
    <col min="1025" max="1025" width="12.7109375" customWidth="1"/>
    <col min="1026" max="1026" width="10.7109375" customWidth="1"/>
    <col min="1028" max="1028" width="16.85546875" bestFit="1" customWidth="1"/>
    <col min="1029" max="1029" width="11.140625" customWidth="1"/>
    <col min="1281" max="1281" width="12.7109375" customWidth="1"/>
    <col min="1282" max="1282" width="10.7109375" customWidth="1"/>
    <col min="1284" max="1284" width="16.85546875" bestFit="1" customWidth="1"/>
    <col min="1285" max="1285" width="11.140625" customWidth="1"/>
    <col min="1537" max="1537" width="12.7109375" customWidth="1"/>
    <col min="1538" max="1538" width="10.7109375" customWidth="1"/>
    <col min="1540" max="1540" width="16.85546875" bestFit="1" customWidth="1"/>
    <col min="1541" max="1541" width="11.140625" customWidth="1"/>
    <col min="1793" max="1793" width="12.7109375" customWidth="1"/>
    <col min="1794" max="1794" width="10.7109375" customWidth="1"/>
    <col min="1796" max="1796" width="16.85546875" bestFit="1" customWidth="1"/>
    <col min="1797" max="1797" width="11.140625" customWidth="1"/>
    <col min="2049" max="2049" width="12.7109375" customWidth="1"/>
    <col min="2050" max="2050" width="10.7109375" customWidth="1"/>
    <col min="2052" max="2052" width="16.85546875" bestFit="1" customWidth="1"/>
    <col min="2053" max="2053" width="11.140625" customWidth="1"/>
    <col min="2305" max="2305" width="12.7109375" customWidth="1"/>
    <col min="2306" max="2306" width="10.7109375" customWidth="1"/>
    <col min="2308" max="2308" width="16.85546875" bestFit="1" customWidth="1"/>
    <col min="2309" max="2309" width="11.140625" customWidth="1"/>
    <col min="2561" max="2561" width="12.7109375" customWidth="1"/>
    <col min="2562" max="2562" width="10.7109375" customWidth="1"/>
    <col min="2564" max="2564" width="16.85546875" bestFit="1" customWidth="1"/>
    <col min="2565" max="2565" width="11.140625" customWidth="1"/>
    <col min="2817" max="2817" width="12.7109375" customWidth="1"/>
    <col min="2818" max="2818" width="10.7109375" customWidth="1"/>
    <col min="2820" max="2820" width="16.85546875" bestFit="1" customWidth="1"/>
    <col min="2821" max="2821" width="11.140625" customWidth="1"/>
    <col min="3073" max="3073" width="12.7109375" customWidth="1"/>
    <col min="3074" max="3074" width="10.7109375" customWidth="1"/>
    <col min="3076" max="3076" width="16.85546875" bestFit="1" customWidth="1"/>
    <col min="3077" max="3077" width="11.140625" customWidth="1"/>
    <col min="3329" max="3329" width="12.7109375" customWidth="1"/>
    <col min="3330" max="3330" width="10.7109375" customWidth="1"/>
    <col min="3332" max="3332" width="16.85546875" bestFit="1" customWidth="1"/>
    <col min="3333" max="3333" width="11.140625" customWidth="1"/>
    <col min="3585" max="3585" width="12.7109375" customWidth="1"/>
    <col min="3586" max="3586" width="10.7109375" customWidth="1"/>
    <col min="3588" max="3588" width="16.85546875" bestFit="1" customWidth="1"/>
    <col min="3589" max="3589" width="11.140625" customWidth="1"/>
    <col min="3841" max="3841" width="12.7109375" customWidth="1"/>
    <col min="3842" max="3842" width="10.7109375" customWidth="1"/>
    <col min="3844" max="3844" width="16.85546875" bestFit="1" customWidth="1"/>
    <col min="3845" max="3845" width="11.140625" customWidth="1"/>
    <col min="4097" max="4097" width="12.7109375" customWidth="1"/>
    <col min="4098" max="4098" width="10.7109375" customWidth="1"/>
    <col min="4100" max="4100" width="16.85546875" bestFit="1" customWidth="1"/>
    <col min="4101" max="4101" width="11.140625" customWidth="1"/>
    <col min="4353" max="4353" width="12.7109375" customWidth="1"/>
    <col min="4354" max="4354" width="10.7109375" customWidth="1"/>
    <col min="4356" max="4356" width="16.85546875" bestFit="1" customWidth="1"/>
    <col min="4357" max="4357" width="11.140625" customWidth="1"/>
    <col min="4609" max="4609" width="12.7109375" customWidth="1"/>
    <col min="4610" max="4610" width="10.7109375" customWidth="1"/>
    <col min="4612" max="4612" width="16.85546875" bestFit="1" customWidth="1"/>
    <col min="4613" max="4613" width="11.140625" customWidth="1"/>
    <col min="4865" max="4865" width="12.7109375" customWidth="1"/>
    <col min="4866" max="4866" width="10.7109375" customWidth="1"/>
    <col min="4868" max="4868" width="16.85546875" bestFit="1" customWidth="1"/>
    <col min="4869" max="4869" width="11.140625" customWidth="1"/>
    <col min="5121" max="5121" width="12.7109375" customWidth="1"/>
    <col min="5122" max="5122" width="10.7109375" customWidth="1"/>
    <col min="5124" max="5124" width="16.85546875" bestFit="1" customWidth="1"/>
    <col min="5125" max="5125" width="11.140625" customWidth="1"/>
    <col min="5377" max="5377" width="12.7109375" customWidth="1"/>
    <col min="5378" max="5378" width="10.7109375" customWidth="1"/>
    <col min="5380" max="5380" width="16.85546875" bestFit="1" customWidth="1"/>
    <col min="5381" max="5381" width="11.140625" customWidth="1"/>
    <col min="5633" max="5633" width="12.7109375" customWidth="1"/>
    <col min="5634" max="5634" width="10.7109375" customWidth="1"/>
    <col min="5636" max="5636" width="16.85546875" bestFit="1" customWidth="1"/>
    <col min="5637" max="5637" width="11.140625" customWidth="1"/>
    <col min="5889" max="5889" width="12.7109375" customWidth="1"/>
    <col min="5890" max="5890" width="10.7109375" customWidth="1"/>
    <col min="5892" max="5892" width="16.85546875" bestFit="1" customWidth="1"/>
    <col min="5893" max="5893" width="11.140625" customWidth="1"/>
    <col min="6145" max="6145" width="12.7109375" customWidth="1"/>
    <col min="6146" max="6146" width="10.7109375" customWidth="1"/>
    <col min="6148" max="6148" width="16.85546875" bestFit="1" customWidth="1"/>
    <col min="6149" max="6149" width="11.140625" customWidth="1"/>
    <col min="6401" max="6401" width="12.7109375" customWidth="1"/>
    <col min="6402" max="6402" width="10.7109375" customWidth="1"/>
    <col min="6404" max="6404" width="16.85546875" bestFit="1" customWidth="1"/>
    <col min="6405" max="6405" width="11.140625" customWidth="1"/>
    <col min="6657" max="6657" width="12.7109375" customWidth="1"/>
    <col min="6658" max="6658" width="10.7109375" customWidth="1"/>
    <col min="6660" max="6660" width="16.85546875" bestFit="1" customWidth="1"/>
    <col min="6661" max="6661" width="11.140625" customWidth="1"/>
    <col min="6913" max="6913" width="12.7109375" customWidth="1"/>
    <col min="6914" max="6914" width="10.7109375" customWidth="1"/>
    <col min="6916" max="6916" width="16.85546875" bestFit="1" customWidth="1"/>
    <col min="6917" max="6917" width="11.140625" customWidth="1"/>
    <col min="7169" max="7169" width="12.7109375" customWidth="1"/>
    <col min="7170" max="7170" width="10.7109375" customWidth="1"/>
    <col min="7172" max="7172" width="16.85546875" bestFit="1" customWidth="1"/>
    <col min="7173" max="7173" width="11.140625" customWidth="1"/>
    <col min="7425" max="7425" width="12.7109375" customWidth="1"/>
    <col min="7426" max="7426" width="10.7109375" customWidth="1"/>
    <col min="7428" max="7428" width="16.85546875" bestFit="1" customWidth="1"/>
    <col min="7429" max="7429" width="11.140625" customWidth="1"/>
    <col min="7681" max="7681" width="12.7109375" customWidth="1"/>
    <col min="7682" max="7682" width="10.7109375" customWidth="1"/>
    <col min="7684" max="7684" width="16.85546875" bestFit="1" customWidth="1"/>
    <col min="7685" max="7685" width="11.140625" customWidth="1"/>
    <col min="7937" max="7937" width="12.7109375" customWidth="1"/>
    <col min="7938" max="7938" width="10.7109375" customWidth="1"/>
    <col min="7940" max="7940" width="16.85546875" bestFit="1" customWidth="1"/>
    <col min="7941" max="7941" width="11.140625" customWidth="1"/>
    <col min="8193" max="8193" width="12.7109375" customWidth="1"/>
    <col min="8194" max="8194" width="10.7109375" customWidth="1"/>
    <col min="8196" max="8196" width="16.85546875" bestFit="1" customWidth="1"/>
    <col min="8197" max="8197" width="11.140625" customWidth="1"/>
    <col min="8449" max="8449" width="12.7109375" customWidth="1"/>
    <col min="8450" max="8450" width="10.7109375" customWidth="1"/>
    <col min="8452" max="8452" width="16.85546875" bestFit="1" customWidth="1"/>
    <col min="8453" max="8453" width="11.140625" customWidth="1"/>
    <col min="8705" max="8705" width="12.7109375" customWidth="1"/>
    <col min="8706" max="8706" width="10.7109375" customWidth="1"/>
    <col min="8708" max="8708" width="16.85546875" bestFit="1" customWidth="1"/>
    <col min="8709" max="8709" width="11.140625" customWidth="1"/>
    <col min="8961" max="8961" width="12.7109375" customWidth="1"/>
    <col min="8962" max="8962" width="10.7109375" customWidth="1"/>
    <col min="8964" max="8964" width="16.85546875" bestFit="1" customWidth="1"/>
    <col min="8965" max="8965" width="11.140625" customWidth="1"/>
    <col min="9217" max="9217" width="12.7109375" customWidth="1"/>
    <col min="9218" max="9218" width="10.7109375" customWidth="1"/>
    <col min="9220" max="9220" width="16.85546875" bestFit="1" customWidth="1"/>
    <col min="9221" max="9221" width="11.140625" customWidth="1"/>
    <col min="9473" max="9473" width="12.7109375" customWidth="1"/>
    <col min="9474" max="9474" width="10.7109375" customWidth="1"/>
    <col min="9476" max="9476" width="16.85546875" bestFit="1" customWidth="1"/>
    <col min="9477" max="9477" width="11.140625" customWidth="1"/>
    <col min="9729" max="9729" width="12.7109375" customWidth="1"/>
    <col min="9730" max="9730" width="10.7109375" customWidth="1"/>
    <col min="9732" max="9732" width="16.85546875" bestFit="1" customWidth="1"/>
    <col min="9733" max="9733" width="11.140625" customWidth="1"/>
    <col min="9985" max="9985" width="12.7109375" customWidth="1"/>
    <col min="9986" max="9986" width="10.7109375" customWidth="1"/>
    <col min="9988" max="9988" width="16.85546875" bestFit="1" customWidth="1"/>
    <col min="9989" max="9989" width="11.140625" customWidth="1"/>
    <col min="10241" max="10241" width="12.7109375" customWidth="1"/>
    <col min="10242" max="10242" width="10.7109375" customWidth="1"/>
    <col min="10244" max="10244" width="16.85546875" bestFit="1" customWidth="1"/>
    <col min="10245" max="10245" width="11.140625" customWidth="1"/>
    <col min="10497" max="10497" width="12.7109375" customWidth="1"/>
    <col min="10498" max="10498" width="10.7109375" customWidth="1"/>
    <col min="10500" max="10500" width="16.85546875" bestFit="1" customWidth="1"/>
    <col min="10501" max="10501" width="11.140625" customWidth="1"/>
    <col min="10753" max="10753" width="12.7109375" customWidth="1"/>
    <col min="10754" max="10754" width="10.7109375" customWidth="1"/>
    <col min="10756" max="10756" width="16.85546875" bestFit="1" customWidth="1"/>
    <col min="10757" max="10757" width="11.140625" customWidth="1"/>
    <col min="11009" max="11009" width="12.7109375" customWidth="1"/>
    <col min="11010" max="11010" width="10.7109375" customWidth="1"/>
    <col min="11012" max="11012" width="16.85546875" bestFit="1" customWidth="1"/>
    <col min="11013" max="11013" width="11.140625" customWidth="1"/>
    <col min="11265" max="11265" width="12.7109375" customWidth="1"/>
    <col min="11266" max="11266" width="10.7109375" customWidth="1"/>
    <col min="11268" max="11268" width="16.85546875" bestFit="1" customWidth="1"/>
    <col min="11269" max="11269" width="11.140625" customWidth="1"/>
    <col min="11521" max="11521" width="12.7109375" customWidth="1"/>
    <col min="11522" max="11522" width="10.7109375" customWidth="1"/>
    <col min="11524" max="11524" width="16.85546875" bestFit="1" customWidth="1"/>
    <col min="11525" max="11525" width="11.140625" customWidth="1"/>
    <col min="11777" max="11777" width="12.7109375" customWidth="1"/>
    <col min="11778" max="11778" width="10.7109375" customWidth="1"/>
    <col min="11780" max="11780" width="16.85546875" bestFit="1" customWidth="1"/>
    <col min="11781" max="11781" width="11.140625" customWidth="1"/>
    <col min="12033" max="12033" width="12.7109375" customWidth="1"/>
    <col min="12034" max="12034" width="10.7109375" customWidth="1"/>
    <col min="12036" max="12036" width="16.85546875" bestFit="1" customWidth="1"/>
    <col min="12037" max="12037" width="11.140625" customWidth="1"/>
    <col min="12289" max="12289" width="12.7109375" customWidth="1"/>
    <col min="12290" max="12290" width="10.7109375" customWidth="1"/>
    <col min="12292" max="12292" width="16.85546875" bestFit="1" customWidth="1"/>
    <col min="12293" max="12293" width="11.140625" customWidth="1"/>
    <col min="12545" max="12545" width="12.7109375" customWidth="1"/>
    <col min="12546" max="12546" width="10.7109375" customWidth="1"/>
    <col min="12548" max="12548" width="16.85546875" bestFit="1" customWidth="1"/>
    <col min="12549" max="12549" width="11.140625" customWidth="1"/>
    <col min="12801" max="12801" width="12.7109375" customWidth="1"/>
    <col min="12802" max="12802" width="10.7109375" customWidth="1"/>
    <col min="12804" max="12804" width="16.85546875" bestFit="1" customWidth="1"/>
    <col min="12805" max="12805" width="11.140625" customWidth="1"/>
    <col min="13057" max="13057" width="12.7109375" customWidth="1"/>
    <col min="13058" max="13058" width="10.7109375" customWidth="1"/>
    <col min="13060" max="13060" width="16.85546875" bestFit="1" customWidth="1"/>
    <col min="13061" max="13061" width="11.140625" customWidth="1"/>
    <col min="13313" max="13313" width="12.7109375" customWidth="1"/>
    <col min="13314" max="13314" width="10.7109375" customWidth="1"/>
    <col min="13316" max="13316" width="16.85546875" bestFit="1" customWidth="1"/>
    <col min="13317" max="13317" width="11.140625" customWidth="1"/>
    <col min="13569" max="13569" width="12.7109375" customWidth="1"/>
    <col min="13570" max="13570" width="10.7109375" customWidth="1"/>
    <col min="13572" max="13572" width="16.85546875" bestFit="1" customWidth="1"/>
    <col min="13573" max="13573" width="11.140625" customWidth="1"/>
    <col min="13825" max="13825" width="12.7109375" customWidth="1"/>
    <col min="13826" max="13826" width="10.7109375" customWidth="1"/>
    <col min="13828" max="13828" width="16.85546875" bestFit="1" customWidth="1"/>
    <col min="13829" max="13829" width="11.140625" customWidth="1"/>
    <col min="14081" max="14081" width="12.7109375" customWidth="1"/>
    <col min="14082" max="14082" width="10.7109375" customWidth="1"/>
    <col min="14084" max="14084" width="16.85546875" bestFit="1" customWidth="1"/>
    <col min="14085" max="14085" width="11.140625" customWidth="1"/>
    <col min="14337" max="14337" width="12.7109375" customWidth="1"/>
    <col min="14338" max="14338" width="10.7109375" customWidth="1"/>
    <col min="14340" max="14340" width="16.85546875" bestFit="1" customWidth="1"/>
    <col min="14341" max="14341" width="11.140625" customWidth="1"/>
    <col min="14593" max="14593" width="12.7109375" customWidth="1"/>
    <col min="14594" max="14594" width="10.7109375" customWidth="1"/>
    <col min="14596" max="14596" width="16.85546875" bestFit="1" customWidth="1"/>
    <col min="14597" max="14597" width="11.140625" customWidth="1"/>
    <col min="14849" max="14849" width="12.7109375" customWidth="1"/>
    <col min="14850" max="14850" width="10.7109375" customWidth="1"/>
    <col min="14852" max="14852" width="16.85546875" bestFit="1" customWidth="1"/>
    <col min="14853" max="14853" width="11.140625" customWidth="1"/>
    <col min="15105" max="15105" width="12.7109375" customWidth="1"/>
    <col min="15106" max="15106" width="10.7109375" customWidth="1"/>
    <col min="15108" max="15108" width="16.85546875" bestFit="1" customWidth="1"/>
    <col min="15109" max="15109" width="11.140625" customWidth="1"/>
    <col min="15361" max="15361" width="12.7109375" customWidth="1"/>
    <col min="15362" max="15362" width="10.7109375" customWidth="1"/>
    <col min="15364" max="15364" width="16.85546875" bestFit="1" customWidth="1"/>
    <col min="15365" max="15365" width="11.140625" customWidth="1"/>
    <col min="15617" max="15617" width="12.7109375" customWidth="1"/>
    <col min="15618" max="15618" width="10.7109375" customWidth="1"/>
    <col min="15620" max="15620" width="16.85546875" bestFit="1" customWidth="1"/>
    <col min="15621" max="15621" width="11.140625" customWidth="1"/>
    <col min="15873" max="15873" width="12.7109375" customWidth="1"/>
    <col min="15874" max="15874" width="10.7109375" customWidth="1"/>
    <col min="15876" max="15876" width="16.85546875" bestFit="1" customWidth="1"/>
    <col min="15877" max="15877" width="11.140625" customWidth="1"/>
    <col min="16129" max="16129" width="12.7109375" customWidth="1"/>
    <col min="16130" max="16130" width="10.7109375" customWidth="1"/>
    <col min="16132" max="16132" width="16.85546875" bestFit="1" customWidth="1"/>
    <col min="16133" max="16133" width="11.140625" customWidth="1"/>
  </cols>
  <sheetData>
    <row r="1" spans="1:6" x14ac:dyDescent="0.25">
      <c r="A1" s="206" t="s">
        <v>1912</v>
      </c>
      <c r="B1" s="206" t="s">
        <v>13</v>
      </c>
      <c r="D1" s="208" t="s">
        <v>1913</v>
      </c>
      <c r="E1" s="243">
        <v>1420.7598080936091</v>
      </c>
      <c r="F1" t="s">
        <v>1914</v>
      </c>
    </row>
    <row r="2" spans="1:6" x14ac:dyDescent="0.25">
      <c r="A2" s="250">
        <f ca="1">TODAY()</f>
        <v>42141</v>
      </c>
      <c r="B2" s="251">
        <v>87.196583765258183</v>
      </c>
      <c r="D2" s="208" t="s">
        <v>1915</v>
      </c>
      <c r="E2" s="247">
        <f ca="1">SUMPRODUCT(($A$2:$A$30&gt;=LARGE($A$2:$A$30,10))*($A$2:$A$30&lt;=LARGE($A$2:$A$30,1))*($B$2:$B$30))</f>
        <v>511.79469107668507</v>
      </c>
      <c r="F2" t="s">
        <v>1914</v>
      </c>
    </row>
    <row r="3" spans="1:6" x14ac:dyDescent="0.25">
      <c r="A3" s="250">
        <f ca="1">A2-1</f>
        <v>42140</v>
      </c>
      <c r="B3" s="251">
        <v>43.321598684617513</v>
      </c>
      <c r="F3" s="243">
        <v>518.38065519175325</v>
      </c>
    </row>
    <row r="4" spans="1:6" x14ac:dyDescent="0.25">
      <c r="A4" s="250">
        <f t="shared" ref="A4:A30" ca="1" si="0">A3-1</f>
        <v>42139</v>
      </c>
      <c r="B4" s="251">
        <v>37.041184001122417</v>
      </c>
      <c r="D4" s="208" t="s">
        <v>1916</v>
      </c>
    </row>
    <row r="5" spans="1:6" x14ac:dyDescent="0.25">
      <c r="A5" s="250">
        <f t="shared" ca="1" si="0"/>
        <v>42138</v>
      </c>
      <c r="B5" s="251">
        <v>67.600400156577138</v>
      </c>
      <c r="D5" t="s">
        <v>1917</v>
      </c>
      <c r="E5" s="7">
        <v>41505</v>
      </c>
    </row>
    <row r="6" spans="1:6" x14ac:dyDescent="0.25">
      <c r="A6" s="250">
        <f t="shared" ca="1" si="0"/>
        <v>42137</v>
      </c>
      <c r="B6" s="251">
        <v>75.77346797780784</v>
      </c>
      <c r="D6" t="s">
        <v>1918</v>
      </c>
      <c r="E6" s="7">
        <v>41500</v>
      </c>
    </row>
    <row r="7" spans="1:6" x14ac:dyDescent="0.25">
      <c r="A7" s="250">
        <f t="shared" ca="1" si="0"/>
        <v>42136</v>
      </c>
      <c r="B7" s="251">
        <v>41.081118617140611</v>
      </c>
      <c r="D7" s="208" t="s">
        <v>1919</v>
      </c>
      <c r="E7" s="243">
        <v>299.90994864446952</v>
      </c>
      <c r="F7" t="s">
        <v>1914</v>
      </c>
    </row>
    <row r="8" spans="1:6" x14ac:dyDescent="0.25">
      <c r="A8" s="250">
        <f t="shared" ca="1" si="0"/>
        <v>42135</v>
      </c>
      <c r="B8" s="251">
        <v>8.6175551802880612</v>
      </c>
    </row>
    <row r="9" spans="1:6" x14ac:dyDescent="0.25">
      <c r="A9" s="250">
        <f t="shared" ca="1" si="0"/>
        <v>42134</v>
      </c>
      <c r="B9" s="251">
        <v>30.360536954307893</v>
      </c>
    </row>
    <row r="10" spans="1:6" x14ac:dyDescent="0.25">
      <c r="A10" s="250">
        <f t="shared" ca="1" si="0"/>
        <v>42133</v>
      </c>
      <c r="B10" s="251">
        <v>66.397660138735233</v>
      </c>
      <c r="D10" s="248">
        <f ca="1">LARGE(A2:A11,1)</f>
        <v>42141</v>
      </c>
      <c r="E10" s="5" t="s">
        <v>1975</v>
      </c>
    </row>
    <row r="11" spans="1:6" x14ac:dyDescent="0.25">
      <c r="A11" s="250">
        <f t="shared" ca="1" si="0"/>
        <v>42132</v>
      </c>
      <c r="B11" s="251">
        <v>54.404585600830217</v>
      </c>
      <c r="D11" s="249">
        <f ca="1">LARGE($A$2:$A$11,10)</f>
        <v>42132</v>
      </c>
    </row>
    <row r="12" spans="1:6" x14ac:dyDescent="0.25">
      <c r="A12" s="250">
        <f t="shared" ca="1" si="0"/>
        <v>42131</v>
      </c>
      <c r="B12" s="251">
        <v>6.5859641150681547</v>
      </c>
    </row>
    <row r="13" spans="1:6" x14ac:dyDescent="0.25">
      <c r="A13" s="250">
        <f t="shared" ca="1" si="0"/>
        <v>42130</v>
      </c>
      <c r="B13" s="251">
        <v>16.141999658952777</v>
      </c>
      <c r="D13" s="209"/>
    </row>
    <row r="14" spans="1:6" x14ac:dyDescent="0.25">
      <c r="A14" s="250">
        <f t="shared" ca="1" si="0"/>
        <v>42129</v>
      </c>
      <c r="B14" s="251">
        <v>26.922314032810846</v>
      </c>
    </row>
    <row r="15" spans="1:6" x14ac:dyDescent="0.25">
      <c r="A15" s="250">
        <f t="shared" ca="1" si="0"/>
        <v>42128</v>
      </c>
      <c r="B15" s="251">
        <v>18.049241521529158</v>
      </c>
    </row>
    <row r="16" spans="1:6" x14ac:dyDescent="0.25">
      <c r="A16" s="250">
        <f t="shared" ca="1" si="0"/>
        <v>42127</v>
      </c>
      <c r="B16" s="251">
        <v>59.487365997087508</v>
      </c>
    </row>
    <row r="17" spans="1:2" x14ac:dyDescent="0.25">
      <c r="A17" s="250">
        <f t="shared" ca="1" si="0"/>
        <v>42126</v>
      </c>
      <c r="B17" s="251">
        <v>90.851651410512375</v>
      </c>
    </row>
    <row r="18" spans="1:2" x14ac:dyDescent="0.25">
      <c r="A18" s="250">
        <f t="shared" ca="1" si="0"/>
        <v>42125</v>
      </c>
      <c r="B18" s="251">
        <v>88.457376023576813</v>
      </c>
    </row>
    <row r="19" spans="1:2" x14ac:dyDescent="0.25">
      <c r="A19" s="250">
        <f t="shared" ca="1" si="0"/>
        <v>42124</v>
      </c>
      <c r="B19" s="251">
        <v>0.95761242954370829</v>
      </c>
    </row>
    <row r="20" spans="1:2" x14ac:dyDescent="0.25">
      <c r="A20" s="250">
        <f t="shared" ca="1" si="0"/>
        <v>42123</v>
      </c>
      <c r="B20" s="251">
        <v>41.290763214766478</v>
      </c>
    </row>
    <row r="21" spans="1:2" x14ac:dyDescent="0.25">
      <c r="A21" s="250">
        <f t="shared" ca="1" si="0"/>
        <v>42122</v>
      </c>
      <c r="B21" s="251">
        <v>91.508699812140762</v>
      </c>
    </row>
    <row r="22" spans="1:2" x14ac:dyDescent="0.25">
      <c r="A22" s="250">
        <f t="shared" ca="1" si="0"/>
        <v>42121</v>
      </c>
      <c r="B22" s="251">
        <v>52.113794035902082</v>
      </c>
    </row>
    <row r="23" spans="1:2" x14ac:dyDescent="0.25">
      <c r="A23" s="250">
        <f t="shared" ca="1" si="0"/>
        <v>42120</v>
      </c>
      <c r="B23" s="251">
        <v>90.433583956952916</v>
      </c>
    </row>
    <row r="24" spans="1:2" x14ac:dyDescent="0.25">
      <c r="A24" s="250">
        <f t="shared" ca="1" si="0"/>
        <v>42119</v>
      </c>
      <c r="B24" s="251">
        <v>30.843136222412504</v>
      </c>
    </row>
    <row r="25" spans="1:2" x14ac:dyDescent="0.25">
      <c r="A25" s="250">
        <f t="shared" ca="1" si="0"/>
        <v>42118</v>
      </c>
      <c r="B25" s="251">
        <v>70.533401712008896</v>
      </c>
    </row>
    <row r="26" spans="1:2" x14ac:dyDescent="0.25">
      <c r="A26" s="250">
        <f t="shared" ca="1" si="0"/>
        <v>42117</v>
      </c>
      <c r="B26" s="251">
        <v>81.718650801138267</v>
      </c>
    </row>
    <row r="27" spans="1:2" x14ac:dyDescent="0.25">
      <c r="A27" s="250">
        <f t="shared" ca="1" si="0"/>
        <v>42116</v>
      </c>
      <c r="B27" s="251">
        <v>7.4080394170754404</v>
      </c>
    </row>
    <row r="28" spans="1:2" x14ac:dyDescent="0.25">
      <c r="A28" s="250">
        <f t="shared" ca="1" si="0"/>
        <v>42115</v>
      </c>
      <c r="B28" s="251">
        <v>9.8988438553824665</v>
      </c>
    </row>
    <row r="29" spans="1:2" x14ac:dyDescent="0.25">
      <c r="A29" s="250">
        <f t="shared" ca="1" si="0"/>
        <v>42114</v>
      </c>
      <c r="B29" s="251">
        <v>78.528101135040231</v>
      </c>
    </row>
    <row r="30" spans="1:2" x14ac:dyDescent="0.25">
      <c r="A30" s="250">
        <f t="shared" ca="1" si="0"/>
        <v>42113</v>
      </c>
      <c r="B30" s="251">
        <v>47.234577665022506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J8"/>
  <sheetViews>
    <sheetView workbookViewId="0">
      <selection activeCell="I3" sqref="I3"/>
    </sheetView>
  </sheetViews>
  <sheetFormatPr defaultRowHeight="15" x14ac:dyDescent="0.25"/>
  <cols>
    <col min="1" max="1" width="2.85546875" customWidth="1"/>
    <col min="2" max="2" width="14.5703125" customWidth="1"/>
    <col min="3" max="3" width="16.7109375" customWidth="1"/>
    <col min="7" max="7" width="10.85546875" bestFit="1" customWidth="1"/>
    <col min="8" max="8" width="11.42578125" bestFit="1" customWidth="1"/>
  </cols>
  <sheetData>
    <row r="1" spans="2:10" x14ac:dyDescent="0.25">
      <c r="B1" t="s">
        <v>1920</v>
      </c>
      <c r="C1" t="s">
        <v>1921</v>
      </c>
      <c r="D1" t="s">
        <v>1922</v>
      </c>
    </row>
    <row r="2" spans="2:10" x14ac:dyDescent="0.25">
      <c r="B2" s="212" t="s">
        <v>1923</v>
      </c>
      <c r="C2" t="s">
        <v>1924</v>
      </c>
      <c r="D2">
        <v>10</v>
      </c>
      <c r="G2" t="s">
        <v>1920</v>
      </c>
      <c r="H2" t="s">
        <v>1921</v>
      </c>
      <c r="I2" t="s">
        <v>1922</v>
      </c>
    </row>
    <row r="3" spans="2:10" x14ac:dyDescent="0.25">
      <c r="B3" s="212" t="s">
        <v>1925</v>
      </c>
      <c r="C3" t="s">
        <v>1926</v>
      </c>
      <c r="D3">
        <v>20</v>
      </c>
      <c r="G3" s="212" t="s">
        <v>1925</v>
      </c>
      <c r="H3" t="s">
        <v>1927</v>
      </c>
      <c r="I3" s="8"/>
      <c r="J3">
        <v>40</v>
      </c>
    </row>
    <row r="4" spans="2:10" x14ac:dyDescent="0.25">
      <c r="B4" s="212" t="s">
        <v>1928</v>
      </c>
      <c r="C4" t="s">
        <v>1929</v>
      </c>
      <c r="D4">
        <v>40</v>
      </c>
    </row>
    <row r="5" spans="2:10" x14ac:dyDescent="0.25">
      <c r="B5" s="212" t="s">
        <v>1925</v>
      </c>
      <c r="C5" t="s">
        <v>1927</v>
      </c>
      <c r="D5">
        <v>10</v>
      </c>
    </row>
    <row r="6" spans="2:10" x14ac:dyDescent="0.25">
      <c r="B6" s="212" t="s">
        <v>1930</v>
      </c>
      <c r="C6" t="s">
        <v>1931</v>
      </c>
      <c r="D6">
        <v>20</v>
      </c>
    </row>
    <row r="7" spans="2:10" x14ac:dyDescent="0.25">
      <c r="B7" s="212" t="s">
        <v>1925</v>
      </c>
      <c r="C7" t="s">
        <v>1927</v>
      </c>
      <c r="D7">
        <v>30</v>
      </c>
    </row>
    <row r="8" spans="2:10" x14ac:dyDescent="0.25">
      <c r="B8" s="212" t="s">
        <v>1932</v>
      </c>
      <c r="C8" t="s">
        <v>1933</v>
      </c>
      <c r="D8">
        <v>10</v>
      </c>
    </row>
  </sheetData>
  <dataValidations count="2">
    <dataValidation type="list" allowBlank="1" showInputMessage="1" showErrorMessage="1" sqref="H3">
      <formula1>$C$2:$C$8</formula1>
    </dataValidation>
    <dataValidation type="list" allowBlank="1" showInputMessage="1" showErrorMessage="1" sqref="G3">
      <formula1>$B$2:$B$8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Q22"/>
  <sheetViews>
    <sheetView workbookViewId="0">
      <selection activeCell="L6" sqref="L6"/>
    </sheetView>
  </sheetViews>
  <sheetFormatPr defaultRowHeight="15" x14ac:dyDescent="0.25"/>
  <cols>
    <col min="3" max="3" width="9.5703125" bestFit="1" customWidth="1"/>
    <col min="8" max="8" width="9.5703125" bestFit="1" customWidth="1"/>
    <col min="9" max="9" width="8.7109375" bestFit="1" customWidth="1"/>
    <col min="15" max="15" width="9.5703125" bestFit="1" customWidth="1"/>
  </cols>
  <sheetData>
    <row r="1" spans="1:17" x14ac:dyDescent="0.25">
      <c r="A1" s="195" t="s">
        <v>1888</v>
      </c>
      <c r="B1" s="195" t="s">
        <v>1934</v>
      </c>
      <c r="C1" s="213">
        <v>41030</v>
      </c>
      <c r="D1" s="213">
        <v>41061</v>
      </c>
      <c r="E1" s="213">
        <v>41091</v>
      </c>
    </row>
    <row r="2" spans="1:17" x14ac:dyDescent="0.25">
      <c r="A2" t="s">
        <v>1935</v>
      </c>
      <c r="B2" t="s">
        <v>1936</v>
      </c>
      <c r="C2">
        <v>376</v>
      </c>
      <c r="D2">
        <v>239</v>
      </c>
      <c r="E2">
        <v>181</v>
      </c>
    </row>
    <row r="3" spans="1:17" x14ac:dyDescent="0.25">
      <c r="A3" t="s">
        <v>1937</v>
      </c>
      <c r="B3" t="s">
        <v>1936</v>
      </c>
      <c r="C3">
        <v>319</v>
      </c>
      <c r="D3">
        <v>124</v>
      </c>
      <c r="E3">
        <v>344</v>
      </c>
    </row>
    <row r="4" spans="1:17" x14ac:dyDescent="0.25">
      <c r="A4" t="s">
        <v>1938</v>
      </c>
      <c r="B4" t="s">
        <v>1936</v>
      </c>
      <c r="C4">
        <v>451</v>
      </c>
      <c r="D4">
        <v>140</v>
      </c>
      <c r="E4">
        <v>438</v>
      </c>
    </row>
    <row r="5" spans="1:17" x14ac:dyDescent="0.25">
      <c r="A5" t="s">
        <v>1935</v>
      </c>
      <c r="B5" t="s">
        <v>1939</v>
      </c>
      <c r="C5">
        <v>289</v>
      </c>
      <c r="D5">
        <v>378</v>
      </c>
      <c r="E5">
        <v>315</v>
      </c>
    </row>
    <row r="6" spans="1:17" x14ac:dyDescent="0.25">
      <c r="A6" t="s">
        <v>1937</v>
      </c>
      <c r="B6" t="s">
        <v>1939</v>
      </c>
      <c r="C6">
        <v>172</v>
      </c>
      <c r="D6">
        <v>424</v>
      </c>
      <c r="E6">
        <v>338</v>
      </c>
    </row>
    <row r="7" spans="1:17" x14ac:dyDescent="0.25">
      <c r="A7" t="s">
        <v>1938</v>
      </c>
      <c r="B7" t="s">
        <v>1939</v>
      </c>
      <c r="C7">
        <v>153</v>
      </c>
      <c r="D7">
        <v>299</v>
      </c>
      <c r="E7">
        <v>341</v>
      </c>
    </row>
    <row r="8" spans="1:17" x14ac:dyDescent="0.25">
      <c r="A8" t="s">
        <v>1935</v>
      </c>
      <c r="B8" t="s">
        <v>1940</v>
      </c>
      <c r="C8">
        <v>340</v>
      </c>
      <c r="D8">
        <v>293</v>
      </c>
      <c r="E8">
        <v>327</v>
      </c>
    </row>
    <row r="9" spans="1:17" x14ac:dyDescent="0.25">
      <c r="A9" t="s">
        <v>1937</v>
      </c>
      <c r="B9" t="s">
        <v>1940</v>
      </c>
      <c r="C9">
        <v>150</v>
      </c>
      <c r="D9">
        <v>472</v>
      </c>
      <c r="E9">
        <v>455</v>
      </c>
    </row>
    <row r="10" spans="1:17" x14ac:dyDescent="0.25">
      <c r="A10" t="s">
        <v>1938</v>
      </c>
      <c r="B10" t="s">
        <v>1940</v>
      </c>
      <c r="C10">
        <v>396</v>
      </c>
      <c r="D10">
        <v>146</v>
      </c>
      <c r="E10">
        <v>484</v>
      </c>
    </row>
    <row r="12" spans="1:17" x14ac:dyDescent="0.25">
      <c r="H12" s="255" t="s">
        <v>1941</v>
      </c>
      <c r="I12" s="255"/>
      <c r="J12" s="255"/>
      <c r="O12" s="255" t="s">
        <v>1941</v>
      </c>
      <c r="P12" s="255"/>
      <c r="Q12" s="255"/>
    </row>
    <row r="13" spans="1:17" x14ac:dyDescent="0.25">
      <c r="F13" s="214" t="s">
        <v>1942</v>
      </c>
      <c r="G13" s="215" t="s">
        <v>1935</v>
      </c>
      <c r="H13" s="216">
        <v>41030</v>
      </c>
      <c r="I13" s="216">
        <v>41061</v>
      </c>
      <c r="J13" s="216">
        <v>41091</v>
      </c>
      <c r="M13" s="214" t="s">
        <v>1942</v>
      </c>
      <c r="N13" s="215" t="s">
        <v>1935</v>
      </c>
      <c r="O13" s="216">
        <v>41030</v>
      </c>
      <c r="P13" s="216">
        <v>41061</v>
      </c>
      <c r="Q13" s="216">
        <v>41091</v>
      </c>
    </row>
    <row r="14" spans="1:17" x14ac:dyDescent="0.25">
      <c r="F14" s="256" t="s">
        <v>1943</v>
      </c>
      <c r="G14" s="217" t="s">
        <v>1936</v>
      </c>
      <c r="H14" s="242"/>
      <c r="I14" s="242"/>
      <c r="J14" s="242"/>
      <c r="M14" s="256" t="s">
        <v>1943</v>
      </c>
      <c r="N14" s="217" t="s">
        <v>1936</v>
      </c>
      <c r="O14" s="214">
        <v>376</v>
      </c>
      <c r="P14" s="214">
        <v>239</v>
      </c>
      <c r="Q14" s="214">
        <v>181</v>
      </c>
    </row>
    <row r="15" spans="1:17" x14ac:dyDescent="0.25">
      <c r="F15" s="257"/>
      <c r="G15" s="218" t="s">
        <v>1939</v>
      </c>
      <c r="H15" s="242"/>
      <c r="I15" s="242"/>
      <c r="J15" s="242"/>
      <c r="M15" s="257"/>
      <c r="N15" s="218" t="s">
        <v>1939</v>
      </c>
      <c r="O15" s="214">
        <v>289</v>
      </c>
      <c r="P15" s="214">
        <v>378</v>
      </c>
      <c r="Q15" s="214">
        <v>315</v>
      </c>
    </row>
    <row r="16" spans="1:17" x14ac:dyDescent="0.25">
      <c r="F16" s="257"/>
      <c r="G16" s="218" t="s">
        <v>1940</v>
      </c>
      <c r="H16" s="242"/>
      <c r="I16" s="242"/>
      <c r="J16" s="242"/>
      <c r="M16" s="257"/>
      <c r="N16" s="218" t="s">
        <v>1940</v>
      </c>
      <c r="O16" s="214">
        <v>340</v>
      </c>
      <c r="P16" s="214">
        <v>293</v>
      </c>
      <c r="Q16" s="214">
        <v>327</v>
      </c>
    </row>
    <row r="17" spans="2:10" x14ac:dyDescent="0.25">
      <c r="G17" s="6"/>
      <c r="H17" s="6"/>
      <c r="I17" s="6"/>
      <c r="J17" s="6"/>
    </row>
    <row r="19" spans="2:10" x14ac:dyDescent="0.25">
      <c r="B19" s="258" t="s">
        <v>1944</v>
      </c>
      <c r="C19" s="258"/>
      <c r="D19" s="258"/>
      <c r="E19" s="258"/>
      <c r="F19" s="258"/>
      <c r="G19" s="258"/>
      <c r="H19" s="258"/>
      <c r="I19" s="258"/>
      <c r="J19" s="258"/>
    </row>
    <row r="20" spans="2:10" x14ac:dyDescent="0.25">
      <c r="B20" s="258"/>
      <c r="C20" s="258"/>
      <c r="D20" s="258"/>
      <c r="E20" s="258"/>
      <c r="F20" s="258"/>
      <c r="G20" s="258"/>
      <c r="H20" s="258"/>
      <c r="I20" s="258"/>
      <c r="J20" s="258"/>
    </row>
    <row r="21" spans="2:10" x14ac:dyDescent="0.25">
      <c r="B21" s="258"/>
      <c r="C21" s="258"/>
      <c r="D21" s="258"/>
      <c r="E21" s="258"/>
      <c r="F21" s="258"/>
      <c r="G21" s="258"/>
      <c r="H21" s="258"/>
      <c r="I21" s="258"/>
      <c r="J21" s="258"/>
    </row>
    <row r="22" spans="2:10" x14ac:dyDescent="0.25">
      <c r="B22" s="258"/>
      <c r="C22" s="258"/>
      <c r="D22" s="258"/>
      <c r="E22" s="258"/>
      <c r="F22" s="258"/>
      <c r="G22" s="258"/>
      <c r="H22" s="258"/>
      <c r="I22" s="258"/>
      <c r="J22" s="258"/>
    </row>
  </sheetData>
  <mergeCells count="5">
    <mergeCell ref="H12:J12"/>
    <mergeCell ref="F14:F16"/>
    <mergeCell ref="B19:J22"/>
    <mergeCell ref="O12:Q12"/>
    <mergeCell ref="M14:M16"/>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803"/>
  <sheetViews>
    <sheetView topLeftCell="E4" zoomScale="130" zoomScaleNormal="130" workbookViewId="0">
      <selection activeCell="J21" sqref="J21"/>
    </sheetView>
  </sheetViews>
  <sheetFormatPr defaultRowHeight="12.75" x14ac:dyDescent="0.2"/>
  <cols>
    <col min="1" max="1" width="9.140625" style="221"/>
    <col min="2" max="2" width="9.5703125" style="221" bestFit="1" customWidth="1"/>
    <col min="3" max="3" width="10.85546875" style="221" bestFit="1" customWidth="1"/>
    <col min="4" max="4" width="10.42578125" style="221" customWidth="1"/>
    <col min="5" max="5" width="10.7109375" style="221" customWidth="1"/>
    <col min="6" max="6" width="15.28515625" style="221" customWidth="1"/>
    <col min="7" max="10" width="9.140625" style="221"/>
    <col min="11" max="11" width="14" style="221" bestFit="1" customWidth="1"/>
    <col min="12" max="261" width="9.140625" style="221"/>
    <col min="262" max="262" width="15.28515625" style="221" customWidth="1"/>
    <col min="263" max="266" width="9.140625" style="221"/>
    <col min="267" max="267" width="14" style="221" bestFit="1" customWidth="1"/>
    <col min="268" max="517" width="9.140625" style="221"/>
    <col min="518" max="518" width="15.28515625" style="221" customWidth="1"/>
    <col min="519" max="522" width="9.140625" style="221"/>
    <col min="523" max="523" width="14" style="221" bestFit="1" customWidth="1"/>
    <col min="524" max="773" width="9.140625" style="221"/>
    <col min="774" max="774" width="15.28515625" style="221" customWidth="1"/>
    <col min="775" max="778" width="9.140625" style="221"/>
    <col min="779" max="779" width="14" style="221" bestFit="1" customWidth="1"/>
    <col min="780" max="1029" width="9.140625" style="221"/>
    <col min="1030" max="1030" width="15.28515625" style="221" customWidth="1"/>
    <col min="1031" max="1034" width="9.140625" style="221"/>
    <col min="1035" max="1035" width="14" style="221" bestFit="1" customWidth="1"/>
    <col min="1036" max="1285" width="9.140625" style="221"/>
    <col min="1286" max="1286" width="15.28515625" style="221" customWidth="1"/>
    <col min="1287" max="1290" width="9.140625" style="221"/>
    <col min="1291" max="1291" width="14" style="221" bestFit="1" customWidth="1"/>
    <col min="1292" max="1541" width="9.140625" style="221"/>
    <col min="1542" max="1542" width="15.28515625" style="221" customWidth="1"/>
    <col min="1543" max="1546" width="9.140625" style="221"/>
    <col min="1547" max="1547" width="14" style="221" bestFit="1" customWidth="1"/>
    <col min="1548" max="1797" width="9.140625" style="221"/>
    <col min="1798" max="1798" width="15.28515625" style="221" customWidth="1"/>
    <col min="1799" max="1802" width="9.140625" style="221"/>
    <col min="1803" max="1803" width="14" style="221" bestFit="1" customWidth="1"/>
    <col min="1804" max="2053" width="9.140625" style="221"/>
    <col min="2054" max="2054" width="15.28515625" style="221" customWidth="1"/>
    <col min="2055" max="2058" width="9.140625" style="221"/>
    <col min="2059" max="2059" width="14" style="221" bestFit="1" customWidth="1"/>
    <col min="2060" max="2309" width="9.140625" style="221"/>
    <col min="2310" max="2310" width="15.28515625" style="221" customWidth="1"/>
    <col min="2311" max="2314" width="9.140625" style="221"/>
    <col min="2315" max="2315" width="14" style="221" bestFit="1" customWidth="1"/>
    <col min="2316" max="2565" width="9.140625" style="221"/>
    <col min="2566" max="2566" width="15.28515625" style="221" customWidth="1"/>
    <col min="2567" max="2570" width="9.140625" style="221"/>
    <col min="2571" max="2571" width="14" style="221" bestFit="1" customWidth="1"/>
    <col min="2572" max="2821" width="9.140625" style="221"/>
    <col min="2822" max="2822" width="15.28515625" style="221" customWidth="1"/>
    <col min="2823" max="2826" width="9.140625" style="221"/>
    <col min="2827" max="2827" width="14" style="221" bestFit="1" customWidth="1"/>
    <col min="2828" max="3077" width="9.140625" style="221"/>
    <col min="3078" max="3078" width="15.28515625" style="221" customWidth="1"/>
    <col min="3079" max="3082" width="9.140625" style="221"/>
    <col min="3083" max="3083" width="14" style="221" bestFit="1" customWidth="1"/>
    <col min="3084" max="3333" width="9.140625" style="221"/>
    <col min="3334" max="3334" width="15.28515625" style="221" customWidth="1"/>
    <col min="3335" max="3338" width="9.140625" style="221"/>
    <col min="3339" max="3339" width="14" style="221" bestFit="1" customWidth="1"/>
    <col min="3340" max="3589" width="9.140625" style="221"/>
    <col min="3590" max="3590" width="15.28515625" style="221" customWidth="1"/>
    <col min="3591" max="3594" width="9.140625" style="221"/>
    <col min="3595" max="3595" width="14" style="221" bestFit="1" customWidth="1"/>
    <col min="3596" max="3845" width="9.140625" style="221"/>
    <col min="3846" max="3846" width="15.28515625" style="221" customWidth="1"/>
    <col min="3847" max="3850" width="9.140625" style="221"/>
    <col min="3851" max="3851" width="14" style="221" bestFit="1" customWidth="1"/>
    <col min="3852" max="4101" width="9.140625" style="221"/>
    <col min="4102" max="4102" width="15.28515625" style="221" customWidth="1"/>
    <col min="4103" max="4106" width="9.140625" style="221"/>
    <col min="4107" max="4107" width="14" style="221" bestFit="1" customWidth="1"/>
    <col min="4108" max="4357" width="9.140625" style="221"/>
    <col min="4358" max="4358" width="15.28515625" style="221" customWidth="1"/>
    <col min="4359" max="4362" width="9.140625" style="221"/>
    <col min="4363" max="4363" width="14" style="221" bestFit="1" customWidth="1"/>
    <col min="4364" max="4613" width="9.140625" style="221"/>
    <col min="4614" max="4614" width="15.28515625" style="221" customWidth="1"/>
    <col min="4615" max="4618" width="9.140625" style="221"/>
    <col min="4619" max="4619" width="14" style="221" bestFit="1" customWidth="1"/>
    <col min="4620" max="4869" width="9.140625" style="221"/>
    <col min="4870" max="4870" width="15.28515625" style="221" customWidth="1"/>
    <col min="4871" max="4874" width="9.140625" style="221"/>
    <col min="4875" max="4875" width="14" style="221" bestFit="1" customWidth="1"/>
    <col min="4876" max="5125" width="9.140625" style="221"/>
    <col min="5126" max="5126" width="15.28515625" style="221" customWidth="1"/>
    <col min="5127" max="5130" width="9.140625" style="221"/>
    <col min="5131" max="5131" width="14" style="221" bestFit="1" customWidth="1"/>
    <col min="5132" max="5381" width="9.140625" style="221"/>
    <col min="5382" max="5382" width="15.28515625" style="221" customWidth="1"/>
    <col min="5383" max="5386" width="9.140625" style="221"/>
    <col min="5387" max="5387" width="14" style="221" bestFit="1" customWidth="1"/>
    <col min="5388" max="5637" width="9.140625" style="221"/>
    <col min="5638" max="5638" width="15.28515625" style="221" customWidth="1"/>
    <col min="5639" max="5642" width="9.140625" style="221"/>
    <col min="5643" max="5643" width="14" style="221" bestFit="1" customWidth="1"/>
    <col min="5644" max="5893" width="9.140625" style="221"/>
    <col min="5894" max="5894" width="15.28515625" style="221" customWidth="1"/>
    <col min="5895" max="5898" width="9.140625" style="221"/>
    <col min="5899" max="5899" width="14" style="221" bestFit="1" customWidth="1"/>
    <col min="5900" max="6149" width="9.140625" style="221"/>
    <col min="6150" max="6150" width="15.28515625" style="221" customWidth="1"/>
    <col min="6151" max="6154" width="9.140625" style="221"/>
    <col min="6155" max="6155" width="14" style="221" bestFit="1" customWidth="1"/>
    <col min="6156" max="6405" width="9.140625" style="221"/>
    <col min="6406" max="6406" width="15.28515625" style="221" customWidth="1"/>
    <col min="6407" max="6410" width="9.140625" style="221"/>
    <col min="6411" max="6411" width="14" style="221" bestFit="1" customWidth="1"/>
    <col min="6412" max="6661" width="9.140625" style="221"/>
    <col min="6662" max="6662" width="15.28515625" style="221" customWidth="1"/>
    <col min="6663" max="6666" width="9.140625" style="221"/>
    <col min="6667" max="6667" width="14" style="221" bestFit="1" customWidth="1"/>
    <col min="6668" max="6917" width="9.140625" style="221"/>
    <col min="6918" max="6918" width="15.28515625" style="221" customWidth="1"/>
    <col min="6919" max="6922" width="9.140625" style="221"/>
    <col min="6923" max="6923" width="14" style="221" bestFit="1" customWidth="1"/>
    <col min="6924" max="7173" width="9.140625" style="221"/>
    <col min="7174" max="7174" width="15.28515625" style="221" customWidth="1"/>
    <col min="7175" max="7178" width="9.140625" style="221"/>
    <col min="7179" max="7179" width="14" style="221" bestFit="1" customWidth="1"/>
    <col min="7180" max="7429" width="9.140625" style="221"/>
    <col min="7430" max="7430" width="15.28515625" style="221" customWidth="1"/>
    <col min="7431" max="7434" width="9.140625" style="221"/>
    <col min="7435" max="7435" width="14" style="221" bestFit="1" customWidth="1"/>
    <col min="7436" max="7685" width="9.140625" style="221"/>
    <col min="7686" max="7686" width="15.28515625" style="221" customWidth="1"/>
    <col min="7687" max="7690" width="9.140625" style="221"/>
    <col min="7691" max="7691" width="14" style="221" bestFit="1" customWidth="1"/>
    <col min="7692" max="7941" width="9.140625" style="221"/>
    <col min="7942" max="7942" width="15.28515625" style="221" customWidth="1"/>
    <col min="7943" max="7946" width="9.140625" style="221"/>
    <col min="7947" max="7947" width="14" style="221" bestFit="1" customWidth="1"/>
    <col min="7948" max="8197" width="9.140625" style="221"/>
    <col min="8198" max="8198" width="15.28515625" style="221" customWidth="1"/>
    <col min="8199" max="8202" width="9.140625" style="221"/>
    <col min="8203" max="8203" width="14" style="221" bestFit="1" customWidth="1"/>
    <col min="8204" max="8453" width="9.140625" style="221"/>
    <col min="8454" max="8454" width="15.28515625" style="221" customWidth="1"/>
    <col min="8455" max="8458" width="9.140625" style="221"/>
    <col min="8459" max="8459" width="14" style="221" bestFit="1" customWidth="1"/>
    <col min="8460" max="8709" width="9.140625" style="221"/>
    <col min="8710" max="8710" width="15.28515625" style="221" customWidth="1"/>
    <col min="8711" max="8714" width="9.140625" style="221"/>
    <col min="8715" max="8715" width="14" style="221" bestFit="1" customWidth="1"/>
    <col min="8716" max="8965" width="9.140625" style="221"/>
    <col min="8966" max="8966" width="15.28515625" style="221" customWidth="1"/>
    <col min="8967" max="8970" width="9.140625" style="221"/>
    <col min="8971" max="8971" width="14" style="221" bestFit="1" customWidth="1"/>
    <col min="8972" max="9221" width="9.140625" style="221"/>
    <col min="9222" max="9222" width="15.28515625" style="221" customWidth="1"/>
    <col min="9223" max="9226" width="9.140625" style="221"/>
    <col min="9227" max="9227" width="14" style="221" bestFit="1" customWidth="1"/>
    <col min="9228" max="9477" width="9.140625" style="221"/>
    <col min="9478" max="9478" width="15.28515625" style="221" customWidth="1"/>
    <col min="9479" max="9482" width="9.140625" style="221"/>
    <col min="9483" max="9483" width="14" style="221" bestFit="1" customWidth="1"/>
    <col min="9484" max="9733" width="9.140625" style="221"/>
    <col min="9734" max="9734" width="15.28515625" style="221" customWidth="1"/>
    <col min="9735" max="9738" width="9.140625" style="221"/>
    <col min="9739" max="9739" width="14" style="221" bestFit="1" customWidth="1"/>
    <col min="9740" max="9989" width="9.140625" style="221"/>
    <col min="9990" max="9990" width="15.28515625" style="221" customWidth="1"/>
    <col min="9991" max="9994" width="9.140625" style="221"/>
    <col min="9995" max="9995" width="14" style="221" bestFit="1" customWidth="1"/>
    <col min="9996" max="10245" width="9.140625" style="221"/>
    <col min="10246" max="10246" width="15.28515625" style="221" customWidth="1"/>
    <col min="10247" max="10250" width="9.140625" style="221"/>
    <col min="10251" max="10251" width="14" style="221" bestFit="1" customWidth="1"/>
    <col min="10252" max="10501" width="9.140625" style="221"/>
    <col min="10502" max="10502" width="15.28515625" style="221" customWidth="1"/>
    <col min="10503" max="10506" width="9.140625" style="221"/>
    <col min="10507" max="10507" width="14" style="221" bestFit="1" customWidth="1"/>
    <col min="10508" max="10757" width="9.140625" style="221"/>
    <col min="10758" max="10758" width="15.28515625" style="221" customWidth="1"/>
    <col min="10759" max="10762" width="9.140625" style="221"/>
    <col min="10763" max="10763" width="14" style="221" bestFit="1" customWidth="1"/>
    <col min="10764" max="11013" width="9.140625" style="221"/>
    <col min="11014" max="11014" width="15.28515625" style="221" customWidth="1"/>
    <col min="11015" max="11018" width="9.140625" style="221"/>
    <col min="11019" max="11019" width="14" style="221" bestFit="1" customWidth="1"/>
    <col min="11020" max="11269" width="9.140625" style="221"/>
    <col min="11270" max="11270" width="15.28515625" style="221" customWidth="1"/>
    <col min="11271" max="11274" width="9.140625" style="221"/>
    <col min="11275" max="11275" width="14" style="221" bestFit="1" customWidth="1"/>
    <col min="11276" max="11525" width="9.140625" style="221"/>
    <col min="11526" max="11526" width="15.28515625" style="221" customWidth="1"/>
    <col min="11527" max="11530" width="9.140625" style="221"/>
    <col min="11531" max="11531" width="14" style="221" bestFit="1" customWidth="1"/>
    <col min="11532" max="11781" width="9.140625" style="221"/>
    <col min="11782" max="11782" width="15.28515625" style="221" customWidth="1"/>
    <col min="11783" max="11786" width="9.140625" style="221"/>
    <col min="11787" max="11787" width="14" style="221" bestFit="1" customWidth="1"/>
    <col min="11788" max="12037" width="9.140625" style="221"/>
    <col min="12038" max="12038" width="15.28515625" style="221" customWidth="1"/>
    <col min="12039" max="12042" width="9.140625" style="221"/>
    <col min="12043" max="12043" width="14" style="221" bestFit="1" customWidth="1"/>
    <col min="12044" max="12293" width="9.140625" style="221"/>
    <col min="12294" max="12294" width="15.28515625" style="221" customWidth="1"/>
    <col min="12295" max="12298" width="9.140625" style="221"/>
    <col min="12299" max="12299" width="14" style="221" bestFit="1" customWidth="1"/>
    <col min="12300" max="12549" width="9.140625" style="221"/>
    <col min="12550" max="12550" width="15.28515625" style="221" customWidth="1"/>
    <col min="12551" max="12554" width="9.140625" style="221"/>
    <col min="12555" max="12555" width="14" style="221" bestFit="1" customWidth="1"/>
    <col min="12556" max="12805" width="9.140625" style="221"/>
    <col min="12806" max="12806" width="15.28515625" style="221" customWidth="1"/>
    <col min="12807" max="12810" width="9.140625" style="221"/>
    <col min="12811" max="12811" width="14" style="221" bestFit="1" customWidth="1"/>
    <col min="12812" max="13061" width="9.140625" style="221"/>
    <col min="13062" max="13062" width="15.28515625" style="221" customWidth="1"/>
    <col min="13063" max="13066" width="9.140625" style="221"/>
    <col min="13067" max="13067" width="14" style="221" bestFit="1" customWidth="1"/>
    <col min="13068" max="13317" width="9.140625" style="221"/>
    <col min="13318" max="13318" width="15.28515625" style="221" customWidth="1"/>
    <col min="13319" max="13322" width="9.140625" style="221"/>
    <col min="13323" max="13323" width="14" style="221" bestFit="1" customWidth="1"/>
    <col min="13324" max="13573" width="9.140625" style="221"/>
    <col min="13574" max="13574" width="15.28515625" style="221" customWidth="1"/>
    <col min="13575" max="13578" width="9.140625" style="221"/>
    <col min="13579" max="13579" width="14" style="221" bestFit="1" customWidth="1"/>
    <col min="13580" max="13829" width="9.140625" style="221"/>
    <col min="13830" max="13830" width="15.28515625" style="221" customWidth="1"/>
    <col min="13831" max="13834" width="9.140625" style="221"/>
    <col min="13835" max="13835" width="14" style="221" bestFit="1" customWidth="1"/>
    <col min="13836" max="14085" width="9.140625" style="221"/>
    <col min="14086" max="14086" width="15.28515625" style="221" customWidth="1"/>
    <col min="14087" max="14090" width="9.140625" style="221"/>
    <col min="14091" max="14091" width="14" style="221" bestFit="1" customWidth="1"/>
    <col min="14092" max="14341" width="9.140625" style="221"/>
    <col min="14342" max="14342" width="15.28515625" style="221" customWidth="1"/>
    <col min="14343" max="14346" width="9.140625" style="221"/>
    <col min="14347" max="14347" width="14" style="221" bestFit="1" customWidth="1"/>
    <col min="14348" max="14597" width="9.140625" style="221"/>
    <col min="14598" max="14598" width="15.28515625" style="221" customWidth="1"/>
    <col min="14599" max="14602" width="9.140625" style="221"/>
    <col min="14603" max="14603" width="14" style="221" bestFit="1" customWidth="1"/>
    <col min="14604" max="14853" width="9.140625" style="221"/>
    <col min="14854" max="14854" width="15.28515625" style="221" customWidth="1"/>
    <col min="14855" max="14858" width="9.140625" style="221"/>
    <col min="14859" max="14859" width="14" style="221" bestFit="1" customWidth="1"/>
    <col min="14860" max="15109" width="9.140625" style="221"/>
    <col min="15110" max="15110" width="15.28515625" style="221" customWidth="1"/>
    <col min="15111" max="15114" width="9.140625" style="221"/>
    <col min="15115" max="15115" width="14" style="221" bestFit="1" customWidth="1"/>
    <col min="15116" max="15365" width="9.140625" style="221"/>
    <col min="15366" max="15366" width="15.28515625" style="221" customWidth="1"/>
    <col min="15367" max="15370" width="9.140625" style="221"/>
    <col min="15371" max="15371" width="14" style="221" bestFit="1" customWidth="1"/>
    <col min="15372" max="15621" width="9.140625" style="221"/>
    <col min="15622" max="15622" width="15.28515625" style="221" customWidth="1"/>
    <col min="15623" max="15626" width="9.140625" style="221"/>
    <col min="15627" max="15627" width="14" style="221" bestFit="1" customWidth="1"/>
    <col min="15628" max="15877" width="9.140625" style="221"/>
    <col min="15878" max="15878" width="15.28515625" style="221" customWidth="1"/>
    <col min="15879" max="15882" width="9.140625" style="221"/>
    <col min="15883" max="15883" width="14" style="221" bestFit="1" customWidth="1"/>
    <col min="15884" max="16133" width="9.140625" style="221"/>
    <col min="16134" max="16134" width="15.28515625" style="221" customWidth="1"/>
    <col min="16135" max="16138" width="9.140625" style="221"/>
    <col min="16139" max="16139" width="14" style="221" bestFit="1" customWidth="1"/>
    <col min="16140" max="16384" width="9.140625" style="221"/>
  </cols>
  <sheetData>
    <row r="1" spans="1:20" x14ac:dyDescent="0.2">
      <c r="A1" s="219"/>
      <c r="B1" s="219"/>
      <c r="C1" s="219"/>
      <c r="D1" s="219"/>
      <c r="E1" s="219"/>
      <c r="F1" s="219"/>
      <c r="G1" s="219"/>
      <c r="H1" s="219"/>
      <c r="I1" s="220" t="s">
        <v>1945</v>
      </c>
      <c r="J1" s="219"/>
      <c r="K1" s="219"/>
    </row>
    <row r="2" spans="1:20" x14ac:dyDescent="0.2">
      <c r="A2" s="219"/>
      <c r="B2" s="222" t="s">
        <v>1946</v>
      </c>
      <c r="C2" s="223"/>
      <c r="D2" s="223"/>
      <c r="E2" s="223"/>
      <c r="F2" s="223"/>
      <c r="G2" s="223"/>
      <c r="H2" s="223"/>
      <c r="I2" s="220" t="s">
        <v>1947</v>
      </c>
      <c r="J2" s="223"/>
      <c r="K2" s="223"/>
    </row>
    <row r="3" spans="1:20" x14ac:dyDescent="0.2">
      <c r="A3" s="219"/>
      <c r="B3" s="219"/>
      <c r="C3" s="219"/>
      <c r="D3" s="219"/>
      <c r="E3" s="219"/>
      <c r="F3" s="219"/>
      <c r="G3" s="219"/>
      <c r="H3" s="219"/>
      <c r="I3" s="219"/>
      <c r="J3" s="219"/>
      <c r="K3" s="219"/>
    </row>
    <row r="4" spans="1:20" x14ac:dyDescent="0.2">
      <c r="A4" s="219"/>
      <c r="B4" s="224" t="s">
        <v>1948</v>
      </c>
      <c r="C4" s="224" t="s">
        <v>1949</v>
      </c>
      <c r="D4" s="224" t="s">
        <v>1950</v>
      </c>
      <c r="E4" s="225" t="s">
        <v>1951</v>
      </c>
      <c r="F4" s="224" t="s">
        <v>1952</v>
      </c>
      <c r="G4" s="223"/>
      <c r="H4" s="223"/>
      <c r="I4" s="223"/>
      <c r="J4" s="223">
        <f t="array" ref="J4">LARGE(IF($C$5:$C$803=L6,$F$5:$F$803,""),2)</f>
        <v>10164.799999999999</v>
      </c>
      <c r="K4" s="223"/>
    </row>
    <row r="5" spans="1:20" x14ac:dyDescent="0.2">
      <c r="A5" s="219"/>
      <c r="B5" s="226" t="s">
        <v>8</v>
      </c>
      <c r="C5" s="226" t="s">
        <v>1953</v>
      </c>
      <c r="D5" s="227">
        <v>37818</v>
      </c>
      <c r="E5" s="226">
        <v>10248</v>
      </c>
      <c r="F5" s="228">
        <v>440</v>
      </c>
      <c r="G5" s="246"/>
      <c r="H5" s="229"/>
      <c r="I5" s="223"/>
      <c r="J5" s="223"/>
      <c r="K5" s="230"/>
    </row>
    <row r="6" spans="1:20" x14ac:dyDescent="0.2">
      <c r="A6" s="219"/>
      <c r="B6" s="226" t="s">
        <v>8</v>
      </c>
      <c r="C6" s="226" t="s">
        <v>1954</v>
      </c>
      <c r="D6" s="227">
        <v>37812</v>
      </c>
      <c r="E6" s="226">
        <v>10249</v>
      </c>
      <c r="F6" s="228">
        <v>1863.4</v>
      </c>
      <c r="G6" s="223">
        <v>1</v>
      </c>
      <c r="H6" s="259" t="s">
        <v>1955</v>
      </c>
      <c r="I6" s="260"/>
      <c r="J6" s="261"/>
      <c r="K6" s="231" t="s">
        <v>1949</v>
      </c>
      <c r="L6" s="221" t="s">
        <v>1956</v>
      </c>
      <c r="M6" s="221" t="s">
        <v>1957</v>
      </c>
      <c r="N6" s="221" t="s">
        <v>1958</v>
      </c>
      <c r="O6" s="221" t="s">
        <v>1959</v>
      </c>
      <c r="P6" s="221" t="s">
        <v>1960</v>
      </c>
      <c r="Q6" s="221" t="s">
        <v>1961</v>
      </c>
      <c r="R6" s="221" t="s">
        <v>1953</v>
      </c>
      <c r="S6" s="221" t="s">
        <v>1962</v>
      </c>
      <c r="T6" s="221" t="s">
        <v>1954</v>
      </c>
    </row>
    <row r="7" spans="1:20" x14ac:dyDescent="0.2">
      <c r="A7" s="219"/>
      <c r="B7" s="226" t="s">
        <v>1963</v>
      </c>
      <c r="C7" s="232" t="s">
        <v>1964</v>
      </c>
      <c r="D7" s="227">
        <v>37814</v>
      </c>
      <c r="E7" s="226">
        <v>10250</v>
      </c>
      <c r="F7" s="228">
        <v>1552.6</v>
      </c>
      <c r="G7" s="223"/>
      <c r="H7" s="260"/>
      <c r="I7" s="260"/>
      <c r="J7" s="261"/>
      <c r="K7" s="231" t="s">
        <v>1965</v>
      </c>
      <c r="L7" s="252" t="e">
        <f>SUMPRODUCT(--($F$5:$F$803=LARGE(IF($C$5:$C$803=L$6,$F$5:$F$803,""),1))*($E$5:$E$803))</f>
        <v>#VALUE!</v>
      </c>
      <c r="M7" s="252">
        <f t="array" ref="M7">SUMPRODUCT(--($F$5:$F$803=LARGE(IF($C$5:$C$803=M$6,$F$5:$F$803,""),1))*($E$5:$E$803))</f>
        <v>10981</v>
      </c>
      <c r="N7" s="252" t="e">
        <f t="array" ref="N7">SUMPRODUCT(--($F$5:$F$803=LARGE(IF($C$5:$C$803=N$6,$F$5:$F$803,""),1))*($E$5:$E$803))</f>
        <v>#NUM!</v>
      </c>
      <c r="O7" s="252">
        <f t="array" ref="O7">SUMPRODUCT(--($F$5:$F$803=LARGE(IF($C$5:$C$803=O$6,$F$5:$F$803,""),1))*($E$5:$E$803))</f>
        <v>10889</v>
      </c>
      <c r="P7" s="252" t="e">
        <f t="array" ref="P7">SUMPRODUCT(--($F$5:$F$803=LARGE(IF($C$5:$C$803=P$6,$F$5:$F$803,""),1))*($E$5:$E$803))</f>
        <v>#NUM!</v>
      </c>
      <c r="Q7" s="252">
        <f t="array" ref="Q7">SUMPRODUCT(--($F$5:$F$803=LARGE(IF($C$5:$C$803=Q$6,$F$5:$F$803,""),1))*($E$5:$E$803))</f>
        <v>10817</v>
      </c>
      <c r="R7" s="252">
        <f t="array" ref="R7">SUMPRODUCT(--($F$5:$F$803=LARGE(IF($C$5:$C$803=R$6,$F$5:$F$803,""),1))*($E$5:$E$803))</f>
        <v>10372</v>
      </c>
      <c r="S7" s="252">
        <f t="array" ref="S7">SUMPRODUCT(--($F$5:$F$803=LARGE(IF($C$5:$C$803=S$6,$F$5:$F$803,""),1))*($E$5:$E$803))</f>
        <v>10694</v>
      </c>
      <c r="T7" s="252">
        <f t="array" ref="T7">SUMPRODUCT(--($F$5:$F$803=LARGE(IF($C$5:$C$803=T$6,$F$5:$F$803,""),1))*($E$5:$E$803))</f>
        <v>10510</v>
      </c>
    </row>
    <row r="8" spans="1:20" x14ac:dyDescent="0.2">
      <c r="A8" s="219"/>
      <c r="B8" s="226" t="s">
        <v>1963</v>
      </c>
      <c r="C8" s="226" t="s">
        <v>1961</v>
      </c>
      <c r="D8" s="227">
        <v>37817</v>
      </c>
      <c r="E8" s="226">
        <v>10251</v>
      </c>
      <c r="F8" s="228">
        <v>654.05999999999995</v>
      </c>
      <c r="G8" s="223"/>
      <c r="H8" s="260"/>
      <c r="I8" s="260"/>
      <c r="J8" s="261"/>
      <c r="K8" s="231" t="s">
        <v>1966</v>
      </c>
      <c r="L8" s="252">
        <f t="array" ref="L8">SUMPRODUCT(--($F$5:$F$803=LARGE(IF($C$5:$C$803=L$6,$F$5:$F$803,""),2))*($E$5:$E$803))</f>
        <v>10691</v>
      </c>
      <c r="M8" s="252">
        <f t="array" ref="M8">SUMPRODUCT(--($F$5:$F$803=LARGE(IF($C$5:$C$803=M$6,$F$5:$F$803,""),2))*($E$5:$E$803))</f>
        <v>10776</v>
      </c>
      <c r="N8" s="252" t="e">
        <f t="array" ref="N8">SUMPRODUCT(--($F$5:$F$803=LARGE(IF($C$5:$C$803=N$6,$F$5:$F$803,""),2))*($E$5:$E$803))</f>
        <v>#NUM!</v>
      </c>
      <c r="O8" s="252">
        <f t="array" ref="O8">SUMPRODUCT(--($F$5:$F$803=LARGE(IF($C$5:$C$803=O$6,$F$5:$F$803,""),2))*($E$5:$E$803))</f>
        <v>11017</v>
      </c>
      <c r="P8" s="252" t="e">
        <f t="array" ref="P8">SUMPRODUCT(--($F$5:$F$803=LARGE(IF($C$5:$C$803=P$6,$F$5:$F$803,""),2))*($E$5:$E$803))</f>
        <v>#NUM!</v>
      </c>
      <c r="Q8" s="252">
        <f t="array" ref="Q8">SUMPRODUCT(--($F$5:$F$803=LARGE(IF($C$5:$C$803=Q$6,$F$5:$F$803,""),2))*($E$5:$E$803))</f>
        <v>10897</v>
      </c>
      <c r="R8" s="252">
        <f t="array" ref="R8">SUMPRODUCT(--($F$5:$F$803=LARGE(IF($C$5:$C$803=R$6,$F$5:$F$803,""),2))*($E$5:$E$803))</f>
        <v>10607</v>
      </c>
      <c r="S8" s="252">
        <f t="array" ref="S8">SUMPRODUCT(--($F$5:$F$803=LARGE(IF($C$5:$C$803=S$6,$F$5:$F$803,""),2))*($E$5:$E$803))</f>
        <v>10979</v>
      </c>
      <c r="T8" s="252">
        <f t="array" ref="T8">SUMPRODUCT(--($F$5:$F$803=LARGE(IF($C$5:$C$803=T$6,$F$5:$F$803,""),2))*($E$5:$E$803))</f>
        <v>10757</v>
      </c>
    </row>
    <row r="9" spans="1:20" x14ac:dyDescent="0.2">
      <c r="A9" s="219"/>
      <c r="B9" s="226" t="s">
        <v>1963</v>
      </c>
      <c r="C9" s="232" t="s">
        <v>1964</v>
      </c>
      <c r="D9" s="227">
        <v>37813</v>
      </c>
      <c r="E9" s="226">
        <v>10252</v>
      </c>
      <c r="F9" s="228">
        <v>3597.9</v>
      </c>
      <c r="G9" s="223"/>
      <c r="H9" s="234"/>
      <c r="I9" s="235"/>
      <c r="J9" s="235"/>
      <c r="K9" s="236"/>
      <c r="L9" s="236"/>
      <c r="M9" s="236"/>
      <c r="N9" s="236"/>
      <c r="O9" s="236"/>
      <c r="P9" s="236"/>
      <c r="Q9" s="236"/>
      <c r="R9" s="236"/>
      <c r="S9" s="236"/>
      <c r="T9" s="236"/>
    </row>
    <row r="10" spans="1:20" x14ac:dyDescent="0.2">
      <c r="A10" s="219"/>
      <c r="B10" s="226" t="s">
        <v>1963</v>
      </c>
      <c r="C10" s="226" t="s">
        <v>1961</v>
      </c>
      <c r="D10" s="227">
        <v>37818</v>
      </c>
      <c r="E10" s="226">
        <v>10253</v>
      </c>
      <c r="F10" s="228">
        <v>1444.8</v>
      </c>
      <c r="G10" s="223">
        <v>2</v>
      </c>
      <c r="H10" s="262" t="s">
        <v>1967</v>
      </c>
      <c r="I10" s="263"/>
      <c r="J10" s="264"/>
      <c r="K10" s="237"/>
      <c r="L10" s="238">
        <v>2004</v>
      </c>
      <c r="M10" s="238">
        <v>2005</v>
      </c>
      <c r="N10" s="238">
        <v>2006</v>
      </c>
      <c r="O10" s="238"/>
      <c r="P10" s="238"/>
      <c r="Q10" s="238"/>
      <c r="R10" s="238"/>
      <c r="S10" s="238"/>
      <c r="T10" s="238"/>
    </row>
    <row r="11" spans="1:20" x14ac:dyDescent="0.2">
      <c r="A11" s="219"/>
      <c r="B11" s="226" t="s">
        <v>8</v>
      </c>
      <c r="C11" s="226" t="s">
        <v>1953</v>
      </c>
      <c r="D11" s="227">
        <v>37825</v>
      </c>
      <c r="E11" s="226">
        <v>10254</v>
      </c>
      <c r="F11" s="228">
        <v>556.62</v>
      </c>
      <c r="G11" s="223"/>
      <c r="H11" s="265"/>
      <c r="I11" s="265"/>
      <c r="J11" s="261"/>
      <c r="K11" s="239" t="s">
        <v>1968</v>
      </c>
      <c r="L11" s="240">
        <f>SUMPRODUCT(--(YEAR($D$5:$D$803)=L10))</f>
        <v>399</v>
      </c>
      <c r="M11" s="240">
        <f t="shared" ref="M11:N11" si="0">SUMPRODUCT(--(YEAR($D$5:$D$803)=M10))</f>
        <v>257</v>
      </c>
      <c r="N11" s="240">
        <f t="shared" si="0"/>
        <v>0</v>
      </c>
      <c r="O11" s="241"/>
      <c r="P11" s="241"/>
      <c r="Q11" s="241"/>
      <c r="R11" s="241"/>
      <c r="S11" s="241"/>
      <c r="T11" s="241"/>
    </row>
    <row r="12" spans="1:20" x14ac:dyDescent="0.2">
      <c r="A12" s="219"/>
      <c r="B12" s="226" t="s">
        <v>8</v>
      </c>
      <c r="C12" s="226" t="s">
        <v>1959</v>
      </c>
      <c r="D12" s="227">
        <v>37817</v>
      </c>
      <c r="E12" s="226">
        <v>10255</v>
      </c>
      <c r="F12" s="228">
        <v>2490.5</v>
      </c>
      <c r="G12" s="223"/>
      <c r="H12" s="266"/>
      <c r="I12" s="266"/>
      <c r="J12" s="267"/>
      <c r="K12" s="235"/>
      <c r="L12" s="236"/>
      <c r="M12" s="236"/>
      <c r="N12" s="236"/>
      <c r="O12" s="236"/>
      <c r="P12" s="236"/>
      <c r="Q12" s="236"/>
      <c r="R12" s="236"/>
      <c r="S12" s="236"/>
      <c r="T12" s="236"/>
    </row>
    <row r="13" spans="1:20" x14ac:dyDescent="0.2">
      <c r="A13" s="219"/>
      <c r="B13" s="226" t="s">
        <v>1963</v>
      </c>
      <c r="C13" s="226" t="s">
        <v>1961</v>
      </c>
      <c r="D13" s="227">
        <v>37819</v>
      </c>
      <c r="E13" s="226">
        <v>10256</v>
      </c>
      <c r="F13" s="228">
        <v>517.79999999999995</v>
      </c>
      <c r="G13" s="223"/>
      <c r="H13" s="223"/>
      <c r="I13" s="223"/>
      <c r="J13" s="223"/>
      <c r="K13" s="268" t="s">
        <v>1969</v>
      </c>
      <c r="L13" s="270" t="s">
        <v>1970</v>
      </c>
      <c r="M13" s="271"/>
      <c r="N13" s="271"/>
    </row>
    <row r="14" spans="1:20" x14ac:dyDescent="0.2">
      <c r="A14" s="219"/>
      <c r="B14" s="226" t="s">
        <v>1963</v>
      </c>
      <c r="C14" s="232" t="s">
        <v>1964</v>
      </c>
      <c r="D14" s="227">
        <v>37824</v>
      </c>
      <c r="E14" s="226">
        <v>10257</v>
      </c>
      <c r="F14" s="228">
        <v>1119.9000000000001</v>
      </c>
      <c r="G14" s="223">
        <v>3</v>
      </c>
      <c r="H14" s="259" t="s">
        <v>1971</v>
      </c>
      <c r="I14" s="260"/>
      <c r="J14" s="265"/>
      <c r="K14" s="269"/>
      <c r="L14" s="221">
        <v>2004</v>
      </c>
      <c r="M14" s="221">
        <v>2005</v>
      </c>
      <c r="N14" s="221">
        <v>2006</v>
      </c>
    </row>
    <row r="15" spans="1:20" x14ac:dyDescent="0.2">
      <c r="A15" s="219"/>
      <c r="B15" s="226" t="s">
        <v>1963</v>
      </c>
      <c r="C15" s="226" t="s">
        <v>1957</v>
      </c>
      <c r="D15" s="227">
        <v>37825</v>
      </c>
      <c r="E15" s="226">
        <v>10258</v>
      </c>
      <c r="F15" s="228">
        <v>1614.88</v>
      </c>
      <c r="G15" s="223"/>
      <c r="H15" s="260"/>
      <c r="I15" s="260"/>
      <c r="J15" s="265"/>
      <c r="K15" s="221" t="s">
        <v>80</v>
      </c>
      <c r="L15" s="233">
        <f>SUMPRODUCT((LEFT($C$5:$C$803,1)=$K15)*(YEAR($D$5:$D$803)=L$14)*($F$5:$F$803))</f>
        <v>116781.21</v>
      </c>
      <c r="M15" s="233">
        <f t="shared" ref="M15:N16" si="1">SUMPRODUCT((LEFT($C$5:$C$803,1)=$K15)*(YEAR($D$5:$D$803)=M$14)*($F$5:$F$803))</f>
        <v>88821.59</v>
      </c>
      <c r="N15" s="233">
        <f t="shared" si="1"/>
        <v>0</v>
      </c>
    </row>
    <row r="16" spans="1:20" x14ac:dyDescent="0.2">
      <c r="A16" s="219"/>
      <c r="B16" s="226" t="s">
        <v>1963</v>
      </c>
      <c r="C16" s="232" t="s">
        <v>1964</v>
      </c>
      <c r="D16" s="227">
        <v>37827</v>
      </c>
      <c r="E16" s="226">
        <v>10259</v>
      </c>
      <c r="F16" s="228">
        <v>100.8</v>
      </c>
      <c r="G16" s="223"/>
      <c r="H16" s="260"/>
      <c r="I16" s="260"/>
      <c r="J16" s="265"/>
      <c r="K16" s="221" t="s">
        <v>1972</v>
      </c>
      <c r="L16" s="233">
        <f>SUMPRODUCT((LEFT($C$5:$C$803,1)=$K16)*(YEAR($D$5:$D$803)=L$14)*($F$5:$F$803))</f>
        <v>235384.62999999998</v>
      </c>
      <c r="M16" s="233">
        <f t="shared" si="1"/>
        <v>130416.25000000003</v>
      </c>
      <c r="N16" s="233">
        <f t="shared" si="1"/>
        <v>0</v>
      </c>
    </row>
    <row r="17" spans="1:12" x14ac:dyDescent="0.2">
      <c r="A17" s="219"/>
      <c r="B17" s="226" t="s">
        <v>1963</v>
      </c>
      <c r="C17" s="232" t="s">
        <v>1964</v>
      </c>
      <c r="D17" s="227">
        <v>37831</v>
      </c>
      <c r="E17" s="226">
        <v>10260</v>
      </c>
      <c r="F17" s="228">
        <v>1504.65</v>
      </c>
      <c r="G17" s="223"/>
      <c r="H17" s="271"/>
      <c r="I17" s="271"/>
      <c r="J17" s="271"/>
      <c r="K17" s="219"/>
    </row>
    <row r="18" spans="1:12" x14ac:dyDescent="0.2">
      <c r="A18" s="219"/>
      <c r="B18" s="226" t="s">
        <v>1963</v>
      </c>
      <c r="C18" s="232" t="s">
        <v>1964</v>
      </c>
      <c r="D18" s="227">
        <v>37832</v>
      </c>
      <c r="E18" s="226">
        <v>10261</v>
      </c>
      <c r="F18" s="228">
        <v>448</v>
      </c>
      <c r="G18" s="223"/>
      <c r="H18" s="271"/>
      <c r="I18" s="271"/>
      <c r="J18" s="271"/>
      <c r="K18" s="219"/>
    </row>
    <row r="19" spans="1:12" x14ac:dyDescent="0.2">
      <c r="A19" s="219"/>
      <c r="B19" s="226" t="s">
        <v>1963</v>
      </c>
      <c r="C19" s="226" t="s">
        <v>1962</v>
      </c>
      <c r="D19" s="227">
        <v>37827</v>
      </c>
      <c r="E19" s="226">
        <v>10262</v>
      </c>
      <c r="F19" s="228">
        <v>584</v>
      </c>
      <c r="G19" s="223"/>
      <c r="H19" s="219"/>
      <c r="I19" s="219"/>
      <c r="J19" s="219"/>
      <c r="K19" s="219" t="s">
        <v>1976</v>
      </c>
      <c r="L19" s="221" t="str">
        <f>LEFT(K19,1)</f>
        <v>C</v>
      </c>
    </row>
    <row r="20" spans="1:12" x14ac:dyDescent="0.2">
      <c r="A20" s="219"/>
      <c r="B20" s="226" t="s">
        <v>8</v>
      </c>
      <c r="C20" s="226" t="s">
        <v>1959</v>
      </c>
      <c r="D20" s="227">
        <v>37833</v>
      </c>
      <c r="E20" s="226">
        <v>10263</v>
      </c>
      <c r="F20" s="228">
        <v>1873.8</v>
      </c>
      <c r="G20" s="223"/>
      <c r="H20" s="219"/>
      <c r="I20" s="219"/>
      <c r="J20" s="219"/>
      <c r="K20" s="219"/>
    </row>
    <row r="21" spans="1:12" x14ac:dyDescent="0.2">
      <c r="A21" s="219"/>
      <c r="B21" s="226" t="s">
        <v>8</v>
      </c>
      <c r="C21" s="226" t="s">
        <v>1954</v>
      </c>
      <c r="D21" s="227">
        <v>37856</v>
      </c>
      <c r="E21" s="226">
        <v>10264</v>
      </c>
      <c r="F21" s="228">
        <v>695.62</v>
      </c>
      <c r="G21" s="223"/>
      <c r="H21" s="219"/>
      <c r="I21" s="219"/>
      <c r="J21" s="219"/>
      <c r="K21" s="219"/>
    </row>
    <row r="22" spans="1:12" x14ac:dyDescent="0.2">
      <c r="A22" s="219"/>
      <c r="B22" s="226" t="s">
        <v>1963</v>
      </c>
      <c r="C22" s="226" t="s">
        <v>1956</v>
      </c>
      <c r="D22" s="227">
        <v>37845</v>
      </c>
      <c r="E22" s="226">
        <v>10265</v>
      </c>
      <c r="F22" s="228">
        <v>1176</v>
      </c>
      <c r="G22" s="223"/>
      <c r="H22" s="219"/>
      <c r="I22" s="219"/>
      <c r="J22" s="219"/>
      <c r="K22" s="219"/>
    </row>
    <row r="23" spans="1:12" x14ac:dyDescent="0.2">
      <c r="A23" s="219"/>
      <c r="B23" s="226" t="s">
        <v>1963</v>
      </c>
      <c r="C23" s="226" t="s">
        <v>1961</v>
      </c>
      <c r="D23" s="227">
        <v>37833</v>
      </c>
      <c r="E23" s="226">
        <v>10266</v>
      </c>
      <c r="F23" s="228">
        <v>346.56</v>
      </c>
      <c r="G23" s="223"/>
      <c r="H23" s="219"/>
      <c r="I23" s="219"/>
      <c r="J23" s="219"/>
      <c r="K23" s="219"/>
    </row>
    <row r="24" spans="1:12" x14ac:dyDescent="0.2">
      <c r="A24" s="219"/>
      <c r="B24" s="226" t="s">
        <v>1963</v>
      </c>
      <c r="C24" s="232" t="s">
        <v>1964</v>
      </c>
      <c r="D24" s="227">
        <v>37839</v>
      </c>
      <c r="E24" s="226">
        <v>10267</v>
      </c>
      <c r="F24" s="228">
        <v>3536.6</v>
      </c>
      <c r="G24" s="223"/>
      <c r="H24" s="219"/>
      <c r="I24" s="219"/>
      <c r="J24" s="219"/>
      <c r="K24" s="219"/>
    </row>
    <row r="25" spans="1:12" x14ac:dyDescent="0.2">
      <c r="A25" s="219"/>
      <c r="B25" s="226" t="s">
        <v>1963</v>
      </c>
      <c r="C25" s="226" t="s">
        <v>1962</v>
      </c>
      <c r="D25" s="227">
        <v>37835</v>
      </c>
      <c r="E25" s="226">
        <v>10268</v>
      </c>
      <c r="F25" s="228">
        <v>1101.2</v>
      </c>
      <c r="G25" s="223"/>
      <c r="H25" s="219"/>
      <c r="I25" s="219"/>
      <c r="J25" s="219"/>
      <c r="K25" s="219"/>
    </row>
    <row r="26" spans="1:12" x14ac:dyDescent="0.2">
      <c r="A26" s="219"/>
      <c r="B26" s="226" t="s">
        <v>8</v>
      </c>
      <c r="C26" s="226" t="s">
        <v>1953</v>
      </c>
      <c r="D26" s="227">
        <v>37842</v>
      </c>
      <c r="E26" s="226">
        <v>10269</v>
      </c>
      <c r="F26" s="228">
        <v>642.20000000000005</v>
      </c>
      <c r="G26" s="223"/>
      <c r="H26" s="219"/>
      <c r="I26" s="219"/>
      <c r="J26" s="219"/>
      <c r="K26" s="219"/>
    </row>
    <row r="27" spans="1:12" x14ac:dyDescent="0.2">
      <c r="A27" s="219"/>
      <c r="B27" s="226" t="s">
        <v>1963</v>
      </c>
      <c r="C27" s="226" t="s">
        <v>1957</v>
      </c>
      <c r="D27" s="227">
        <v>37835</v>
      </c>
      <c r="E27" s="226">
        <v>10270</v>
      </c>
      <c r="F27" s="228">
        <v>1376</v>
      </c>
      <c r="G27" s="223"/>
      <c r="H27" s="219"/>
      <c r="I27" s="219"/>
      <c r="J27" s="219"/>
      <c r="K27" s="219"/>
    </row>
    <row r="28" spans="1:12" x14ac:dyDescent="0.2">
      <c r="A28" s="219"/>
      <c r="B28" s="226" t="s">
        <v>8</v>
      </c>
      <c r="C28" s="226" t="s">
        <v>1954</v>
      </c>
      <c r="D28" s="227">
        <v>37863</v>
      </c>
      <c r="E28" s="226">
        <v>10271</v>
      </c>
      <c r="F28" s="228">
        <v>48</v>
      </c>
      <c r="G28" s="223"/>
      <c r="H28" s="219"/>
      <c r="I28" s="219"/>
      <c r="J28" s="219"/>
      <c r="K28" s="219"/>
    </row>
    <row r="29" spans="1:12" x14ac:dyDescent="0.2">
      <c r="A29" s="219"/>
      <c r="B29" s="226" t="s">
        <v>8</v>
      </c>
      <c r="C29" s="226" t="s">
        <v>1954</v>
      </c>
      <c r="D29" s="227">
        <v>37839</v>
      </c>
      <c r="E29" s="226">
        <v>10272</v>
      </c>
      <c r="F29" s="228">
        <v>1456</v>
      </c>
      <c r="G29" s="223"/>
      <c r="H29" s="219"/>
      <c r="I29" s="219"/>
      <c r="J29" s="219"/>
      <c r="K29" s="219"/>
    </row>
    <row r="30" spans="1:12" x14ac:dyDescent="0.2">
      <c r="A30" s="219"/>
      <c r="B30" s="226" t="s">
        <v>1963</v>
      </c>
      <c r="C30" s="226" t="s">
        <v>1961</v>
      </c>
      <c r="D30" s="227">
        <v>37845</v>
      </c>
      <c r="E30" s="226">
        <v>10273</v>
      </c>
      <c r="F30" s="228">
        <v>2037.28</v>
      </c>
      <c r="G30" s="223"/>
      <c r="H30" s="219"/>
      <c r="I30" s="219"/>
      <c r="J30" s="219"/>
      <c r="K30" s="219"/>
    </row>
    <row r="31" spans="1:12" x14ac:dyDescent="0.2">
      <c r="A31" s="219"/>
      <c r="B31" s="226" t="s">
        <v>8</v>
      </c>
      <c r="C31" s="226" t="s">
        <v>1954</v>
      </c>
      <c r="D31" s="227">
        <v>37849</v>
      </c>
      <c r="E31" s="226">
        <v>10274</v>
      </c>
      <c r="F31" s="228">
        <v>538.6</v>
      </c>
      <c r="G31" s="223"/>
      <c r="H31" s="219"/>
      <c r="I31" s="219"/>
      <c r="J31" s="219"/>
      <c r="K31" s="219"/>
    </row>
    <row r="32" spans="1:12" x14ac:dyDescent="0.2">
      <c r="A32" s="219"/>
      <c r="B32" s="226" t="s">
        <v>1963</v>
      </c>
      <c r="C32" s="226" t="s">
        <v>1957</v>
      </c>
      <c r="D32" s="227">
        <v>37842</v>
      </c>
      <c r="E32" s="226">
        <v>10275</v>
      </c>
      <c r="F32" s="228">
        <v>291.83999999999997</v>
      </c>
      <c r="G32" s="223"/>
      <c r="H32" s="219"/>
      <c r="I32" s="219"/>
      <c r="J32" s="219"/>
      <c r="K32" s="219"/>
    </row>
    <row r="33" spans="1:11" x14ac:dyDescent="0.2">
      <c r="A33" s="219"/>
      <c r="B33" s="226" t="s">
        <v>1963</v>
      </c>
      <c r="C33" s="226" t="s">
        <v>1962</v>
      </c>
      <c r="D33" s="227">
        <v>37847</v>
      </c>
      <c r="E33" s="226">
        <v>10276</v>
      </c>
      <c r="F33" s="228">
        <v>420</v>
      </c>
      <c r="G33" s="223"/>
      <c r="H33" s="219"/>
      <c r="I33" s="219"/>
      <c r="J33" s="219"/>
      <c r="K33" s="219"/>
    </row>
    <row r="34" spans="1:11" x14ac:dyDescent="0.2">
      <c r="A34" s="219"/>
      <c r="B34" s="226" t="s">
        <v>1963</v>
      </c>
      <c r="C34" s="226" t="s">
        <v>1956</v>
      </c>
      <c r="D34" s="227">
        <v>37846</v>
      </c>
      <c r="E34" s="226">
        <v>10277</v>
      </c>
      <c r="F34" s="228">
        <v>1200.8</v>
      </c>
      <c r="G34" s="223"/>
      <c r="H34" s="219"/>
      <c r="I34" s="219"/>
      <c r="J34" s="219"/>
      <c r="K34" s="219"/>
    </row>
    <row r="35" spans="1:11" x14ac:dyDescent="0.2">
      <c r="A35" s="219"/>
      <c r="B35" s="226" t="s">
        <v>1963</v>
      </c>
      <c r="C35" s="226" t="s">
        <v>1962</v>
      </c>
      <c r="D35" s="227">
        <v>37849</v>
      </c>
      <c r="E35" s="226">
        <v>10278</v>
      </c>
      <c r="F35" s="228">
        <v>1488.8</v>
      </c>
      <c r="G35" s="223"/>
      <c r="H35" s="219"/>
      <c r="I35" s="219"/>
      <c r="J35" s="219"/>
      <c r="K35" s="219"/>
    </row>
    <row r="36" spans="1:11" x14ac:dyDescent="0.2">
      <c r="A36" s="219"/>
      <c r="B36" s="226" t="s">
        <v>1963</v>
      </c>
      <c r="C36" s="226" t="s">
        <v>1962</v>
      </c>
      <c r="D36" s="227">
        <v>37849</v>
      </c>
      <c r="E36" s="226">
        <v>10279</v>
      </c>
      <c r="F36" s="228">
        <v>351</v>
      </c>
      <c r="G36" s="223"/>
      <c r="H36" s="219"/>
      <c r="I36" s="219"/>
      <c r="J36" s="219"/>
      <c r="K36" s="219"/>
    </row>
    <row r="37" spans="1:11" x14ac:dyDescent="0.2">
      <c r="A37" s="219"/>
      <c r="B37" s="226" t="s">
        <v>1963</v>
      </c>
      <c r="C37" s="226" t="s">
        <v>1956</v>
      </c>
      <c r="D37" s="227">
        <v>37876</v>
      </c>
      <c r="E37" s="226">
        <v>10280</v>
      </c>
      <c r="F37" s="228">
        <v>613.20000000000005</v>
      </c>
      <c r="G37" s="223"/>
      <c r="H37" s="219"/>
      <c r="I37" s="219"/>
      <c r="J37" s="219"/>
      <c r="K37" s="219"/>
    </row>
    <row r="38" spans="1:11" x14ac:dyDescent="0.2">
      <c r="A38" s="219"/>
      <c r="B38" s="226" t="s">
        <v>1963</v>
      </c>
      <c r="C38" s="232" t="s">
        <v>1964</v>
      </c>
      <c r="D38" s="227">
        <v>37854</v>
      </c>
      <c r="E38" s="226">
        <v>10281</v>
      </c>
      <c r="F38" s="228">
        <v>86.5</v>
      </c>
      <c r="G38" s="223"/>
      <c r="H38" s="219"/>
      <c r="I38" s="219"/>
      <c r="J38" s="219"/>
      <c r="K38" s="219"/>
    </row>
    <row r="39" spans="1:11" x14ac:dyDescent="0.2">
      <c r="A39" s="219"/>
      <c r="B39" s="226" t="s">
        <v>1963</v>
      </c>
      <c r="C39" s="232" t="s">
        <v>1964</v>
      </c>
      <c r="D39" s="227">
        <v>37854</v>
      </c>
      <c r="E39" s="226">
        <v>10282</v>
      </c>
      <c r="F39" s="228">
        <v>155.4</v>
      </c>
      <c r="G39" s="223"/>
      <c r="H39" s="219"/>
      <c r="I39" s="219"/>
      <c r="J39" s="219"/>
      <c r="K39" s="219"/>
    </row>
    <row r="40" spans="1:11" x14ac:dyDescent="0.2">
      <c r="A40" s="219"/>
      <c r="B40" s="226" t="s">
        <v>1963</v>
      </c>
      <c r="C40" s="226" t="s">
        <v>1961</v>
      </c>
      <c r="D40" s="227">
        <v>37856</v>
      </c>
      <c r="E40" s="226">
        <v>10283</v>
      </c>
      <c r="F40" s="228">
        <v>1414.8</v>
      </c>
      <c r="G40" s="223"/>
      <c r="H40" s="219"/>
      <c r="I40" s="219"/>
      <c r="J40" s="219"/>
      <c r="K40" s="219"/>
    </row>
    <row r="41" spans="1:11" x14ac:dyDescent="0.2">
      <c r="A41" s="219"/>
      <c r="B41" s="226" t="s">
        <v>1963</v>
      </c>
      <c r="C41" s="232" t="s">
        <v>1964</v>
      </c>
      <c r="D41" s="227">
        <v>37860</v>
      </c>
      <c r="E41" s="226">
        <v>10284</v>
      </c>
      <c r="F41" s="228">
        <v>1170.3699999999999</v>
      </c>
      <c r="G41" s="223"/>
      <c r="H41" s="219"/>
      <c r="I41" s="219"/>
      <c r="J41" s="219"/>
      <c r="K41" s="219"/>
    </row>
    <row r="42" spans="1:11" x14ac:dyDescent="0.2">
      <c r="A42" s="219"/>
      <c r="B42" s="226" t="s">
        <v>1963</v>
      </c>
      <c r="C42" s="226" t="s">
        <v>1957</v>
      </c>
      <c r="D42" s="227">
        <v>37859</v>
      </c>
      <c r="E42" s="226">
        <v>10285</v>
      </c>
      <c r="F42" s="228">
        <v>1743.36</v>
      </c>
      <c r="G42" s="223"/>
      <c r="H42" s="219"/>
      <c r="I42" s="219"/>
      <c r="J42" s="219"/>
      <c r="K42" s="219"/>
    </row>
    <row r="43" spans="1:11" x14ac:dyDescent="0.2">
      <c r="A43" s="219"/>
      <c r="B43" s="226" t="s">
        <v>1963</v>
      </c>
      <c r="C43" s="226" t="s">
        <v>1962</v>
      </c>
      <c r="D43" s="227">
        <v>37863</v>
      </c>
      <c r="E43" s="226">
        <v>10286</v>
      </c>
      <c r="F43" s="228">
        <v>3016</v>
      </c>
      <c r="G43" s="223"/>
      <c r="H43" s="219"/>
      <c r="I43" s="219"/>
      <c r="J43" s="219"/>
      <c r="K43" s="219"/>
    </row>
    <row r="44" spans="1:11" x14ac:dyDescent="0.2">
      <c r="A44" s="219"/>
      <c r="B44" s="226" t="s">
        <v>1963</v>
      </c>
      <c r="C44" s="226" t="s">
        <v>1962</v>
      </c>
      <c r="D44" s="227">
        <v>37861</v>
      </c>
      <c r="E44" s="226">
        <v>10287</v>
      </c>
      <c r="F44" s="228">
        <v>819</v>
      </c>
      <c r="G44" s="223"/>
      <c r="H44" s="219"/>
      <c r="I44" s="219"/>
      <c r="J44" s="219"/>
      <c r="K44" s="219"/>
    </row>
    <row r="45" spans="1:11" x14ac:dyDescent="0.2">
      <c r="A45" s="219"/>
      <c r="B45" s="226" t="s">
        <v>1963</v>
      </c>
      <c r="C45" s="232" t="s">
        <v>1964</v>
      </c>
      <c r="D45" s="227">
        <v>37867</v>
      </c>
      <c r="E45" s="226">
        <v>10288</v>
      </c>
      <c r="F45" s="228">
        <v>80.099999999999994</v>
      </c>
      <c r="G45" s="223"/>
      <c r="H45" s="219"/>
      <c r="I45" s="219"/>
      <c r="J45" s="219"/>
      <c r="K45" s="219"/>
    </row>
    <row r="46" spans="1:11" x14ac:dyDescent="0.2">
      <c r="A46" s="219"/>
      <c r="B46" s="226" t="s">
        <v>8</v>
      </c>
      <c r="C46" s="232" t="s">
        <v>1973</v>
      </c>
      <c r="D46" s="227">
        <v>37861</v>
      </c>
      <c r="E46" s="226">
        <v>10289</v>
      </c>
      <c r="F46" s="228">
        <v>479.4</v>
      </c>
      <c r="G46" s="223"/>
      <c r="H46" s="219"/>
      <c r="I46" s="219"/>
      <c r="J46" s="219"/>
      <c r="K46" s="219"/>
    </row>
    <row r="47" spans="1:11" x14ac:dyDescent="0.2">
      <c r="A47" s="219"/>
      <c r="B47" s="226" t="s">
        <v>1963</v>
      </c>
      <c r="C47" s="226" t="s">
        <v>1962</v>
      </c>
      <c r="D47" s="227">
        <v>37867</v>
      </c>
      <c r="E47" s="226">
        <v>10290</v>
      </c>
      <c r="F47" s="228">
        <v>2169</v>
      </c>
      <c r="G47" s="223"/>
      <c r="H47" s="219"/>
      <c r="I47" s="219"/>
      <c r="J47" s="219"/>
      <c r="K47" s="219"/>
    </row>
    <row r="48" spans="1:11" x14ac:dyDescent="0.2">
      <c r="A48" s="219"/>
      <c r="B48" s="226" t="s">
        <v>8</v>
      </c>
      <c r="C48" s="226" t="s">
        <v>1954</v>
      </c>
      <c r="D48" s="227">
        <v>37868</v>
      </c>
      <c r="E48" s="226">
        <v>10291</v>
      </c>
      <c r="F48" s="228">
        <v>497.52</v>
      </c>
      <c r="G48" s="223"/>
      <c r="H48" s="219"/>
      <c r="I48" s="219"/>
      <c r="J48" s="219"/>
      <c r="K48" s="219"/>
    </row>
    <row r="49" spans="1:11" x14ac:dyDescent="0.2">
      <c r="A49" s="219"/>
      <c r="B49" s="226" t="s">
        <v>1963</v>
      </c>
      <c r="C49" s="226" t="s">
        <v>1957</v>
      </c>
      <c r="D49" s="227">
        <v>37866</v>
      </c>
      <c r="E49" s="226">
        <v>10292</v>
      </c>
      <c r="F49" s="228">
        <v>1296</v>
      </c>
      <c r="G49" s="223"/>
      <c r="H49" s="219"/>
      <c r="I49" s="219"/>
      <c r="J49" s="219"/>
      <c r="K49" s="219"/>
    </row>
    <row r="50" spans="1:11" x14ac:dyDescent="0.2">
      <c r="A50" s="219"/>
      <c r="B50" s="226" t="s">
        <v>1963</v>
      </c>
      <c r="C50" s="226" t="s">
        <v>1957</v>
      </c>
      <c r="D50" s="227">
        <v>37875</v>
      </c>
      <c r="E50" s="226">
        <v>10293</v>
      </c>
      <c r="F50" s="228">
        <v>848.7</v>
      </c>
      <c r="G50" s="223"/>
      <c r="H50" s="219"/>
      <c r="I50" s="219"/>
      <c r="J50" s="219"/>
      <c r="K50" s="219"/>
    </row>
    <row r="51" spans="1:11" x14ac:dyDescent="0.2">
      <c r="A51" s="219"/>
      <c r="B51" s="226" t="s">
        <v>1963</v>
      </c>
      <c r="C51" s="232" t="s">
        <v>1964</v>
      </c>
      <c r="D51" s="227">
        <v>37869</v>
      </c>
      <c r="E51" s="226">
        <v>10294</v>
      </c>
      <c r="F51" s="228">
        <v>1887.6</v>
      </c>
      <c r="G51" s="223"/>
      <c r="H51" s="219"/>
      <c r="I51" s="219"/>
      <c r="J51" s="219"/>
      <c r="K51" s="219"/>
    </row>
    <row r="52" spans="1:11" x14ac:dyDescent="0.2">
      <c r="A52" s="219"/>
      <c r="B52" s="226" t="s">
        <v>1963</v>
      </c>
      <c r="C52" s="226" t="s">
        <v>1956</v>
      </c>
      <c r="D52" s="227">
        <v>37874</v>
      </c>
      <c r="E52" s="226">
        <v>10295</v>
      </c>
      <c r="F52" s="228">
        <v>121.6</v>
      </c>
      <c r="G52" s="223"/>
      <c r="H52" s="219"/>
      <c r="I52" s="219"/>
      <c r="J52" s="219"/>
      <c r="K52" s="219"/>
    </row>
    <row r="53" spans="1:11" x14ac:dyDescent="0.2">
      <c r="A53" s="219"/>
      <c r="B53" s="226" t="s">
        <v>8</v>
      </c>
      <c r="C53" s="226" t="s">
        <v>1954</v>
      </c>
      <c r="D53" s="227">
        <v>37875</v>
      </c>
      <c r="E53" s="226">
        <v>10296</v>
      </c>
      <c r="F53" s="228">
        <v>1050.5999999999999</v>
      </c>
      <c r="G53" s="223"/>
      <c r="H53" s="219"/>
      <c r="I53" s="219"/>
      <c r="J53" s="219"/>
      <c r="K53" s="219"/>
    </row>
    <row r="54" spans="1:11" x14ac:dyDescent="0.2">
      <c r="A54" s="219"/>
      <c r="B54" s="226" t="s">
        <v>8</v>
      </c>
      <c r="C54" s="226" t="s">
        <v>1953</v>
      </c>
      <c r="D54" s="227">
        <v>37874</v>
      </c>
      <c r="E54" s="226">
        <v>10297</v>
      </c>
      <c r="F54" s="228">
        <v>1420</v>
      </c>
      <c r="G54" s="223"/>
      <c r="H54" s="219"/>
      <c r="I54" s="219"/>
      <c r="J54" s="219"/>
      <c r="K54" s="219"/>
    </row>
    <row r="55" spans="1:11" x14ac:dyDescent="0.2">
      <c r="A55" s="219"/>
      <c r="B55" s="226" t="s">
        <v>8</v>
      </c>
      <c r="C55" s="226" t="s">
        <v>1954</v>
      </c>
      <c r="D55" s="227">
        <v>37875</v>
      </c>
      <c r="E55" s="226">
        <v>10298</v>
      </c>
      <c r="F55" s="228">
        <v>2645</v>
      </c>
      <c r="G55" s="223"/>
      <c r="H55" s="219"/>
      <c r="I55" s="219"/>
      <c r="J55" s="219"/>
      <c r="K55" s="219"/>
    </row>
    <row r="56" spans="1:11" x14ac:dyDescent="0.2">
      <c r="A56" s="219"/>
      <c r="B56" s="226" t="s">
        <v>1963</v>
      </c>
      <c r="C56" s="232" t="s">
        <v>1964</v>
      </c>
      <c r="D56" s="227">
        <v>37877</v>
      </c>
      <c r="E56" s="226">
        <v>10299</v>
      </c>
      <c r="F56" s="228">
        <v>349.5</v>
      </c>
      <c r="G56" s="223"/>
      <c r="H56" s="219"/>
      <c r="I56" s="219"/>
      <c r="J56" s="219"/>
      <c r="K56" s="219"/>
    </row>
    <row r="57" spans="1:11" x14ac:dyDescent="0.2">
      <c r="A57" s="219"/>
      <c r="B57" s="226" t="s">
        <v>1963</v>
      </c>
      <c r="C57" s="226" t="s">
        <v>1956</v>
      </c>
      <c r="D57" s="227">
        <v>37882</v>
      </c>
      <c r="E57" s="226">
        <v>10300</v>
      </c>
      <c r="F57" s="228">
        <v>608</v>
      </c>
      <c r="G57" s="223"/>
      <c r="H57" s="219"/>
      <c r="I57" s="219"/>
      <c r="J57" s="219"/>
      <c r="K57" s="219"/>
    </row>
    <row r="58" spans="1:11" x14ac:dyDescent="0.2">
      <c r="A58" s="219"/>
      <c r="B58" s="226" t="s">
        <v>1963</v>
      </c>
      <c r="C58" s="226" t="s">
        <v>1962</v>
      </c>
      <c r="D58" s="227">
        <v>37881</v>
      </c>
      <c r="E58" s="226">
        <v>10301</v>
      </c>
      <c r="F58" s="228">
        <v>755</v>
      </c>
      <c r="G58" s="223"/>
      <c r="H58" s="219"/>
      <c r="I58" s="219"/>
      <c r="J58" s="219"/>
      <c r="K58" s="219"/>
    </row>
    <row r="59" spans="1:11" x14ac:dyDescent="0.2">
      <c r="A59" s="219"/>
      <c r="B59" s="226" t="s">
        <v>1963</v>
      </c>
      <c r="C59" s="232" t="s">
        <v>1964</v>
      </c>
      <c r="D59" s="227">
        <v>37903</v>
      </c>
      <c r="E59" s="226">
        <v>10302</v>
      </c>
      <c r="F59" s="228">
        <v>2708.8</v>
      </c>
      <c r="G59" s="223"/>
      <c r="H59" s="219"/>
      <c r="I59" s="219"/>
      <c r="J59" s="219"/>
      <c r="K59" s="219"/>
    </row>
    <row r="60" spans="1:11" x14ac:dyDescent="0.2">
      <c r="A60" s="219"/>
      <c r="B60" s="226" t="s">
        <v>8</v>
      </c>
      <c r="C60" s="232" t="s">
        <v>1973</v>
      </c>
      <c r="D60" s="227">
        <v>37882</v>
      </c>
      <c r="E60" s="226">
        <v>10303</v>
      </c>
      <c r="F60" s="228">
        <v>1117.8</v>
      </c>
      <c r="G60" s="223"/>
      <c r="H60" s="219"/>
      <c r="I60" s="219"/>
      <c r="J60" s="219"/>
      <c r="K60" s="219"/>
    </row>
    <row r="61" spans="1:11" x14ac:dyDescent="0.2">
      <c r="A61" s="219"/>
      <c r="B61" s="226" t="s">
        <v>1963</v>
      </c>
      <c r="C61" s="226" t="s">
        <v>1957</v>
      </c>
      <c r="D61" s="227">
        <v>37881</v>
      </c>
      <c r="E61" s="226">
        <v>10304</v>
      </c>
      <c r="F61" s="228">
        <v>954.4</v>
      </c>
      <c r="G61" s="223"/>
      <c r="H61" s="219"/>
      <c r="I61" s="219"/>
      <c r="J61" s="219"/>
      <c r="K61" s="219"/>
    </row>
    <row r="62" spans="1:11" x14ac:dyDescent="0.2">
      <c r="A62" s="219"/>
      <c r="B62" s="226" t="s">
        <v>1963</v>
      </c>
      <c r="C62" s="226" t="s">
        <v>1962</v>
      </c>
      <c r="D62" s="227">
        <v>37903</v>
      </c>
      <c r="E62" s="226">
        <v>10305</v>
      </c>
      <c r="F62" s="228">
        <v>3741.3</v>
      </c>
      <c r="G62" s="223"/>
      <c r="H62" s="219"/>
      <c r="I62" s="219"/>
      <c r="J62" s="219"/>
      <c r="K62" s="219"/>
    </row>
    <row r="63" spans="1:11" x14ac:dyDescent="0.2">
      <c r="A63" s="219"/>
      <c r="B63" s="226" t="s">
        <v>1963</v>
      </c>
      <c r="C63" s="226" t="s">
        <v>1957</v>
      </c>
      <c r="D63" s="227">
        <v>37887</v>
      </c>
      <c r="E63" s="226">
        <v>10306</v>
      </c>
      <c r="F63" s="228">
        <v>498.5</v>
      </c>
      <c r="G63" s="223"/>
      <c r="H63" s="219"/>
      <c r="I63" s="219"/>
      <c r="J63" s="219"/>
      <c r="K63" s="219"/>
    </row>
    <row r="64" spans="1:11" x14ac:dyDescent="0.2">
      <c r="A64" s="219"/>
      <c r="B64" s="226" t="s">
        <v>1963</v>
      </c>
      <c r="C64" s="226" t="s">
        <v>1956</v>
      </c>
      <c r="D64" s="227">
        <v>37889</v>
      </c>
      <c r="E64" s="226">
        <v>10307</v>
      </c>
      <c r="F64" s="228">
        <v>424</v>
      </c>
      <c r="G64" s="223"/>
      <c r="H64" s="219"/>
      <c r="I64" s="219"/>
      <c r="J64" s="219"/>
      <c r="K64" s="219"/>
    </row>
    <row r="65" spans="1:11" x14ac:dyDescent="0.2">
      <c r="A65" s="219"/>
      <c r="B65" s="226" t="s">
        <v>8</v>
      </c>
      <c r="C65" s="232" t="s">
        <v>1973</v>
      </c>
      <c r="D65" s="227">
        <v>37888</v>
      </c>
      <c r="E65" s="226">
        <v>10308</v>
      </c>
      <c r="F65" s="228">
        <v>88.8</v>
      </c>
      <c r="G65" s="223"/>
      <c r="H65" s="219"/>
      <c r="I65" s="219"/>
      <c r="J65" s="219"/>
      <c r="K65" s="219"/>
    </row>
    <row r="66" spans="1:11" x14ac:dyDescent="0.2">
      <c r="A66" s="219"/>
      <c r="B66" s="226" t="s">
        <v>1963</v>
      </c>
      <c r="C66" s="226" t="s">
        <v>1961</v>
      </c>
      <c r="D66" s="227">
        <v>37917</v>
      </c>
      <c r="E66" s="226">
        <v>10309</v>
      </c>
      <c r="F66" s="228">
        <v>1762</v>
      </c>
      <c r="G66" s="223"/>
      <c r="H66" s="219"/>
      <c r="I66" s="219"/>
      <c r="J66" s="219"/>
      <c r="K66" s="219"/>
    </row>
    <row r="67" spans="1:11" x14ac:dyDescent="0.2">
      <c r="A67" s="219"/>
      <c r="B67" s="226" t="s">
        <v>1963</v>
      </c>
      <c r="C67" s="226" t="s">
        <v>1962</v>
      </c>
      <c r="D67" s="227">
        <v>37891</v>
      </c>
      <c r="E67" s="226">
        <v>10310</v>
      </c>
      <c r="F67" s="228">
        <v>336</v>
      </c>
      <c r="G67" s="223"/>
      <c r="H67" s="219"/>
      <c r="I67" s="219"/>
      <c r="J67" s="219"/>
      <c r="K67" s="219"/>
    </row>
    <row r="68" spans="1:11" x14ac:dyDescent="0.2">
      <c r="A68" s="219"/>
      <c r="B68" s="226" t="s">
        <v>1963</v>
      </c>
      <c r="C68" s="226" t="s">
        <v>1957</v>
      </c>
      <c r="D68" s="227">
        <v>37890</v>
      </c>
      <c r="E68" s="226">
        <v>10311</v>
      </c>
      <c r="F68" s="228">
        <v>268.8</v>
      </c>
      <c r="G68" s="223"/>
      <c r="H68" s="219"/>
      <c r="I68" s="219"/>
      <c r="J68" s="219"/>
      <c r="K68" s="219"/>
    </row>
    <row r="69" spans="1:11" x14ac:dyDescent="0.2">
      <c r="A69" s="219"/>
      <c r="B69" s="226" t="s">
        <v>1963</v>
      </c>
      <c r="C69" s="226" t="s">
        <v>1956</v>
      </c>
      <c r="D69" s="227">
        <v>37897</v>
      </c>
      <c r="E69" s="226">
        <v>10312</v>
      </c>
      <c r="F69" s="228">
        <v>1614.8</v>
      </c>
      <c r="G69" s="223"/>
      <c r="H69" s="219"/>
      <c r="I69" s="219"/>
      <c r="J69" s="219"/>
      <c r="K69" s="219"/>
    </row>
    <row r="70" spans="1:11" x14ac:dyDescent="0.2">
      <c r="A70" s="219"/>
      <c r="B70" s="226" t="s">
        <v>1963</v>
      </c>
      <c r="C70" s="226" t="s">
        <v>1956</v>
      </c>
      <c r="D70" s="227">
        <v>37898</v>
      </c>
      <c r="E70" s="226">
        <v>10313</v>
      </c>
      <c r="F70" s="228">
        <v>182.4</v>
      </c>
      <c r="G70" s="223"/>
      <c r="H70" s="219"/>
      <c r="I70" s="219"/>
      <c r="J70" s="219"/>
      <c r="K70" s="219"/>
    </row>
    <row r="71" spans="1:11" x14ac:dyDescent="0.2">
      <c r="A71" s="219"/>
      <c r="B71" s="226" t="s">
        <v>1963</v>
      </c>
      <c r="C71" s="226" t="s">
        <v>1957</v>
      </c>
      <c r="D71" s="227">
        <v>37898</v>
      </c>
      <c r="E71" s="226">
        <v>10314</v>
      </c>
      <c r="F71" s="228">
        <v>2094.3000000000002</v>
      </c>
      <c r="G71" s="223"/>
      <c r="H71" s="219"/>
      <c r="I71" s="219"/>
      <c r="J71" s="219"/>
      <c r="K71" s="219"/>
    </row>
    <row r="72" spans="1:11" x14ac:dyDescent="0.2">
      <c r="A72" s="219"/>
      <c r="B72" s="226" t="s">
        <v>1963</v>
      </c>
      <c r="C72" s="232" t="s">
        <v>1964</v>
      </c>
      <c r="D72" s="227">
        <v>37897</v>
      </c>
      <c r="E72" s="226">
        <v>10315</v>
      </c>
      <c r="F72" s="228">
        <v>516.79999999999995</v>
      </c>
      <c r="G72" s="223"/>
      <c r="H72" s="219"/>
      <c r="I72" s="219"/>
      <c r="J72" s="219"/>
      <c r="K72" s="219"/>
    </row>
    <row r="73" spans="1:11" x14ac:dyDescent="0.2">
      <c r="A73" s="219"/>
      <c r="B73" s="226" t="s">
        <v>1963</v>
      </c>
      <c r="C73" s="226" t="s">
        <v>1957</v>
      </c>
      <c r="D73" s="227">
        <v>37902</v>
      </c>
      <c r="E73" s="226">
        <v>10316</v>
      </c>
      <c r="F73" s="228">
        <v>2835</v>
      </c>
      <c r="G73" s="223"/>
      <c r="H73" s="219"/>
      <c r="I73" s="219"/>
      <c r="J73" s="219"/>
      <c r="K73" s="219"/>
    </row>
    <row r="74" spans="1:11" x14ac:dyDescent="0.2">
      <c r="A74" s="219"/>
      <c r="B74" s="226" t="s">
        <v>8</v>
      </c>
      <c r="C74" s="226" t="s">
        <v>1954</v>
      </c>
      <c r="D74" s="227">
        <v>37904</v>
      </c>
      <c r="E74" s="226">
        <v>10317</v>
      </c>
      <c r="F74" s="228">
        <v>288</v>
      </c>
      <c r="G74" s="223"/>
      <c r="H74" s="219"/>
      <c r="I74" s="219"/>
      <c r="J74" s="219"/>
      <c r="K74" s="219"/>
    </row>
    <row r="75" spans="1:11" x14ac:dyDescent="0.2">
      <c r="A75" s="219"/>
      <c r="B75" s="226" t="s">
        <v>1963</v>
      </c>
      <c r="C75" s="226" t="s">
        <v>1962</v>
      </c>
      <c r="D75" s="227">
        <v>37898</v>
      </c>
      <c r="E75" s="226">
        <v>10318</v>
      </c>
      <c r="F75" s="228">
        <v>240.4</v>
      </c>
      <c r="G75" s="223"/>
      <c r="H75" s="219"/>
      <c r="I75" s="219"/>
      <c r="J75" s="219"/>
      <c r="K75" s="219"/>
    </row>
    <row r="76" spans="1:11" x14ac:dyDescent="0.2">
      <c r="A76" s="219"/>
      <c r="B76" s="226" t="s">
        <v>8</v>
      </c>
      <c r="C76" s="232" t="s">
        <v>1973</v>
      </c>
      <c r="D76" s="227">
        <v>37905</v>
      </c>
      <c r="E76" s="226">
        <v>10319</v>
      </c>
      <c r="F76" s="228">
        <v>1191.2</v>
      </c>
      <c r="G76" s="223"/>
      <c r="H76" s="219"/>
      <c r="I76" s="219"/>
      <c r="J76" s="219"/>
      <c r="K76" s="219"/>
    </row>
    <row r="77" spans="1:11" x14ac:dyDescent="0.2">
      <c r="A77" s="219"/>
      <c r="B77" s="226" t="s">
        <v>8</v>
      </c>
      <c r="C77" s="226" t="s">
        <v>1953</v>
      </c>
      <c r="D77" s="227">
        <v>37912</v>
      </c>
      <c r="E77" s="226">
        <v>10320</v>
      </c>
      <c r="F77" s="228">
        <v>516</v>
      </c>
      <c r="G77" s="223"/>
      <c r="H77" s="219"/>
      <c r="I77" s="219"/>
      <c r="J77" s="219"/>
      <c r="K77" s="219"/>
    </row>
    <row r="78" spans="1:11" x14ac:dyDescent="0.2">
      <c r="A78" s="219"/>
      <c r="B78" s="226" t="s">
        <v>1963</v>
      </c>
      <c r="C78" s="226" t="s">
        <v>1961</v>
      </c>
      <c r="D78" s="227">
        <v>37905</v>
      </c>
      <c r="E78" s="226">
        <v>10321</v>
      </c>
      <c r="F78" s="228">
        <v>144</v>
      </c>
      <c r="G78" s="223"/>
      <c r="H78" s="219"/>
      <c r="I78" s="219"/>
      <c r="J78" s="219"/>
      <c r="K78" s="219"/>
    </row>
    <row r="79" spans="1:11" x14ac:dyDescent="0.2">
      <c r="A79" s="219"/>
      <c r="B79" s="226" t="s">
        <v>8</v>
      </c>
      <c r="C79" s="232" t="s">
        <v>1973</v>
      </c>
      <c r="D79" s="227">
        <v>37917</v>
      </c>
      <c r="E79" s="226">
        <v>10322</v>
      </c>
      <c r="F79" s="228">
        <v>112</v>
      </c>
      <c r="G79" s="223"/>
      <c r="H79" s="219"/>
      <c r="I79" s="219"/>
      <c r="J79" s="219"/>
      <c r="K79" s="219"/>
    </row>
    <row r="80" spans="1:11" x14ac:dyDescent="0.2">
      <c r="A80" s="219"/>
      <c r="B80" s="226" t="s">
        <v>1963</v>
      </c>
      <c r="C80" s="232" t="s">
        <v>1964</v>
      </c>
      <c r="D80" s="227">
        <v>37908</v>
      </c>
      <c r="E80" s="226">
        <v>10323</v>
      </c>
      <c r="F80" s="228">
        <v>164.4</v>
      </c>
      <c r="G80" s="223"/>
      <c r="H80" s="219"/>
      <c r="I80" s="219"/>
      <c r="J80" s="219"/>
      <c r="K80" s="219"/>
    </row>
    <row r="81" spans="1:11" x14ac:dyDescent="0.2">
      <c r="A81" s="219"/>
      <c r="B81" s="226" t="s">
        <v>8</v>
      </c>
      <c r="C81" s="226" t="s">
        <v>1959</v>
      </c>
      <c r="D81" s="227">
        <v>37904</v>
      </c>
      <c r="E81" s="226">
        <v>10324</v>
      </c>
      <c r="F81" s="228">
        <v>5275.71</v>
      </c>
      <c r="G81" s="223"/>
      <c r="H81" s="219"/>
      <c r="I81" s="219"/>
      <c r="J81" s="219"/>
      <c r="K81" s="219"/>
    </row>
    <row r="82" spans="1:11" x14ac:dyDescent="0.2">
      <c r="A82" s="219"/>
      <c r="B82" s="226" t="s">
        <v>1963</v>
      </c>
      <c r="C82" s="226" t="s">
        <v>1957</v>
      </c>
      <c r="D82" s="227">
        <v>37908</v>
      </c>
      <c r="E82" s="226">
        <v>10325</v>
      </c>
      <c r="F82" s="228">
        <v>1497</v>
      </c>
      <c r="G82" s="223"/>
      <c r="H82" s="219"/>
      <c r="I82" s="219"/>
      <c r="J82" s="219"/>
      <c r="K82" s="219"/>
    </row>
    <row r="83" spans="1:11" x14ac:dyDescent="0.2">
      <c r="A83" s="219"/>
      <c r="B83" s="226" t="s">
        <v>1963</v>
      </c>
      <c r="C83" s="232" t="s">
        <v>1964</v>
      </c>
      <c r="D83" s="227">
        <v>37908</v>
      </c>
      <c r="E83" s="226">
        <v>10326</v>
      </c>
      <c r="F83" s="228">
        <v>982</v>
      </c>
      <c r="G83" s="223"/>
      <c r="H83" s="219"/>
      <c r="I83" s="219"/>
      <c r="J83" s="219"/>
      <c r="K83" s="219"/>
    </row>
    <row r="84" spans="1:11" x14ac:dyDescent="0.2">
      <c r="A84" s="219"/>
      <c r="B84" s="226" t="s">
        <v>1963</v>
      </c>
      <c r="C84" s="226" t="s">
        <v>1956</v>
      </c>
      <c r="D84" s="227">
        <v>37908</v>
      </c>
      <c r="E84" s="226">
        <v>10327</v>
      </c>
      <c r="F84" s="228">
        <v>1810</v>
      </c>
      <c r="G84" s="223"/>
      <c r="H84" s="219"/>
      <c r="I84" s="219"/>
      <c r="J84" s="219"/>
      <c r="K84" s="219"/>
    </row>
    <row r="85" spans="1:11" x14ac:dyDescent="0.2">
      <c r="A85" s="219"/>
      <c r="B85" s="226" t="s">
        <v>1963</v>
      </c>
      <c r="C85" s="232" t="s">
        <v>1964</v>
      </c>
      <c r="D85" s="227">
        <v>37911</v>
      </c>
      <c r="E85" s="226">
        <v>10328</v>
      </c>
      <c r="F85" s="228">
        <v>1168</v>
      </c>
      <c r="G85" s="223"/>
      <c r="H85" s="219"/>
      <c r="I85" s="219"/>
      <c r="J85" s="219"/>
      <c r="K85" s="219"/>
    </row>
    <row r="86" spans="1:11" x14ac:dyDescent="0.2">
      <c r="A86" s="219"/>
      <c r="B86" s="226" t="s">
        <v>1963</v>
      </c>
      <c r="C86" s="232" t="s">
        <v>1964</v>
      </c>
      <c r="D86" s="227">
        <v>37917</v>
      </c>
      <c r="E86" s="226">
        <v>10329</v>
      </c>
      <c r="F86" s="228">
        <v>4578.43</v>
      </c>
      <c r="G86" s="223"/>
      <c r="H86" s="219"/>
      <c r="I86" s="219"/>
      <c r="J86" s="219"/>
      <c r="K86" s="219"/>
    </row>
    <row r="87" spans="1:11" x14ac:dyDescent="0.2">
      <c r="A87" s="219"/>
      <c r="B87" s="226" t="s">
        <v>1963</v>
      </c>
      <c r="C87" s="226" t="s">
        <v>1961</v>
      </c>
      <c r="D87" s="227">
        <v>37922</v>
      </c>
      <c r="E87" s="226">
        <v>10330</v>
      </c>
      <c r="F87" s="228">
        <v>1649</v>
      </c>
      <c r="G87" s="223"/>
      <c r="H87" s="219"/>
      <c r="I87" s="219"/>
      <c r="J87" s="219"/>
      <c r="K87" s="219"/>
    </row>
    <row r="88" spans="1:11" x14ac:dyDescent="0.2">
      <c r="A88" s="219"/>
      <c r="B88" s="226" t="s">
        <v>8</v>
      </c>
      <c r="C88" s="226" t="s">
        <v>1959</v>
      </c>
      <c r="D88" s="227">
        <v>37915</v>
      </c>
      <c r="E88" s="226">
        <v>10331</v>
      </c>
      <c r="F88" s="228">
        <v>88.5</v>
      </c>
      <c r="G88" s="223"/>
      <c r="H88" s="219"/>
      <c r="I88" s="219"/>
      <c r="J88" s="219"/>
      <c r="K88" s="219"/>
    </row>
    <row r="89" spans="1:11" x14ac:dyDescent="0.2">
      <c r="A89" s="219"/>
      <c r="B89" s="226" t="s">
        <v>1963</v>
      </c>
      <c r="C89" s="226" t="s">
        <v>1961</v>
      </c>
      <c r="D89" s="227">
        <v>37915</v>
      </c>
      <c r="E89" s="226">
        <v>10332</v>
      </c>
      <c r="F89" s="228">
        <v>1786.88</v>
      </c>
      <c r="G89" s="223"/>
      <c r="H89" s="219"/>
      <c r="I89" s="219"/>
      <c r="J89" s="219"/>
      <c r="K89" s="219"/>
    </row>
    <row r="90" spans="1:11" x14ac:dyDescent="0.2">
      <c r="A90" s="219"/>
      <c r="B90" s="226" t="s">
        <v>8</v>
      </c>
      <c r="C90" s="226" t="s">
        <v>1953</v>
      </c>
      <c r="D90" s="227">
        <v>37919</v>
      </c>
      <c r="E90" s="226">
        <v>10333</v>
      </c>
      <c r="F90" s="228">
        <v>877.2</v>
      </c>
      <c r="G90" s="223"/>
      <c r="H90" s="219"/>
      <c r="I90" s="219"/>
      <c r="J90" s="219"/>
      <c r="K90" s="219"/>
    </row>
    <row r="91" spans="1:11" x14ac:dyDescent="0.2">
      <c r="A91" s="219"/>
      <c r="B91" s="226" t="s">
        <v>1963</v>
      </c>
      <c r="C91" s="226" t="s">
        <v>1962</v>
      </c>
      <c r="D91" s="227">
        <v>37922</v>
      </c>
      <c r="E91" s="226">
        <v>10334</v>
      </c>
      <c r="F91" s="228">
        <v>144.80000000000001</v>
      </c>
      <c r="G91" s="223"/>
      <c r="H91" s="219"/>
      <c r="I91" s="219"/>
      <c r="J91" s="219"/>
      <c r="K91" s="219"/>
    </row>
    <row r="92" spans="1:11" x14ac:dyDescent="0.2">
      <c r="A92" s="219"/>
      <c r="B92" s="226" t="s">
        <v>8</v>
      </c>
      <c r="C92" s="232" t="s">
        <v>1973</v>
      </c>
      <c r="D92" s="227">
        <v>37918</v>
      </c>
      <c r="E92" s="226">
        <v>10335</v>
      </c>
      <c r="F92" s="228">
        <v>2036.16</v>
      </c>
      <c r="G92" s="223"/>
      <c r="H92" s="219"/>
      <c r="I92" s="219"/>
      <c r="J92" s="219"/>
      <c r="K92" s="219"/>
    </row>
    <row r="93" spans="1:11" x14ac:dyDescent="0.2">
      <c r="A93" s="219"/>
      <c r="B93" s="226" t="s">
        <v>8</v>
      </c>
      <c r="C93" s="232" t="s">
        <v>1973</v>
      </c>
      <c r="D93" s="227">
        <v>37919</v>
      </c>
      <c r="E93" s="226">
        <v>10336</v>
      </c>
      <c r="F93" s="228">
        <v>285.12</v>
      </c>
      <c r="G93" s="223"/>
      <c r="H93" s="219"/>
      <c r="I93" s="219"/>
      <c r="J93" s="219"/>
      <c r="K93" s="219"/>
    </row>
    <row r="94" spans="1:11" x14ac:dyDescent="0.2">
      <c r="A94" s="219"/>
      <c r="B94" s="226" t="s">
        <v>1963</v>
      </c>
      <c r="C94" s="232" t="s">
        <v>1964</v>
      </c>
      <c r="D94" s="227">
        <v>37923</v>
      </c>
      <c r="E94" s="226">
        <v>10337</v>
      </c>
      <c r="F94" s="228">
        <v>2467</v>
      </c>
      <c r="G94" s="223"/>
      <c r="H94" s="219"/>
      <c r="I94" s="219"/>
      <c r="J94" s="219"/>
      <c r="K94" s="219"/>
    </row>
    <row r="95" spans="1:11" x14ac:dyDescent="0.2">
      <c r="A95" s="219"/>
      <c r="B95" s="226" t="s">
        <v>1963</v>
      </c>
      <c r="C95" s="232" t="s">
        <v>1964</v>
      </c>
      <c r="D95" s="227">
        <v>37923</v>
      </c>
      <c r="E95" s="226">
        <v>10338</v>
      </c>
      <c r="F95" s="228">
        <v>1934.5</v>
      </c>
      <c r="G95" s="223"/>
      <c r="H95" s="219"/>
      <c r="I95" s="219"/>
      <c r="J95" s="219"/>
      <c r="K95" s="219"/>
    </row>
    <row r="96" spans="1:11" x14ac:dyDescent="0.2">
      <c r="A96" s="219"/>
      <c r="B96" s="226" t="s">
        <v>1963</v>
      </c>
      <c r="C96" s="226" t="s">
        <v>1956</v>
      </c>
      <c r="D96" s="227">
        <v>37929</v>
      </c>
      <c r="E96" s="226">
        <v>10339</v>
      </c>
      <c r="F96" s="228">
        <v>3354</v>
      </c>
      <c r="G96" s="223"/>
      <c r="H96" s="219"/>
      <c r="I96" s="219"/>
      <c r="J96" s="219"/>
      <c r="K96" s="219"/>
    </row>
    <row r="97" spans="1:11" x14ac:dyDescent="0.2">
      <c r="A97" s="219"/>
      <c r="B97" s="226" t="s">
        <v>1963</v>
      </c>
      <c r="C97" s="226" t="s">
        <v>1957</v>
      </c>
      <c r="D97" s="227">
        <v>37933</v>
      </c>
      <c r="E97" s="226">
        <v>10340</v>
      </c>
      <c r="F97" s="228">
        <v>2436.1799999999998</v>
      </c>
      <c r="G97" s="223"/>
      <c r="H97" s="219"/>
      <c r="I97" s="219"/>
      <c r="J97" s="219"/>
      <c r="K97" s="219"/>
    </row>
    <row r="98" spans="1:11" x14ac:dyDescent="0.2">
      <c r="A98" s="219"/>
      <c r="B98" s="226" t="s">
        <v>8</v>
      </c>
      <c r="C98" s="232" t="s">
        <v>1973</v>
      </c>
      <c r="D98" s="227">
        <v>37930</v>
      </c>
      <c r="E98" s="226">
        <v>10341</v>
      </c>
      <c r="F98" s="228">
        <v>352.6</v>
      </c>
      <c r="G98" s="223"/>
      <c r="H98" s="219"/>
      <c r="I98" s="219"/>
      <c r="J98" s="219"/>
      <c r="K98" s="219"/>
    </row>
    <row r="99" spans="1:11" x14ac:dyDescent="0.2">
      <c r="A99" s="219"/>
      <c r="B99" s="226" t="s">
        <v>1963</v>
      </c>
      <c r="C99" s="232" t="s">
        <v>1964</v>
      </c>
      <c r="D99" s="227">
        <v>37929</v>
      </c>
      <c r="E99" s="226">
        <v>10342</v>
      </c>
      <c r="F99" s="228">
        <v>1840.64</v>
      </c>
      <c r="G99" s="223"/>
      <c r="H99" s="219"/>
      <c r="I99" s="219"/>
      <c r="J99" s="219"/>
      <c r="K99" s="219"/>
    </row>
    <row r="100" spans="1:11" x14ac:dyDescent="0.2">
      <c r="A100" s="219"/>
      <c r="B100" s="226" t="s">
        <v>1963</v>
      </c>
      <c r="C100" s="232" t="s">
        <v>1964</v>
      </c>
      <c r="D100" s="227">
        <v>37931</v>
      </c>
      <c r="E100" s="226">
        <v>10343</v>
      </c>
      <c r="F100" s="228">
        <v>1584</v>
      </c>
      <c r="G100" s="223"/>
      <c r="H100" s="219"/>
      <c r="I100" s="219"/>
      <c r="J100" s="219"/>
      <c r="K100" s="219"/>
    </row>
    <row r="101" spans="1:11" x14ac:dyDescent="0.2">
      <c r="A101" s="219"/>
      <c r="B101" s="226" t="s">
        <v>1963</v>
      </c>
      <c r="C101" s="232" t="s">
        <v>1964</v>
      </c>
      <c r="D101" s="227">
        <v>37930</v>
      </c>
      <c r="E101" s="226">
        <v>10344</v>
      </c>
      <c r="F101" s="228">
        <v>2296</v>
      </c>
      <c r="G101" s="223"/>
      <c r="H101" s="219"/>
      <c r="I101" s="219"/>
      <c r="J101" s="219"/>
      <c r="K101" s="219"/>
    </row>
    <row r="102" spans="1:11" x14ac:dyDescent="0.2">
      <c r="A102" s="219"/>
      <c r="B102" s="226" t="s">
        <v>1963</v>
      </c>
      <c r="C102" s="226" t="s">
        <v>1956</v>
      </c>
      <c r="D102" s="227">
        <v>37936</v>
      </c>
      <c r="E102" s="226">
        <v>10345</v>
      </c>
      <c r="F102" s="228">
        <v>2924.8</v>
      </c>
      <c r="G102" s="223"/>
      <c r="H102" s="219"/>
      <c r="I102" s="219"/>
      <c r="J102" s="219"/>
      <c r="K102" s="219"/>
    </row>
    <row r="103" spans="1:11" x14ac:dyDescent="0.2">
      <c r="A103" s="219"/>
      <c r="B103" s="226" t="s">
        <v>1963</v>
      </c>
      <c r="C103" s="226" t="s">
        <v>1961</v>
      </c>
      <c r="D103" s="227">
        <v>37933</v>
      </c>
      <c r="E103" s="226">
        <v>10346</v>
      </c>
      <c r="F103" s="228">
        <v>1618.88</v>
      </c>
      <c r="G103" s="223"/>
      <c r="H103" s="219"/>
      <c r="I103" s="219"/>
      <c r="J103" s="219"/>
      <c r="K103" s="219"/>
    </row>
    <row r="104" spans="1:11" x14ac:dyDescent="0.2">
      <c r="A104" s="219"/>
      <c r="B104" s="226" t="s">
        <v>1963</v>
      </c>
      <c r="C104" s="232" t="s">
        <v>1964</v>
      </c>
      <c r="D104" s="227">
        <v>37933</v>
      </c>
      <c r="E104" s="226">
        <v>10347</v>
      </c>
      <c r="F104" s="228">
        <v>814.42</v>
      </c>
      <c r="G104" s="223"/>
      <c r="H104" s="219"/>
      <c r="I104" s="219"/>
      <c r="J104" s="219"/>
      <c r="K104" s="219"/>
    </row>
    <row r="105" spans="1:11" x14ac:dyDescent="0.2">
      <c r="A105" s="219"/>
      <c r="B105" s="226" t="s">
        <v>1963</v>
      </c>
      <c r="C105" s="232" t="s">
        <v>1964</v>
      </c>
      <c r="D105" s="227">
        <v>37940</v>
      </c>
      <c r="E105" s="226">
        <v>10348</v>
      </c>
      <c r="F105" s="228">
        <v>363.6</v>
      </c>
      <c r="G105" s="223"/>
      <c r="H105" s="219"/>
      <c r="I105" s="219"/>
      <c r="J105" s="219"/>
      <c r="K105" s="219"/>
    </row>
    <row r="106" spans="1:11" x14ac:dyDescent="0.2">
      <c r="A106" s="219"/>
      <c r="B106" s="226" t="s">
        <v>8</v>
      </c>
      <c r="C106" s="232" t="s">
        <v>1973</v>
      </c>
      <c r="D106" s="227">
        <v>37940</v>
      </c>
      <c r="E106" s="226">
        <v>10349</v>
      </c>
      <c r="F106" s="228">
        <v>141.6</v>
      </c>
      <c r="G106" s="223"/>
      <c r="H106" s="219"/>
      <c r="I106" s="219"/>
      <c r="J106" s="219"/>
      <c r="K106" s="219"/>
    </row>
    <row r="107" spans="1:11" x14ac:dyDescent="0.2">
      <c r="A107" s="219"/>
      <c r="B107" s="226" t="s">
        <v>8</v>
      </c>
      <c r="C107" s="226" t="s">
        <v>1954</v>
      </c>
      <c r="D107" s="227">
        <v>37958</v>
      </c>
      <c r="E107" s="226">
        <v>10350</v>
      </c>
      <c r="F107" s="228">
        <v>642.05999999999995</v>
      </c>
      <c r="G107" s="223"/>
      <c r="H107" s="219"/>
      <c r="I107" s="219"/>
      <c r="J107" s="219"/>
      <c r="K107" s="219"/>
    </row>
    <row r="108" spans="1:11" x14ac:dyDescent="0.2">
      <c r="A108" s="219"/>
      <c r="B108" s="226" t="s">
        <v>1963</v>
      </c>
      <c r="C108" s="226" t="s">
        <v>1957</v>
      </c>
      <c r="D108" s="227">
        <v>37945</v>
      </c>
      <c r="E108" s="226">
        <v>10351</v>
      </c>
      <c r="F108" s="228">
        <v>5398.72</v>
      </c>
      <c r="G108" s="223"/>
      <c r="H108" s="219"/>
      <c r="I108" s="219"/>
      <c r="J108" s="219"/>
      <c r="K108" s="219"/>
    </row>
    <row r="109" spans="1:11" x14ac:dyDescent="0.2">
      <c r="A109" s="219"/>
      <c r="B109" s="226" t="s">
        <v>1963</v>
      </c>
      <c r="C109" s="226" t="s">
        <v>1961</v>
      </c>
      <c r="D109" s="227">
        <v>37943</v>
      </c>
      <c r="E109" s="226">
        <v>10352</v>
      </c>
      <c r="F109" s="228">
        <v>136.30000000000001</v>
      </c>
      <c r="G109" s="223"/>
      <c r="H109" s="219"/>
      <c r="I109" s="219"/>
      <c r="J109" s="219"/>
      <c r="K109" s="219"/>
    </row>
    <row r="110" spans="1:11" x14ac:dyDescent="0.2">
      <c r="A110" s="219"/>
      <c r="B110" s="226" t="s">
        <v>8</v>
      </c>
      <c r="C110" s="232" t="s">
        <v>1973</v>
      </c>
      <c r="D110" s="227">
        <v>37950</v>
      </c>
      <c r="E110" s="226">
        <v>10353</v>
      </c>
      <c r="F110" s="228">
        <v>8593.2800000000007</v>
      </c>
      <c r="G110" s="223"/>
      <c r="H110" s="219"/>
      <c r="I110" s="219"/>
      <c r="J110" s="219"/>
      <c r="K110" s="219"/>
    </row>
    <row r="111" spans="1:11" x14ac:dyDescent="0.2">
      <c r="A111" s="219"/>
      <c r="B111" s="226" t="s">
        <v>1963</v>
      </c>
      <c r="C111" s="226" t="s">
        <v>1962</v>
      </c>
      <c r="D111" s="227">
        <v>37945</v>
      </c>
      <c r="E111" s="226">
        <v>10354</v>
      </c>
      <c r="F111" s="228">
        <v>568.79999999999995</v>
      </c>
      <c r="G111" s="223"/>
      <c r="H111" s="219"/>
      <c r="I111" s="219"/>
      <c r="J111" s="219"/>
      <c r="K111" s="219"/>
    </row>
    <row r="112" spans="1:11" x14ac:dyDescent="0.2">
      <c r="A112" s="219"/>
      <c r="B112" s="226" t="s">
        <v>8</v>
      </c>
      <c r="C112" s="226" t="s">
        <v>1954</v>
      </c>
      <c r="D112" s="227">
        <v>37945</v>
      </c>
      <c r="E112" s="226">
        <v>10355</v>
      </c>
      <c r="F112" s="228">
        <v>480</v>
      </c>
      <c r="G112" s="223"/>
      <c r="H112" s="219"/>
      <c r="I112" s="219"/>
      <c r="J112" s="219"/>
      <c r="K112" s="219"/>
    </row>
    <row r="113" spans="1:11" x14ac:dyDescent="0.2">
      <c r="A113" s="219"/>
      <c r="B113" s="226" t="s">
        <v>8</v>
      </c>
      <c r="C113" s="226" t="s">
        <v>1954</v>
      </c>
      <c r="D113" s="227">
        <v>37952</v>
      </c>
      <c r="E113" s="226">
        <v>10356</v>
      </c>
      <c r="F113" s="228">
        <v>1106.4000000000001</v>
      </c>
      <c r="G113" s="223"/>
      <c r="H113" s="219"/>
      <c r="I113" s="219"/>
      <c r="J113" s="219"/>
      <c r="K113" s="219"/>
    </row>
    <row r="114" spans="1:11" x14ac:dyDescent="0.2">
      <c r="A114" s="219"/>
      <c r="B114" s="226" t="s">
        <v>1963</v>
      </c>
      <c r="C114" s="226" t="s">
        <v>1957</v>
      </c>
      <c r="D114" s="227">
        <v>37957</v>
      </c>
      <c r="E114" s="226">
        <v>10357</v>
      </c>
      <c r="F114" s="228">
        <v>1167.68</v>
      </c>
      <c r="G114" s="223"/>
      <c r="H114" s="219"/>
      <c r="I114" s="219"/>
      <c r="J114" s="219"/>
      <c r="K114" s="219"/>
    </row>
    <row r="115" spans="1:11" x14ac:dyDescent="0.2">
      <c r="A115" s="219"/>
      <c r="B115" s="226" t="s">
        <v>8</v>
      </c>
      <c r="C115" s="226" t="s">
        <v>1953</v>
      </c>
      <c r="D115" s="227">
        <v>37952</v>
      </c>
      <c r="E115" s="226">
        <v>10358</v>
      </c>
      <c r="F115" s="228">
        <v>429.4</v>
      </c>
      <c r="G115" s="223"/>
      <c r="H115" s="219"/>
      <c r="I115" s="219"/>
      <c r="J115" s="219"/>
      <c r="K115" s="219"/>
    </row>
    <row r="116" spans="1:11" x14ac:dyDescent="0.2">
      <c r="A116" s="219"/>
      <c r="B116" s="226" t="s">
        <v>8</v>
      </c>
      <c r="C116" s="226" t="s">
        <v>1953</v>
      </c>
      <c r="D116" s="227">
        <v>37951</v>
      </c>
      <c r="E116" s="226">
        <v>10359</v>
      </c>
      <c r="F116" s="228">
        <v>3471.68</v>
      </c>
      <c r="G116" s="223"/>
      <c r="H116" s="219"/>
      <c r="I116" s="219"/>
      <c r="J116" s="219"/>
      <c r="K116" s="219"/>
    </row>
    <row r="117" spans="1:11" x14ac:dyDescent="0.2">
      <c r="A117" s="219"/>
      <c r="B117" s="226" t="s">
        <v>1963</v>
      </c>
      <c r="C117" s="232" t="s">
        <v>1964</v>
      </c>
      <c r="D117" s="227">
        <v>37957</v>
      </c>
      <c r="E117" s="226">
        <v>10360</v>
      </c>
      <c r="F117" s="228">
        <v>7390.2</v>
      </c>
      <c r="G117" s="223"/>
      <c r="H117" s="219"/>
      <c r="I117" s="219"/>
      <c r="J117" s="219"/>
      <c r="K117" s="219"/>
    </row>
    <row r="118" spans="1:11" x14ac:dyDescent="0.2">
      <c r="A118" s="219"/>
      <c r="B118" s="226" t="s">
        <v>1963</v>
      </c>
      <c r="C118" s="226" t="s">
        <v>1957</v>
      </c>
      <c r="D118" s="227">
        <v>37958</v>
      </c>
      <c r="E118" s="226">
        <v>10361</v>
      </c>
      <c r="F118" s="228">
        <v>2046.24</v>
      </c>
      <c r="G118" s="223"/>
      <c r="H118" s="219"/>
      <c r="I118" s="219"/>
      <c r="J118" s="219"/>
      <c r="K118" s="219"/>
    </row>
    <row r="119" spans="1:11" x14ac:dyDescent="0.2">
      <c r="A119" s="219"/>
      <c r="B119" s="226" t="s">
        <v>1963</v>
      </c>
      <c r="C119" s="226" t="s">
        <v>1961</v>
      </c>
      <c r="D119" s="227">
        <v>37953</v>
      </c>
      <c r="E119" s="226">
        <v>10362</v>
      </c>
      <c r="F119" s="228">
        <v>1549.6</v>
      </c>
      <c r="G119" s="223"/>
      <c r="H119" s="219"/>
      <c r="I119" s="219"/>
      <c r="J119" s="219"/>
      <c r="K119" s="219"/>
    </row>
    <row r="120" spans="1:11" x14ac:dyDescent="0.2">
      <c r="A120" s="219"/>
      <c r="B120" s="226" t="s">
        <v>1963</v>
      </c>
      <c r="C120" s="232" t="s">
        <v>1964</v>
      </c>
      <c r="D120" s="227">
        <v>37959</v>
      </c>
      <c r="E120" s="226">
        <v>10363</v>
      </c>
      <c r="F120" s="228">
        <v>447.2</v>
      </c>
      <c r="G120" s="223"/>
      <c r="H120" s="219"/>
      <c r="I120" s="219"/>
      <c r="J120" s="219"/>
      <c r="K120" s="219"/>
    </row>
    <row r="121" spans="1:11" x14ac:dyDescent="0.2">
      <c r="A121" s="219"/>
      <c r="B121" s="226" t="s">
        <v>1963</v>
      </c>
      <c r="C121" s="226" t="s">
        <v>1957</v>
      </c>
      <c r="D121" s="227">
        <v>37959</v>
      </c>
      <c r="E121" s="226">
        <v>10364</v>
      </c>
      <c r="F121" s="228">
        <v>950</v>
      </c>
      <c r="G121" s="223"/>
      <c r="H121" s="219"/>
      <c r="I121" s="219"/>
      <c r="J121" s="219"/>
      <c r="K121" s="219"/>
    </row>
    <row r="122" spans="1:11" x14ac:dyDescent="0.2">
      <c r="A122" s="219"/>
      <c r="B122" s="226" t="s">
        <v>1963</v>
      </c>
      <c r="C122" s="226" t="s">
        <v>1961</v>
      </c>
      <c r="D122" s="227">
        <v>37957</v>
      </c>
      <c r="E122" s="226">
        <v>10365</v>
      </c>
      <c r="F122" s="228">
        <v>403.2</v>
      </c>
      <c r="G122" s="223"/>
      <c r="H122" s="219"/>
      <c r="I122" s="219"/>
      <c r="J122" s="219"/>
      <c r="K122" s="219"/>
    </row>
    <row r="123" spans="1:11" x14ac:dyDescent="0.2">
      <c r="A123" s="219"/>
      <c r="B123" s="226" t="s">
        <v>1963</v>
      </c>
      <c r="C123" s="226" t="s">
        <v>1962</v>
      </c>
      <c r="D123" s="227">
        <v>37985</v>
      </c>
      <c r="E123" s="226">
        <v>10366</v>
      </c>
      <c r="F123" s="228">
        <v>136</v>
      </c>
      <c r="G123" s="223"/>
      <c r="H123" s="219"/>
      <c r="I123" s="219"/>
      <c r="J123" s="219"/>
      <c r="K123" s="219"/>
    </row>
    <row r="124" spans="1:11" x14ac:dyDescent="0.2">
      <c r="A124" s="219"/>
      <c r="B124" s="226" t="s">
        <v>8</v>
      </c>
      <c r="C124" s="232" t="s">
        <v>1973</v>
      </c>
      <c r="D124" s="227">
        <v>37957</v>
      </c>
      <c r="E124" s="226">
        <v>10367</v>
      </c>
      <c r="F124" s="228">
        <v>834.2</v>
      </c>
      <c r="G124" s="223"/>
      <c r="H124" s="219"/>
      <c r="I124" s="219"/>
      <c r="J124" s="219"/>
      <c r="K124" s="219"/>
    </row>
    <row r="125" spans="1:11" x14ac:dyDescent="0.2">
      <c r="A125" s="219"/>
      <c r="B125" s="226" t="s">
        <v>1963</v>
      </c>
      <c r="C125" s="226" t="s">
        <v>1956</v>
      </c>
      <c r="D125" s="227">
        <v>37957</v>
      </c>
      <c r="E125" s="226">
        <v>10368</v>
      </c>
      <c r="F125" s="228">
        <v>1689.78</v>
      </c>
      <c r="G125" s="223"/>
      <c r="H125" s="219"/>
      <c r="I125" s="219"/>
      <c r="J125" s="219"/>
      <c r="K125" s="219"/>
    </row>
    <row r="126" spans="1:11" x14ac:dyDescent="0.2">
      <c r="A126" s="219"/>
      <c r="B126" s="226" t="s">
        <v>1963</v>
      </c>
      <c r="C126" s="226" t="s">
        <v>1962</v>
      </c>
      <c r="D126" s="227">
        <v>37964</v>
      </c>
      <c r="E126" s="226">
        <v>10369</v>
      </c>
      <c r="F126" s="228">
        <v>2390.4</v>
      </c>
      <c r="G126" s="223"/>
      <c r="H126" s="219"/>
      <c r="I126" s="219"/>
      <c r="J126" s="219"/>
      <c r="K126" s="219"/>
    </row>
    <row r="127" spans="1:11" x14ac:dyDescent="0.2">
      <c r="A127" s="219"/>
      <c r="B127" s="226" t="s">
        <v>8</v>
      </c>
      <c r="C127" s="226" t="s">
        <v>1954</v>
      </c>
      <c r="D127" s="227">
        <v>37982</v>
      </c>
      <c r="E127" s="226">
        <v>10370</v>
      </c>
      <c r="F127" s="228">
        <v>1117.5999999999999</v>
      </c>
      <c r="G127" s="223"/>
      <c r="H127" s="219"/>
      <c r="I127" s="219"/>
      <c r="J127" s="219"/>
      <c r="K127" s="219"/>
    </row>
    <row r="128" spans="1:11" x14ac:dyDescent="0.2">
      <c r="A128" s="219"/>
      <c r="B128" s="226" t="s">
        <v>1963</v>
      </c>
      <c r="C128" s="226" t="s">
        <v>1957</v>
      </c>
      <c r="D128" s="227">
        <v>37979</v>
      </c>
      <c r="E128" s="226">
        <v>10371</v>
      </c>
      <c r="F128" s="228">
        <v>72.959999999999994</v>
      </c>
      <c r="G128" s="223"/>
      <c r="H128" s="219"/>
      <c r="I128" s="219"/>
      <c r="J128" s="219"/>
      <c r="K128" s="219"/>
    </row>
    <row r="129" spans="1:11" x14ac:dyDescent="0.2">
      <c r="A129" s="219"/>
      <c r="B129" s="226" t="s">
        <v>8</v>
      </c>
      <c r="C129" s="226" t="s">
        <v>1953</v>
      </c>
      <c r="D129" s="227">
        <v>37964</v>
      </c>
      <c r="E129" s="226">
        <v>10372</v>
      </c>
      <c r="F129" s="228">
        <v>9210.9</v>
      </c>
      <c r="G129" s="223"/>
      <c r="H129" s="219"/>
      <c r="I129" s="219"/>
      <c r="J129" s="219"/>
      <c r="K129" s="219"/>
    </row>
    <row r="130" spans="1:11" x14ac:dyDescent="0.2">
      <c r="A130" s="219"/>
      <c r="B130" s="226" t="s">
        <v>1963</v>
      </c>
      <c r="C130" s="232" t="s">
        <v>1964</v>
      </c>
      <c r="D130" s="227">
        <v>37966</v>
      </c>
      <c r="E130" s="226">
        <v>10373</v>
      </c>
      <c r="F130" s="228">
        <v>1366.4</v>
      </c>
      <c r="G130" s="223"/>
      <c r="H130" s="219"/>
      <c r="I130" s="219"/>
      <c r="J130" s="219"/>
      <c r="K130" s="219"/>
    </row>
    <row r="131" spans="1:11" x14ac:dyDescent="0.2">
      <c r="A131" s="219"/>
      <c r="B131" s="226" t="s">
        <v>1963</v>
      </c>
      <c r="C131" s="226" t="s">
        <v>1957</v>
      </c>
      <c r="D131" s="227">
        <v>37964</v>
      </c>
      <c r="E131" s="226">
        <v>10374</v>
      </c>
      <c r="F131" s="228">
        <v>459</v>
      </c>
      <c r="G131" s="223"/>
      <c r="H131" s="219"/>
      <c r="I131" s="219"/>
      <c r="J131" s="219"/>
      <c r="K131" s="219"/>
    </row>
    <row r="132" spans="1:11" x14ac:dyDescent="0.2">
      <c r="A132" s="219"/>
      <c r="B132" s="226" t="s">
        <v>1963</v>
      </c>
      <c r="C132" s="226" t="s">
        <v>1961</v>
      </c>
      <c r="D132" s="227">
        <v>37964</v>
      </c>
      <c r="E132" s="226">
        <v>10375</v>
      </c>
      <c r="F132" s="228">
        <v>338</v>
      </c>
      <c r="G132" s="223"/>
      <c r="H132" s="219"/>
      <c r="I132" s="219"/>
      <c r="J132" s="219"/>
      <c r="K132" s="219"/>
    </row>
    <row r="133" spans="1:11" x14ac:dyDescent="0.2">
      <c r="A133" s="219"/>
      <c r="B133" s="226" t="s">
        <v>1963</v>
      </c>
      <c r="C133" s="226" t="s">
        <v>1957</v>
      </c>
      <c r="D133" s="227">
        <v>37968</v>
      </c>
      <c r="E133" s="226">
        <v>10376</v>
      </c>
      <c r="F133" s="228">
        <v>399</v>
      </c>
      <c r="G133" s="223"/>
      <c r="H133" s="219"/>
      <c r="I133" s="219"/>
      <c r="J133" s="219"/>
      <c r="K133" s="219"/>
    </row>
    <row r="134" spans="1:11" x14ac:dyDescent="0.2">
      <c r="A134" s="219"/>
      <c r="B134" s="226" t="s">
        <v>1963</v>
      </c>
      <c r="C134" s="226" t="s">
        <v>1957</v>
      </c>
      <c r="D134" s="227">
        <v>37968</v>
      </c>
      <c r="E134" s="226">
        <v>10377</v>
      </c>
      <c r="F134" s="228">
        <v>863.6</v>
      </c>
      <c r="G134" s="223"/>
      <c r="H134" s="219"/>
      <c r="I134" s="219"/>
      <c r="J134" s="219"/>
      <c r="K134" s="219"/>
    </row>
    <row r="135" spans="1:11" x14ac:dyDescent="0.2">
      <c r="A135" s="219"/>
      <c r="B135" s="226" t="s">
        <v>8</v>
      </c>
      <c r="C135" s="226" t="s">
        <v>1953</v>
      </c>
      <c r="D135" s="227">
        <v>37974</v>
      </c>
      <c r="E135" s="226">
        <v>10378</v>
      </c>
      <c r="F135" s="228">
        <v>103.2</v>
      </c>
      <c r="G135" s="223"/>
      <c r="H135" s="219"/>
      <c r="I135" s="219"/>
      <c r="J135" s="219"/>
      <c r="K135" s="219"/>
    </row>
    <row r="136" spans="1:11" x14ac:dyDescent="0.2">
      <c r="A136" s="219"/>
      <c r="B136" s="226" t="s">
        <v>1963</v>
      </c>
      <c r="C136" s="226" t="s">
        <v>1956</v>
      </c>
      <c r="D136" s="227">
        <v>37968</v>
      </c>
      <c r="E136" s="226">
        <v>10379</v>
      </c>
      <c r="F136" s="228">
        <v>863.28</v>
      </c>
      <c r="G136" s="223"/>
      <c r="H136" s="219"/>
      <c r="I136" s="219"/>
      <c r="J136" s="219"/>
      <c r="K136" s="219"/>
    </row>
    <row r="137" spans="1:11" x14ac:dyDescent="0.2">
      <c r="A137" s="219"/>
      <c r="B137" s="226" t="s">
        <v>1963</v>
      </c>
      <c r="C137" s="226" t="s">
        <v>1962</v>
      </c>
      <c r="D137" s="227">
        <v>38002</v>
      </c>
      <c r="E137" s="226">
        <v>10380</v>
      </c>
      <c r="F137" s="228">
        <v>1313.82</v>
      </c>
      <c r="G137" s="223"/>
      <c r="H137" s="219"/>
      <c r="I137" s="219"/>
      <c r="J137" s="219"/>
      <c r="K137" s="219"/>
    </row>
    <row r="138" spans="1:11" x14ac:dyDescent="0.2">
      <c r="A138" s="219"/>
      <c r="B138" s="226" t="s">
        <v>1963</v>
      </c>
      <c r="C138" s="226" t="s">
        <v>1961</v>
      </c>
      <c r="D138" s="227">
        <v>37968</v>
      </c>
      <c r="E138" s="226">
        <v>10381</v>
      </c>
      <c r="F138" s="228">
        <v>112</v>
      </c>
      <c r="G138" s="223"/>
      <c r="H138" s="219"/>
      <c r="I138" s="219"/>
      <c r="J138" s="219"/>
      <c r="K138" s="219"/>
    </row>
    <row r="139" spans="1:11" x14ac:dyDescent="0.2">
      <c r="A139" s="219"/>
      <c r="B139" s="226" t="s">
        <v>1963</v>
      </c>
      <c r="C139" s="232" t="s">
        <v>1964</v>
      </c>
      <c r="D139" s="227">
        <v>37971</v>
      </c>
      <c r="E139" s="226">
        <v>10382</v>
      </c>
      <c r="F139" s="228">
        <v>2900</v>
      </c>
      <c r="G139" s="223"/>
      <c r="H139" s="219"/>
      <c r="I139" s="219"/>
      <c r="J139" s="219"/>
      <c r="K139" s="219"/>
    </row>
    <row r="140" spans="1:11" x14ac:dyDescent="0.2">
      <c r="A140" s="219"/>
      <c r="B140" s="226" t="s">
        <v>1963</v>
      </c>
      <c r="C140" s="226" t="s">
        <v>1962</v>
      </c>
      <c r="D140" s="227">
        <v>37973</v>
      </c>
      <c r="E140" s="226">
        <v>10383</v>
      </c>
      <c r="F140" s="228">
        <v>899</v>
      </c>
      <c r="G140" s="223"/>
      <c r="H140" s="219"/>
      <c r="I140" s="219"/>
      <c r="J140" s="219"/>
      <c r="K140" s="219"/>
    </row>
    <row r="141" spans="1:11" x14ac:dyDescent="0.2">
      <c r="A141" s="219"/>
      <c r="B141" s="226" t="s">
        <v>1963</v>
      </c>
      <c r="C141" s="226" t="s">
        <v>1961</v>
      </c>
      <c r="D141" s="227">
        <v>37975</v>
      </c>
      <c r="E141" s="226">
        <v>10384</v>
      </c>
      <c r="F141" s="228">
        <v>2222.4</v>
      </c>
      <c r="G141" s="223"/>
      <c r="H141" s="219"/>
      <c r="I141" s="219"/>
      <c r="J141" s="219"/>
      <c r="K141" s="219"/>
    </row>
    <row r="142" spans="1:11" x14ac:dyDescent="0.2">
      <c r="A142" s="219"/>
      <c r="B142" s="226" t="s">
        <v>1963</v>
      </c>
      <c r="C142" s="226" t="s">
        <v>1957</v>
      </c>
      <c r="D142" s="227">
        <v>37978</v>
      </c>
      <c r="E142" s="226">
        <v>10385</v>
      </c>
      <c r="F142" s="228">
        <v>691.2</v>
      </c>
      <c r="G142" s="223"/>
      <c r="H142" s="219"/>
      <c r="I142" s="219"/>
      <c r="J142" s="219"/>
      <c r="K142" s="219"/>
    </row>
    <row r="143" spans="1:11" x14ac:dyDescent="0.2">
      <c r="A143" s="219"/>
      <c r="B143" s="226" t="s">
        <v>8</v>
      </c>
      <c r="C143" s="226" t="s">
        <v>1959</v>
      </c>
      <c r="D143" s="227">
        <v>37980</v>
      </c>
      <c r="E143" s="226">
        <v>10386</v>
      </c>
      <c r="F143" s="228">
        <v>166</v>
      </c>
      <c r="G143" s="223"/>
      <c r="H143" s="219"/>
      <c r="I143" s="219"/>
      <c r="J143" s="219"/>
      <c r="K143" s="219"/>
    </row>
    <row r="144" spans="1:11" x14ac:dyDescent="0.2">
      <c r="A144" s="219"/>
      <c r="B144" s="226" t="s">
        <v>1963</v>
      </c>
      <c r="C144" s="226" t="s">
        <v>1957</v>
      </c>
      <c r="D144" s="227">
        <v>37975</v>
      </c>
      <c r="E144" s="226">
        <v>10387</v>
      </c>
      <c r="F144" s="228">
        <v>1058.4000000000001</v>
      </c>
      <c r="G144" s="223"/>
      <c r="H144" s="219"/>
      <c r="I144" s="219"/>
      <c r="J144" s="219"/>
      <c r="K144" s="219"/>
    </row>
    <row r="145" spans="1:11" x14ac:dyDescent="0.2">
      <c r="A145" s="219"/>
      <c r="B145" s="226" t="s">
        <v>1963</v>
      </c>
      <c r="C145" s="226" t="s">
        <v>1956</v>
      </c>
      <c r="D145" s="227">
        <v>37975</v>
      </c>
      <c r="E145" s="226">
        <v>10388</v>
      </c>
      <c r="F145" s="228">
        <v>1228.8</v>
      </c>
      <c r="G145" s="223"/>
      <c r="H145" s="219"/>
      <c r="I145" s="219"/>
      <c r="J145" s="219"/>
      <c r="K145" s="219"/>
    </row>
    <row r="146" spans="1:11" x14ac:dyDescent="0.2">
      <c r="A146" s="219"/>
      <c r="B146" s="226" t="s">
        <v>1963</v>
      </c>
      <c r="C146" s="232" t="s">
        <v>1964</v>
      </c>
      <c r="D146" s="227">
        <v>37979</v>
      </c>
      <c r="E146" s="226">
        <v>10389</v>
      </c>
      <c r="F146" s="228">
        <v>1832.8</v>
      </c>
      <c r="G146" s="223"/>
      <c r="H146" s="219"/>
      <c r="I146" s="219"/>
      <c r="J146" s="219"/>
      <c r="K146" s="219"/>
    </row>
    <row r="147" spans="1:11" x14ac:dyDescent="0.2">
      <c r="A147" s="219"/>
      <c r="B147" s="226" t="s">
        <v>8</v>
      </c>
      <c r="C147" s="226" t="s">
        <v>1954</v>
      </c>
      <c r="D147" s="227">
        <v>37981</v>
      </c>
      <c r="E147" s="226">
        <v>10390</v>
      </c>
      <c r="F147" s="228">
        <v>2090.88</v>
      </c>
      <c r="G147" s="223"/>
      <c r="H147" s="219"/>
      <c r="I147" s="219"/>
      <c r="J147" s="219"/>
      <c r="K147" s="219"/>
    </row>
    <row r="148" spans="1:11" x14ac:dyDescent="0.2">
      <c r="A148" s="219"/>
      <c r="B148" s="226" t="s">
        <v>1963</v>
      </c>
      <c r="C148" s="226" t="s">
        <v>1961</v>
      </c>
      <c r="D148" s="227">
        <v>37986</v>
      </c>
      <c r="E148" s="226">
        <v>10391</v>
      </c>
      <c r="F148" s="228">
        <v>86.4</v>
      </c>
      <c r="G148" s="223"/>
      <c r="H148" s="219"/>
      <c r="I148" s="219"/>
      <c r="J148" s="219"/>
      <c r="K148" s="219"/>
    </row>
    <row r="149" spans="1:11" x14ac:dyDescent="0.2">
      <c r="A149" s="219"/>
      <c r="B149" s="226" t="s">
        <v>1963</v>
      </c>
      <c r="C149" s="226" t="s">
        <v>1956</v>
      </c>
      <c r="D149" s="227">
        <v>37987</v>
      </c>
      <c r="E149" s="226">
        <v>10392</v>
      </c>
      <c r="F149" s="228">
        <v>1440</v>
      </c>
      <c r="G149" s="223"/>
      <c r="H149" s="219"/>
      <c r="I149" s="219"/>
      <c r="J149" s="219"/>
      <c r="K149" s="219"/>
    </row>
    <row r="150" spans="1:11" x14ac:dyDescent="0.2">
      <c r="A150" s="219"/>
      <c r="B150" s="226" t="s">
        <v>1963</v>
      </c>
      <c r="C150" s="226" t="s">
        <v>1957</v>
      </c>
      <c r="D150" s="227">
        <v>37989</v>
      </c>
      <c r="E150" s="226">
        <v>10393</v>
      </c>
      <c r="F150" s="228">
        <v>2556.9499999999998</v>
      </c>
      <c r="G150" s="223"/>
      <c r="H150" s="219"/>
      <c r="I150" s="219"/>
      <c r="J150" s="219"/>
      <c r="K150" s="219"/>
    </row>
    <row r="151" spans="1:11" x14ac:dyDescent="0.2">
      <c r="A151" s="219"/>
      <c r="B151" s="226" t="s">
        <v>1963</v>
      </c>
      <c r="C151" s="226" t="s">
        <v>1957</v>
      </c>
      <c r="D151" s="227">
        <v>37989</v>
      </c>
      <c r="E151" s="226">
        <v>10394</v>
      </c>
      <c r="F151" s="228">
        <v>442</v>
      </c>
      <c r="G151" s="223"/>
      <c r="H151" s="219"/>
      <c r="I151" s="219"/>
      <c r="J151" s="219"/>
      <c r="K151" s="219"/>
    </row>
    <row r="152" spans="1:11" x14ac:dyDescent="0.2">
      <c r="A152" s="219"/>
      <c r="B152" s="226" t="s">
        <v>8</v>
      </c>
      <c r="C152" s="226" t="s">
        <v>1954</v>
      </c>
      <c r="D152" s="227">
        <v>37989</v>
      </c>
      <c r="E152" s="226">
        <v>10395</v>
      </c>
      <c r="F152" s="228">
        <v>2122.92</v>
      </c>
      <c r="G152" s="223"/>
      <c r="H152" s="219"/>
      <c r="I152" s="219"/>
      <c r="J152" s="219"/>
      <c r="K152" s="219"/>
    </row>
    <row r="153" spans="1:11" x14ac:dyDescent="0.2">
      <c r="A153" s="219"/>
      <c r="B153" s="226" t="s">
        <v>1963</v>
      </c>
      <c r="C153" s="226" t="s">
        <v>1957</v>
      </c>
      <c r="D153" s="227">
        <v>37992</v>
      </c>
      <c r="E153" s="226">
        <v>10396</v>
      </c>
      <c r="F153" s="228">
        <v>1903.8</v>
      </c>
      <c r="G153" s="223"/>
      <c r="H153" s="219"/>
      <c r="I153" s="219"/>
      <c r="J153" s="219"/>
      <c r="K153" s="219"/>
    </row>
    <row r="154" spans="1:11" x14ac:dyDescent="0.2">
      <c r="A154" s="219"/>
      <c r="B154" s="226" t="s">
        <v>8</v>
      </c>
      <c r="C154" s="226" t="s">
        <v>1953</v>
      </c>
      <c r="D154" s="227">
        <v>37988</v>
      </c>
      <c r="E154" s="226">
        <v>10397</v>
      </c>
      <c r="F154" s="228">
        <v>716.72</v>
      </c>
      <c r="G154" s="223"/>
      <c r="H154" s="219"/>
      <c r="I154" s="219"/>
      <c r="J154" s="219"/>
      <c r="K154" s="219"/>
    </row>
    <row r="155" spans="1:11" x14ac:dyDescent="0.2">
      <c r="A155" s="219"/>
      <c r="B155" s="226" t="s">
        <v>1963</v>
      </c>
      <c r="C155" s="226" t="s">
        <v>1956</v>
      </c>
      <c r="D155" s="227">
        <v>37995</v>
      </c>
      <c r="E155" s="226">
        <v>10398</v>
      </c>
      <c r="F155" s="228">
        <v>2505.6</v>
      </c>
      <c r="G155" s="223"/>
      <c r="H155" s="219"/>
      <c r="I155" s="219"/>
      <c r="J155" s="219"/>
      <c r="K155" s="219"/>
    </row>
    <row r="156" spans="1:11" x14ac:dyDescent="0.2">
      <c r="A156" s="219"/>
      <c r="B156" s="226" t="s">
        <v>1963</v>
      </c>
      <c r="C156" s="226" t="s">
        <v>1962</v>
      </c>
      <c r="D156" s="227">
        <v>37994</v>
      </c>
      <c r="E156" s="226">
        <v>10399</v>
      </c>
      <c r="F156" s="228">
        <v>1765.6</v>
      </c>
      <c r="G156" s="223"/>
      <c r="H156" s="219"/>
      <c r="I156" s="219"/>
      <c r="J156" s="219"/>
      <c r="K156" s="219"/>
    </row>
    <row r="157" spans="1:11" x14ac:dyDescent="0.2">
      <c r="A157" s="219"/>
      <c r="B157" s="226" t="s">
        <v>1963</v>
      </c>
      <c r="C157" s="226" t="s">
        <v>1957</v>
      </c>
      <c r="D157" s="227">
        <v>38002</v>
      </c>
      <c r="E157" s="226">
        <v>10400</v>
      </c>
      <c r="F157" s="228">
        <v>3063</v>
      </c>
      <c r="G157" s="223"/>
      <c r="H157" s="219"/>
      <c r="I157" s="219"/>
      <c r="J157" s="219"/>
      <c r="K157" s="219"/>
    </row>
    <row r="158" spans="1:11" x14ac:dyDescent="0.2">
      <c r="A158" s="219"/>
      <c r="B158" s="226" t="s">
        <v>1963</v>
      </c>
      <c r="C158" s="226" t="s">
        <v>1957</v>
      </c>
      <c r="D158" s="227">
        <v>37996</v>
      </c>
      <c r="E158" s="226">
        <v>10401</v>
      </c>
      <c r="F158" s="228">
        <v>3868.6</v>
      </c>
      <c r="G158" s="223"/>
      <c r="H158" s="219"/>
      <c r="I158" s="219"/>
      <c r="J158" s="219"/>
      <c r="K158" s="219"/>
    </row>
    <row r="159" spans="1:11" x14ac:dyDescent="0.2">
      <c r="A159" s="219"/>
      <c r="B159" s="226" t="s">
        <v>1963</v>
      </c>
      <c r="C159" s="226" t="s">
        <v>1962</v>
      </c>
      <c r="D159" s="227">
        <v>37996</v>
      </c>
      <c r="E159" s="226">
        <v>10402</v>
      </c>
      <c r="F159" s="228">
        <v>2713.5</v>
      </c>
      <c r="G159" s="223"/>
      <c r="H159" s="219"/>
      <c r="I159" s="219"/>
      <c r="J159" s="219"/>
      <c r="K159" s="219"/>
    </row>
    <row r="160" spans="1:11" x14ac:dyDescent="0.2">
      <c r="A160" s="219"/>
      <c r="B160" s="226" t="s">
        <v>1963</v>
      </c>
      <c r="C160" s="232" t="s">
        <v>1964</v>
      </c>
      <c r="D160" s="227">
        <v>37995</v>
      </c>
      <c r="E160" s="226">
        <v>10403</v>
      </c>
      <c r="F160" s="228">
        <v>855.01</v>
      </c>
      <c r="G160" s="223"/>
      <c r="H160" s="219"/>
      <c r="I160" s="219"/>
      <c r="J160" s="219"/>
      <c r="K160" s="219"/>
    </row>
    <row r="161" spans="1:11" x14ac:dyDescent="0.2">
      <c r="A161" s="219"/>
      <c r="B161" s="226" t="s">
        <v>1963</v>
      </c>
      <c r="C161" s="226" t="s">
        <v>1956</v>
      </c>
      <c r="D161" s="227">
        <v>37994</v>
      </c>
      <c r="E161" s="226">
        <v>10404</v>
      </c>
      <c r="F161" s="228">
        <v>1591.25</v>
      </c>
      <c r="G161" s="223"/>
      <c r="H161" s="219"/>
      <c r="I161" s="219"/>
      <c r="J161" s="219"/>
      <c r="K161" s="219"/>
    </row>
    <row r="162" spans="1:11" x14ac:dyDescent="0.2">
      <c r="A162" s="219"/>
      <c r="B162" s="226" t="s">
        <v>1963</v>
      </c>
      <c r="C162" s="226" t="s">
        <v>1957</v>
      </c>
      <c r="D162" s="227">
        <v>38008</v>
      </c>
      <c r="E162" s="226">
        <v>10405</v>
      </c>
      <c r="F162" s="228">
        <v>400</v>
      </c>
      <c r="G162" s="223"/>
      <c r="H162" s="219"/>
      <c r="I162" s="219"/>
      <c r="J162" s="219"/>
      <c r="K162" s="219"/>
    </row>
    <row r="163" spans="1:11" x14ac:dyDescent="0.2">
      <c r="A163" s="219"/>
      <c r="B163" s="226" t="s">
        <v>8</v>
      </c>
      <c r="C163" s="232" t="s">
        <v>1973</v>
      </c>
      <c r="D163" s="227">
        <v>37999</v>
      </c>
      <c r="E163" s="226">
        <v>10406</v>
      </c>
      <c r="F163" s="228">
        <v>1830.78</v>
      </c>
      <c r="G163" s="223"/>
      <c r="H163" s="219"/>
      <c r="I163" s="219"/>
      <c r="J163" s="219"/>
      <c r="K163" s="219"/>
    </row>
    <row r="164" spans="1:11" x14ac:dyDescent="0.2">
      <c r="A164" s="219"/>
      <c r="B164" s="226" t="s">
        <v>1963</v>
      </c>
      <c r="C164" s="226" t="s">
        <v>1956</v>
      </c>
      <c r="D164" s="227">
        <v>38016</v>
      </c>
      <c r="E164" s="226">
        <v>10407</v>
      </c>
      <c r="F164" s="228">
        <v>1194</v>
      </c>
      <c r="G164" s="223"/>
      <c r="H164" s="219"/>
      <c r="I164" s="219"/>
      <c r="J164" s="219"/>
      <c r="K164" s="219"/>
    </row>
    <row r="165" spans="1:11" x14ac:dyDescent="0.2">
      <c r="A165" s="219"/>
      <c r="B165" s="226" t="s">
        <v>1963</v>
      </c>
      <c r="C165" s="226" t="s">
        <v>1962</v>
      </c>
      <c r="D165" s="227">
        <v>38000</v>
      </c>
      <c r="E165" s="226">
        <v>10408</v>
      </c>
      <c r="F165" s="228">
        <v>1622.4</v>
      </c>
      <c r="G165" s="223"/>
      <c r="H165" s="219"/>
      <c r="I165" s="219"/>
      <c r="J165" s="219"/>
      <c r="K165" s="219"/>
    </row>
    <row r="166" spans="1:11" x14ac:dyDescent="0.2">
      <c r="A166" s="219"/>
      <c r="B166" s="226" t="s">
        <v>1963</v>
      </c>
      <c r="C166" s="226" t="s">
        <v>1961</v>
      </c>
      <c r="D166" s="227">
        <v>38000</v>
      </c>
      <c r="E166" s="226">
        <v>10409</v>
      </c>
      <c r="F166" s="228">
        <v>319.2</v>
      </c>
      <c r="G166" s="223"/>
      <c r="H166" s="219"/>
      <c r="I166" s="219"/>
      <c r="J166" s="219"/>
      <c r="K166" s="219"/>
    </row>
    <row r="167" spans="1:11" x14ac:dyDescent="0.2">
      <c r="A167" s="219"/>
      <c r="B167" s="226" t="s">
        <v>1963</v>
      </c>
      <c r="C167" s="226" t="s">
        <v>1961</v>
      </c>
      <c r="D167" s="227">
        <v>38001</v>
      </c>
      <c r="E167" s="226">
        <v>10410</v>
      </c>
      <c r="F167" s="228">
        <v>802</v>
      </c>
      <c r="G167" s="223"/>
      <c r="H167" s="219"/>
      <c r="I167" s="219"/>
      <c r="J167" s="219"/>
      <c r="K167" s="219"/>
    </row>
    <row r="168" spans="1:11" x14ac:dyDescent="0.2">
      <c r="A168" s="219"/>
      <c r="B168" s="226" t="s">
        <v>8</v>
      </c>
      <c r="C168" s="226" t="s">
        <v>1959</v>
      </c>
      <c r="D168" s="227">
        <v>38007</v>
      </c>
      <c r="E168" s="226">
        <v>10411</v>
      </c>
      <c r="F168" s="228">
        <v>966.8</v>
      </c>
      <c r="G168" s="223"/>
      <c r="H168" s="219"/>
      <c r="I168" s="219"/>
      <c r="J168" s="219"/>
      <c r="K168" s="219"/>
    </row>
    <row r="169" spans="1:11" x14ac:dyDescent="0.2">
      <c r="A169" s="219"/>
      <c r="B169" s="226" t="s">
        <v>1963</v>
      </c>
      <c r="C169" s="226" t="s">
        <v>1962</v>
      </c>
      <c r="D169" s="227">
        <v>38001</v>
      </c>
      <c r="E169" s="226">
        <v>10412</v>
      </c>
      <c r="F169" s="228">
        <v>334.8</v>
      </c>
      <c r="G169" s="223"/>
      <c r="H169" s="219"/>
      <c r="I169" s="219"/>
      <c r="J169" s="219"/>
      <c r="K169" s="219"/>
    </row>
    <row r="170" spans="1:11" x14ac:dyDescent="0.2">
      <c r="A170" s="219"/>
      <c r="B170" s="226" t="s">
        <v>1963</v>
      </c>
      <c r="C170" s="226" t="s">
        <v>1961</v>
      </c>
      <c r="D170" s="227">
        <v>38002</v>
      </c>
      <c r="E170" s="226">
        <v>10413</v>
      </c>
      <c r="F170" s="228">
        <v>2123.1999999999998</v>
      </c>
      <c r="G170" s="223"/>
      <c r="H170" s="219"/>
      <c r="I170" s="219"/>
      <c r="J170" s="219"/>
      <c r="K170" s="219"/>
    </row>
    <row r="171" spans="1:11" x14ac:dyDescent="0.2">
      <c r="A171" s="219"/>
      <c r="B171" s="226" t="s">
        <v>1963</v>
      </c>
      <c r="C171" s="226" t="s">
        <v>1956</v>
      </c>
      <c r="D171" s="227">
        <v>38003</v>
      </c>
      <c r="E171" s="226">
        <v>10414</v>
      </c>
      <c r="F171" s="228">
        <v>224.83</v>
      </c>
      <c r="G171" s="223"/>
      <c r="H171" s="219"/>
      <c r="I171" s="219"/>
      <c r="J171" s="219"/>
      <c r="K171" s="219"/>
    </row>
    <row r="172" spans="1:11" x14ac:dyDescent="0.2">
      <c r="A172" s="219"/>
      <c r="B172" s="226" t="s">
        <v>1963</v>
      </c>
      <c r="C172" s="226" t="s">
        <v>1961</v>
      </c>
      <c r="D172" s="227">
        <v>38010</v>
      </c>
      <c r="E172" s="226">
        <v>10415</v>
      </c>
      <c r="F172" s="228">
        <v>102.4</v>
      </c>
      <c r="G172" s="223"/>
      <c r="H172" s="219"/>
      <c r="I172" s="219"/>
      <c r="J172" s="219"/>
      <c r="K172" s="219"/>
    </row>
    <row r="173" spans="1:11" x14ac:dyDescent="0.2">
      <c r="A173" s="219"/>
      <c r="B173" s="226" t="s">
        <v>1963</v>
      </c>
      <c r="C173" s="226" t="s">
        <v>1962</v>
      </c>
      <c r="D173" s="227">
        <v>38013</v>
      </c>
      <c r="E173" s="226">
        <v>10416</v>
      </c>
      <c r="F173" s="228">
        <v>720</v>
      </c>
      <c r="G173" s="223"/>
      <c r="H173" s="219"/>
      <c r="I173" s="219"/>
      <c r="J173" s="219"/>
      <c r="K173" s="219"/>
    </row>
    <row r="174" spans="1:11" x14ac:dyDescent="0.2">
      <c r="A174" s="219"/>
      <c r="B174" s="226" t="s">
        <v>1963</v>
      </c>
      <c r="C174" s="232" t="s">
        <v>1964</v>
      </c>
      <c r="D174" s="227">
        <v>38014</v>
      </c>
      <c r="E174" s="226">
        <v>10417</v>
      </c>
      <c r="F174" s="228">
        <v>11188.4</v>
      </c>
      <c r="G174" s="223"/>
      <c r="H174" s="219"/>
      <c r="I174" s="219"/>
      <c r="J174" s="219"/>
      <c r="K174" s="219"/>
    </row>
    <row r="175" spans="1:11" x14ac:dyDescent="0.2">
      <c r="A175" s="219"/>
      <c r="B175" s="226" t="s">
        <v>1963</v>
      </c>
      <c r="C175" s="232" t="s">
        <v>1964</v>
      </c>
      <c r="D175" s="227">
        <v>38010</v>
      </c>
      <c r="E175" s="226">
        <v>10418</v>
      </c>
      <c r="F175" s="228">
        <v>1814.8</v>
      </c>
      <c r="G175" s="223"/>
      <c r="H175" s="219"/>
      <c r="I175" s="219"/>
      <c r="J175" s="219"/>
      <c r="K175" s="219"/>
    </row>
    <row r="176" spans="1:11" x14ac:dyDescent="0.2">
      <c r="A176" s="219"/>
      <c r="B176" s="226" t="s">
        <v>1963</v>
      </c>
      <c r="C176" s="232" t="s">
        <v>1964</v>
      </c>
      <c r="D176" s="227">
        <v>38016</v>
      </c>
      <c r="E176" s="226">
        <v>10419</v>
      </c>
      <c r="F176" s="228">
        <v>2097.6</v>
      </c>
      <c r="G176" s="223"/>
      <c r="H176" s="219"/>
      <c r="I176" s="219"/>
      <c r="J176" s="219"/>
      <c r="K176" s="219"/>
    </row>
    <row r="177" spans="1:11" x14ac:dyDescent="0.2">
      <c r="A177" s="219"/>
      <c r="B177" s="226" t="s">
        <v>1963</v>
      </c>
      <c r="C177" s="226" t="s">
        <v>1961</v>
      </c>
      <c r="D177" s="227">
        <v>38013</v>
      </c>
      <c r="E177" s="226">
        <v>10420</v>
      </c>
      <c r="F177" s="228">
        <v>1707.84</v>
      </c>
      <c r="G177" s="223"/>
      <c r="H177" s="219"/>
      <c r="I177" s="219"/>
      <c r="J177" s="219"/>
      <c r="K177" s="219"/>
    </row>
    <row r="178" spans="1:11" x14ac:dyDescent="0.2">
      <c r="A178" s="219"/>
      <c r="B178" s="226" t="s">
        <v>1963</v>
      </c>
      <c r="C178" s="226" t="s">
        <v>1962</v>
      </c>
      <c r="D178" s="227">
        <v>38013</v>
      </c>
      <c r="E178" s="226">
        <v>10421</v>
      </c>
      <c r="F178" s="228">
        <v>1194.27</v>
      </c>
      <c r="G178" s="223"/>
      <c r="H178" s="219"/>
      <c r="I178" s="219"/>
      <c r="J178" s="219"/>
      <c r="K178" s="219"/>
    </row>
    <row r="179" spans="1:11" x14ac:dyDescent="0.2">
      <c r="A179" s="219"/>
      <c r="B179" s="226" t="s">
        <v>1963</v>
      </c>
      <c r="C179" s="226" t="s">
        <v>1956</v>
      </c>
      <c r="D179" s="227">
        <v>38017</v>
      </c>
      <c r="E179" s="226">
        <v>10422</v>
      </c>
      <c r="F179" s="228">
        <v>49.8</v>
      </c>
      <c r="G179" s="223"/>
      <c r="H179" s="219"/>
      <c r="I179" s="219"/>
      <c r="J179" s="219"/>
      <c r="K179" s="219"/>
    </row>
    <row r="180" spans="1:11" x14ac:dyDescent="0.2">
      <c r="A180" s="219"/>
      <c r="B180" s="226" t="s">
        <v>8</v>
      </c>
      <c r="C180" s="226" t="s">
        <v>1954</v>
      </c>
      <c r="D180" s="227">
        <v>38041</v>
      </c>
      <c r="E180" s="226">
        <v>10423</v>
      </c>
      <c r="F180" s="228">
        <v>1020</v>
      </c>
      <c r="G180" s="223"/>
      <c r="H180" s="219"/>
      <c r="I180" s="219"/>
      <c r="J180" s="219"/>
      <c r="K180" s="219"/>
    </row>
    <row r="181" spans="1:11" x14ac:dyDescent="0.2">
      <c r="A181" s="219"/>
      <c r="B181" s="226" t="s">
        <v>8</v>
      </c>
      <c r="C181" s="232" t="s">
        <v>1973</v>
      </c>
      <c r="D181" s="227">
        <v>38013</v>
      </c>
      <c r="E181" s="226">
        <v>10424</v>
      </c>
      <c r="F181" s="228">
        <v>9194.56</v>
      </c>
      <c r="G181" s="223"/>
      <c r="H181" s="219"/>
      <c r="I181" s="219"/>
      <c r="J181" s="219"/>
      <c r="K181" s="219"/>
    </row>
    <row r="182" spans="1:11" x14ac:dyDescent="0.2">
      <c r="A182" s="219"/>
      <c r="B182" s="226" t="s">
        <v>8</v>
      </c>
      <c r="C182" s="226" t="s">
        <v>1954</v>
      </c>
      <c r="D182" s="227">
        <v>38031</v>
      </c>
      <c r="E182" s="226">
        <v>10425</v>
      </c>
      <c r="F182" s="228">
        <v>360</v>
      </c>
      <c r="G182" s="223"/>
      <c r="H182" s="219"/>
      <c r="I182" s="219"/>
      <c r="J182" s="219"/>
      <c r="K182" s="219"/>
    </row>
    <row r="183" spans="1:11" x14ac:dyDescent="0.2">
      <c r="A183" s="219"/>
      <c r="B183" s="226" t="s">
        <v>1963</v>
      </c>
      <c r="C183" s="232" t="s">
        <v>1964</v>
      </c>
      <c r="D183" s="227">
        <v>38023</v>
      </c>
      <c r="E183" s="226">
        <v>10426</v>
      </c>
      <c r="F183" s="228">
        <v>338.2</v>
      </c>
      <c r="G183" s="223"/>
      <c r="H183" s="219"/>
      <c r="I183" s="219"/>
      <c r="J183" s="219"/>
      <c r="K183" s="219"/>
    </row>
    <row r="184" spans="1:11" x14ac:dyDescent="0.2">
      <c r="A184" s="219"/>
      <c r="B184" s="226" t="s">
        <v>1963</v>
      </c>
      <c r="C184" s="232" t="s">
        <v>1964</v>
      </c>
      <c r="D184" s="227">
        <v>38049</v>
      </c>
      <c r="E184" s="226">
        <v>10427</v>
      </c>
      <c r="F184" s="228">
        <v>651</v>
      </c>
      <c r="G184" s="223"/>
      <c r="H184" s="219"/>
      <c r="I184" s="219"/>
      <c r="J184" s="219"/>
      <c r="K184" s="219"/>
    </row>
    <row r="185" spans="1:11" x14ac:dyDescent="0.2">
      <c r="A185" s="219"/>
      <c r="B185" s="226" t="s">
        <v>8</v>
      </c>
      <c r="C185" s="232" t="s">
        <v>1973</v>
      </c>
      <c r="D185" s="227">
        <v>38021</v>
      </c>
      <c r="E185" s="226">
        <v>10428</v>
      </c>
      <c r="F185" s="228">
        <v>192</v>
      </c>
      <c r="G185" s="223"/>
      <c r="H185" s="219"/>
      <c r="I185" s="219"/>
      <c r="J185" s="219"/>
      <c r="K185" s="219"/>
    </row>
    <row r="186" spans="1:11" x14ac:dyDescent="0.2">
      <c r="A186" s="219"/>
      <c r="B186" s="226" t="s">
        <v>1963</v>
      </c>
      <c r="C186" s="226" t="s">
        <v>1961</v>
      </c>
      <c r="D186" s="227">
        <v>38024</v>
      </c>
      <c r="E186" s="226">
        <v>10429</v>
      </c>
      <c r="F186" s="228">
        <v>1441.37</v>
      </c>
      <c r="G186" s="223"/>
      <c r="H186" s="219"/>
      <c r="I186" s="219"/>
      <c r="J186" s="219"/>
      <c r="K186" s="219"/>
    </row>
    <row r="187" spans="1:11" x14ac:dyDescent="0.2">
      <c r="A187" s="219"/>
      <c r="B187" s="226" t="s">
        <v>1963</v>
      </c>
      <c r="C187" s="232" t="s">
        <v>1964</v>
      </c>
      <c r="D187" s="227">
        <v>38020</v>
      </c>
      <c r="E187" s="226">
        <v>10430</v>
      </c>
      <c r="F187" s="228">
        <v>4899.2</v>
      </c>
      <c r="G187" s="223"/>
      <c r="H187" s="219"/>
      <c r="I187" s="219"/>
      <c r="J187" s="219"/>
      <c r="K187" s="219"/>
    </row>
    <row r="188" spans="1:11" x14ac:dyDescent="0.2">
      <c r="A188" s="219"/>
      <c r="B188" s="226" t="s">
        <v>1963</v>
      </c>
      <c r="C188" s="232" t="s">
        <v>1964</v>
      </c>
      <c r="D188" s="227">
        <v>38024</v>
      </c>
      <c r="E188" s="226">
        <v>10431</v>
      </c>
      <c r="F188" s="228">
        <v>1892.25</v>
      </c>
      <c r="G188" s="223"/>
      <c r="H188" s="219"/>
      <c r="I188" s="219"/>
      <c r="J188" s="219"/>
      <c r="K188" s="219"/>
    </row>
    <row r="189" spans="1:11" x14ac:dyDescent="0.2">
      <c r="A189" s="219"/>
      <c r="B189" s="226" t="s">
        <v>1963</v>
      </c>
      <c r="C189" s="226" t="s">
        <v>1961</v>
      </c>
      <c r="D189" s="227">
        <v>38024</v>
      </c>
      <c r="E189" s="226">
        <v>10432</v>
      </c>
      <c r="F189" s="228">
        <v>485</v>
      </c>
      <c r="G189" s="223"/>
      <c r="H189" s="219"/>
      <c r="I189" s="219"/>
      <c r="J189" s="219"/>
      <c r="K189" s="219"/>
    </row>
    <row r="190" spans="1:11" x14ac:dyDescent="0.2">
      <c r="A190" s="219"/>
      <c r="B190" s="226" t="s">
        <v>1963</v>
      </c>
      <c r="C190" s="226" t="s">
        <v>1961</v>
      </c>
      <c r="D190" s="227">
        <v>38050</v>
      </c>
      <c r="E190" s="226">
        <v>10433</v>
      </c>
      <c r="F190" s="228">
        <v>2851.2</v>
      </c>
      <c r="G190" s="223"/>
      <c r="H190" s="219"/>
      <c r="I190" s="219"/>
      <c r="J190" s="219"/>
      <c r="K190" s="219"/>
    </row>
    <row r="191" spans="1:11" x14ac:dyDescent="0.2">
      <c r="A191" s="219"/>
      <c r="B191" s="226" t="s">
        <v>1963</v>
      </c>
      <c r="C191" s="226" t="s">
        <v>1961</v>
      </c>
      <c r="D191" s="227">
        <v>38030</v>
      </c>
      <c r="E191" s="226">
        <v>10434</v>
      </c>
      <c r="F191" s="228">
        <v>321.12</v>
      </c>
      <c r="G191" s="223"/>
      <c r="H191" s="219"/>
      <c r="I191" s="219"/>
      <c r="J191" s="219"/>
      <c r="K191" s="219"/>
    </row>
    <row r="192" spans="1:11" x14ac:dyDescent="0.2">
      <c r="A192" s="219"/>
      <c r="B192" s="226" t="s">
        <v>1963</v>
      </c>
      <c r="C192" s="226" t="s">
        <v>1962</v>
      </c>
      <c r="D192" s="227">
        <v>38024</v>
      </c>
      <c r="E192" s="226">
        <v>10435</v>
      </c>
      <c r="F192" s="228">
        <v>631.6</v>
      </c>
      <c r="G192" s="223"/>
      <c r="H192" s="219"/>
      <c r="I192" s="219"/>
      <c r="J192" s="219"/>
      <c r="K192" s="219"/>
    </row>
    <row r="193" spans="1:11" x14ac:dyDescent="0.2">
      <c r="A193" s="219"/>
      <c r="B193" s="226" t="s">
        <v>1963</v>
      </c>
      <c r="C193" s="226" t="s">
        <v>1961</v>
      </c>
      <c r="D193" s="227">
        <v>38028</v>
      </c>
      <c r="E193" s="226">
        <v>10436</v>
      </c>
      <c r="F193" s="228">
        <v>1994.52</v>
      </c>
      <c r="G193" s="223"/>
      <c r="H193" s="219"/>
      <c r="I193" s="219"/>
      <c r="J193" s="219"/>
      <c r="K193" s="219"/>
    </row>
    <row r="194" spans="1:11" x14ac:dyDescent="0.2">
      <c r="A194" s="219"/>
      <c r="B194" s="226" t="s">
        <v>1963</v>
      </c>
      <c r="C194" s="226" t="s">
        <v>1962</v>
      </c>
      <c r="D194" s="227">
        <v>38029</v>
      </c>
      <c r="E194" s="226">
        <v>10437</v>
      </c>
      <c r="F194" s="228">
        <v>393</v>
      </c>
      <c r="G194" s="223"/>
      <c r="H194" s="219"/>
      <c r="I194" s="219"/>
      <c r="J194" s="219"/>
      <c r="K194" s="219"/>
    </row>
    <row r="195" spans="1:11" x14ac:dyDescent="0.2">
      <c r="A195" s="219"/>
      <c r="B195" s="226" t="s">
        <v>1963</v>
      </c>
      <c r="C195" s="226" t="s">
        <v>1961</v>
      </c>
      <c r="D195" s="227">
        <v>38031</v>
      </c>
      <c r="E195" s="226">
        <v>10438</v>
      </c>
      <c r="F195" s="228">
        <v>454</v>
      </c>
      <c r="G195" s="223"/>
      <c r="H195" s="219"/>
      <c r="I195" s="219"/>
      <c r="J195" s="219"/>
      <c r="K195" s="219"/>
    </row>
    <row r="196" spans="1:11" x14ac:dyDescent="0.2">
      <c r="A196" s="219"/>
      <c r="B196" s="226" t="s">
        <v>8</v>
      </c>
      <c r="C196" s="226" t="s">
        <v>1954</v>
      </c>
      <c r="D196" s="227">
        <v>38027</v>
      </c>
      <c r="E196" s="226">
        <v>10439</v>
      </c>
      <c r="F196" s="228">
        <v>1078</v>
      </c>
      <c r="G196" s="223"/>
      <c r="H196" s="219"/>
      <c r="I196" s="219"/>
      <c r="J196" s="219"/>
      <c r="K196" s="219"/>
    </row>
    <row r="197" spans="1:11" x14ac:dyDescent="0.2">
      <c r="A197" s="219"/>
      <c r="B197" s="226" t="s">
        <v>1963</v>
      </c>
      <c r="C197" s="232" t="s">
        <v>1964</v>
      </c>
      <c r="D197" s="227">
        <v>38045</v>
      </c>
      <c r="E197" s="226">
        <v>10440</v>
      </c>
      <c r="F197" s="228">
        <v>4924.13</v>
      </c>
      <c r="G197" s="223"/>
      <c r="H197" s="219"/>
      <c r="I197" s="219"/>
      <c r="J197" s="219"/>
      <c r="K197" s="219"/>
    </row>
    <row r="198" spans="1:11" x14ac:dyDescent="0.2">
      <c r="A198" s="219"/>
      <c r="B198" s="226" t="s">
        <v>1963</v>
      </c>
      <c r="C198" s="226" t="s">
        <v>1961</v>
      </c>
      <c r="D198" s="227">
        <v>38060</v>
      </c>
      <c r="E198" s="226">
        <v>10441</v>
      </c>
      <c r="F198" s="228">
        <v>1755</v>
      </c>
      <c r="G198" s="223"/>
      <c r="H198" s="219"/>
      <c r="I198" s="219"/>
      <c r="J198" s="219"/>
      <c r="K198" s="219"/>
    </row>
    <row r="199" spans="1:11" x14ac:dyDescent="0.2">
      <c r="A199" s="219"/>
      <c r="B199" s="226" t="s">
        <v>1963</v>
      </c>
      <c r="C199" s="226" t="s">
        <v>1961</v>
      </c>
      <c r="D199" s="227">
        <v>38035</v>
      </c>
      <c r="E199" s="226">
        <v>10442</v>
      </c>
      <c r="F199" s="228">
        <v>1792</v>
      </c>
      <c r="G199" s="223"/>
      <c r="H199" s="219"/>
      <c r="I199" s="219"/>
      <c r="J199" s="219"/>
      <c r="K199" s="219"/>
    </row>
    <row r="200" spans="1:11" x14ac:dyDescent="0.2">
      <c r="A200" s="219"/>
      <c r="B200" s="226" t="s">
        <v>1963</v>
      </c>
      <c r="C200" s="226" t="s">
        <v>1962</v>
      </c>
      <c r="D200" s="227">
        <v>38031</v>
      </c>
      <c r="E200" s="226">
        <v>10443</v>
      </c>
      <c r="F200" s="228">
        <v>517.44000000000005</v>
      </c>
      <c r="G200" s="223"/>
      <c r="H200" s="219"/>
      <c r="I200" s="219"/>
      <c r="J200" s="219"/>
      <c r="K200" s="219"/>
    </row>
    <row r="201" spans="1:11" x14ac:dyDescent="0.2">
      <c r="A201" s="219"/>
      <c r="B201" s="226" t="s">
        <v>1963</v>
      </c>
      <c r="C201" s="226" t="s">
        <v>1961</v>
      </c>
      <c r="D201" s="227">
        <v>38038</v>
      </c>
      <c r="E201" s="226">
        <v>10444</v>
      </c>
      <c r="F201" s="228">
        <v>1031.7</v>
      </c>
      <c r="G201" s="223"/>
      <c r="H201" s="219"/>
      <c r="I201" s="219"/>
      <c r="J201" s="219"/>
      <c r="K201" s="219"/>
    </row>
    <row r="202" spans="1:11" x14ac:dyDescent="0.2">
      <c r="A202" s="219"/>
      <c r="B202" s="226" t="s">
        <v>1963</v>
      </c>
      <c r="C202" s="226" t="s">
        <v>1961</v>
      </c>
      <c r="D202" s="227">
        <v>38037</v>
      </c>
      <c r="E202" s="226">
        <v>10445</v>
      </c>
      <c r="F202" s="228">
        <v>174.9</v>
      </c>
      <c r="G202" s="223"/>
      <c r="H202" s="219"/>
      <c r="I202" s="219"/>
      <c r="J202" s="219"/>
      <c r="K202" s="219"/>
    </row>
    <row r="203" spans="1:11" x14ac:dyDescent="0.2">
      <c r="A203" s="219"/>
      <c r="B203" s="226" t="s">
        <v>8</v>
      </c>
      <c r="C203" s="226" t="s">
        <v>1954</v>
      </c>
      <c r="D203" s="227">
        <v>38036</v>
      </c>
      <c r="E203" s="226">
        <v>10446</v>
      </c>
      <c r="F203" s="228">
        <v>246.24</v>
      </c>
      <c r="G203" s="223"/>
      <c r="H203" s="219"/>
      <c r="I203" s="219"/>
      <c r="J203" s="219"/>
      <c r="K203" s="219"/>
    </row>
    <row r="204" spans="1:11" x14ac:dyDescent="0.2">
      <c r="A204" s="219"/>
      <c r="B204" s="226" t="s">
        <v>1963</v>
      </c>
      <c r="C204" s="232" t="s">
        <v>1964</v>
      </c>
      <c r="D204" s="227">
        <v>38053</v>
      </c>
      <c r="E204" s="226">
        <v>10447</v>
      </c>
      <c r="F204" s="228">
        <v>914.4</v>
      </c>
      <c r="G204" s="223"/>
      <c r="H204" s="219"/>
      <c r="I204" s="219"/>
      <c r="J204" s="219"/>
      <c r="K204" s="219"/>
    </row>
    <row r="205" spans="1:11" x14ac:dyDescent="0.2">
      <c r="A205" s="219"/>
      <c r="B205" s="226" t="s">
        <v>1963</v>
      </c>
      <c r="C205" s="232" t="s">
        <v>1964</v>
      </c>
      <c r="D205" s="227">
        <v>38041</v>
      </c>
      <c r="E205" s="226">
        <v>10448</v>
      </c>
      <c r="F205" s="228">
        <v>443.4</v>
      </c>
      <c r="G205" s="223"/>
      <c r="H205" s="219"/>
      <c r="I205" s="219"/>
      <c r="J205" s="219"/>
      <c r="K205" s="219"/>
    </row>
    <row r="206" spans="1:11" x14ac:dyDescent="0.2">
      <c r="A206" s="219"/>
      <c r="B206" s="226" t="s">
        <v>1963</v>
      </c>
      <c r="C206" s="226" t="s">
        <v>1961</v>
      </c>
      <c r="D206" s="227">
        <v>38044</v>
      </c>
      <c r="E206" s="226">
        <v>10449</v>
      </c>
      <c r="F206" s="228">
        <v>1838.2</v>
      </c>
      <c r="G206" s="223"/>
      <c r="H206" s="219"/>
      <c r="I206" s="219"/>
      <c r="J206" s="219"/>
      <c r="K206" s="219"/>
    </row>
    <row r="207" spans="1:11" x14ac:dyDescent="0.2">
      <c r="A207" s="219"/>
      <c r="B207" s="226" t="s">
        <v>1963</v>
      </c>
      <c r="C207" s="226" t="s">
        <v>1962</v>
      </c>
      <c r="D207" s="227">
        <v>38057</v>
      </c>
      <c r="E207" s="226">
        <v>10450</v>
      </c>
      <c r="F207" s="228">
        <v>425.12</v>
      </c>
      <c r="G207" s="223"/>
      <c r="H207" s="219"/>
      <c r="I207" s="219"/>
      <c r="J207" s="219"/>
      <c r="K207" s="219"/>
    </row>
    <row r="208" spans="1:11" x14ac:dyDescent="0.2">
      <c r="A208" s="219"/>
      <c r="B208" s="226" t="s">
        <v>1963</v>
      </c>
      <c r="C208" s="232" t="s">
        <v>1964</v>
      </c>
      <c r="D208" s="227">
        <v>38058</v>
      </c>
      <c r="E208" s="226">
        <v>10451</v>
      </c>
      <c r="F208" s="228">
        <v>3849.66</v>
      </c>
      <c r="G208" s="223"/>
      <c r="H208" s="219"/>
      <c r="I208" s="219"/>
      <c r="J208" s="219"/>
      <c r="K208" s="219"/>
    </row>
    <row r="209" spans="1:11" x14ac:dyDescent="0.2">
      <c r="A209" s="219"/>
      <c r="B209" s="226" t="s">
        <v>1963</v>
      </c>
      <c r="C209" s="226" t="s">
        <v>1962</v>
      </c>
      <c r="D209" s="227">
        <v>38043</v>
      </c>
      <c r="E209" s="226">
        <v>10452</v>
      </c>
      <c r="F209" s="228">
        <v>2018.5</v>
      </c>
      <c r="G209" s="223"/>
      <c r="H209" s="219"/>
      <c r="I209" s="219"/>
      <c r="J209" s="219"/>
      <c r="K209" s="219"/>
    </row>
    <row r="210" spans="1:11" x14ac:dyDescent="0.2">
      <c r="A210" s="219"/>
      <c r="B210" s="226" t="s">
        <v>1963</v>
      </c>
      <c r="C210" s="226" t="s">
        <v>1957</v>
      </c>
      <c r="D210" s="227">
        <v>38043</v>
      </c>
      <c r="E210" s="226">
        <v>10453</v>
      </c>
      <c r="F210" s="228">
        <v>407.7</v>
      </c>
      <c r="G210" s="223"/>
      <c r="H210" s="219"/>
      <c r="I210" s="219"/>
      <c r="J210" s="219"/>
      <c r="K210" s="219"/>
    </row>
    <row r="211" spans="1:11" x14ac:dyDescent="0.2">
      <c r="A211" s="219"/>
      <c r="B211" s="226" t="s">
        <v>1963</v>
      </c>
      <c r="C211" s="232" t="s">
        <v>1964</v>
      </c>
      <c r="D211" s="227">
        <v>38042</v>
      </c>
      <c r="E211" s="226">
        <v>10454</v>
      </c>
      <c r="F211" s="228">
        <v>331.2</v>
      </c>
      <c r="G211" s="223"/>
      <c r="H211" s="219"/>
      <c r="I211" s="219"/>
      <c r="J211" s="219"/>
      <c r="K211" s="219"/>
    </row>
    <row r="212" spans="1:11" x14ac:dyDescent="0.2">
      <c r="A212" s="219"/>
      <c r="B212" s="226" t="s">
        <v>1963</v>
      </c>
      <c r="C212" s="226" t="s">
        <v>1962</v>
      </c>
      <c r="D212" s="227">
        <v>38049</v>
      </c>
      <c r="E212" s="226">
        <v>10455</v>
      </c>
      <c r="F212" s="228">
        <v>2684</v>
      </c>
      <c r="G212" s="223"/>
      <c r="H212" s="219"/>
      <c r="I212" s="219"/>
      <c r="J212" s="219"/>
      <c r="K212" s="219"/>
    </row>
    <row r="213" spans="1:11" x14ac:dyDescent="0.2">
      <c r="A213" s="219"/>
      <c r="B213" s="226" t="s">
        <v>1963</v>
      </c>
      <c r="C213" s="226" t="s">
        <v>1962</v>
      </c>
      <c r="D213" s="227">
        <v>38045</v>
      </c>
      <c r="E213" s="226">
        <v>10456</v>
      </c>
      <c r="F213" s="228">
        <v>557.6</v>
      </c>
      <c r="G213" s="223"/>
      <c r="H213" s="219"/>
      <c r="I213" s="219"/>
      <c r="J213" s="219"/>
      <c r="K213" s="219"/>
    </row>
    <row r="214" spans="1:11" x14ac:dyDescent="0.2">
      <c r="A214" s="219"/>
      <c r="B214" s="226" t="s">
        <v>1963</v>
      </c>
      <c r="C214" s="226" t="s">
        <v>1956</v>
      </c>
      <c r="D214" s="227">
        <v>38049</v>
      </c>
      <c r="E214" s="226">
        <v>10457</v>
      </c>
      <c r="F214" s="228">
        <v>1584</v>
      </c>
      <c r="G214" s="223"/>
      <c r="H214" s="219"/>
      <c r="I214" s="219"/>
      <c r="J214" s="219"/>
      <c r="K214" s="219"/>
    </row>
    <row r="215" spans="1:11" x14ac:dyDescent="0.2">
      <c r="A215" s="219"/>
      <c r="B215" s="226" t="s">
        <v>8</v>
      </c>
      <c r="C215" s="232" t="s">
        <v>1973</v>
      </c>
      <c r="D215" s="227">
        <v>38050</v>
      </c>
      <c r="E215" s="226">
        <v>10458</v>
      </c>
      <c r="F215" s="228">
        <v>3891</v>
      </c>
      <c r="G215" s="223"/>
      <c r="H215" s="219"/>
      <c r="I215" s="219"/>
      <c r="J215" s="219"/>
      <c r="K215" s="219"/>
    </row>
    <row r="216" spans="1:11" x14ac:dyDescent="0.2">
      <c r="A216" s="219"/>
      <c r="B216" s="226" t="s">
        <v>1963</v>
      </c>
      <c r="C216" s="232" t="s">
        <v>1964</v>
      </c>
      <c r="D216" s="227">
        <v>38045</v>
      </c>
      <c r="E216" s="226">
        <v>10459</v>
      </c>
      <c r="F216" s="228">
        <v>1659.2</v>
      </c>
      <c r="G216" s="223"/>
      <c r="H216" s="219"/>
      <c r="I216" s="219"/>
      <c r="J216" s="219"/>
      <c r="K216" s="219"/>
    </row>
    <row r="217" spans="1:11" x14ac:dyDescent="0.2">
      <c r="A217" s="219"/>
      <c r="B217" s="226" t="s">
        <v>1963</v>
      </c>
      <c r="C217" s="226" t="s">
        <v>1962</v>
      </c>
      <c r="D217" s="227">
        <v>38049</v>
      </c>
      <c r="E217" s="226">
        <v>10460</v>
      </c>
      <c r="F217" s="228">
        <v>176.1</v>
      </c>
      <c r="G217" s="223"/>
      <c r="H217" s="219"/>
      <c r="I217" s="219"/>
      <c r="J217" s="219"/>
      <c r="K217" s="219"/>
    </row>
    <row r="218" spans="1:11" x14ac:dyDescent="0.2">
      <c r="A218" s="219"/>
      <c r="B218" s="226" t="s">
        <v>1963</v>
      </c>
      <c r="C218" s="226" t="s">
        <v>1957</v>
      </c>
      <c r="D218" s="227">
        <v>38051</v>
      </c>
      <c r="E218" s="226">
        <v>10461</v>
      </c>
      <c r="F218" s="228">
        <v>1538.7</v>
      </c>
      <c r="G218" s="223"/>
      <c r="H218" s="219"/>
      <c r="I218" s="219"/>
      <c r="J218" s="219"/>
      <c r="K218" s="219"/>
    </row>
    <row r="219" spans="1:11" x14ac:dyDescent="0.2">
      <c r="A219" s="219"/>
      <c r="B219" s="226" t="s">
        <v>1963</v>
      </c>
      <c r="C219" s="226" t="s">
        <v>1956</v>
      </c>
      <c r="D219" s="227">
        <v>38064</v>
      </c>
      <c r="E219" s="226">
        <v>10462</v>
      </c>
      <c r="F219" s="228">
        <v>156</v>
      </c>
      <c r="G219" s="223"/>
      <c r="H219" s="219"/>
      <c r="I219" s="219"/>
      <c r="J219" s="219"/>
      <c r="K219" s="219"/>
    </row>
    <row r="220" spans="1:11" x14ac:dyDescent="0.2">
      <c r="A220" s="219"/>
      <c r="B220" s="226" t="s">
        <v>8</v>
      </c>
      <c r="C220" s="226" t="s">
        <v>1953</v>
      </c>
      <c r="D220" s="227">
        <v>38052</v>
      </c>
      <c r="E220" s="226">
        <v>10463</v>
      </c>
      <c r="F220" s="228">
        <v>713.3</v>
      </c>
      <c r="G220" s="223"/>
      <c r="H220" s="219"/>
      <c r="I220" s="219"/>
      <c r="J220" s="219"/>
      <c r="K220" s="219"/>
    </row>
    <row r="221" spans="1:11" x14ac:dyDescent="0.2">
      <c r="A221" s="219"/>
      <c r="B221" s="226" t="s">
        <v>1963</v>
      </c>
      <c r="C221" s="232" t="s">
        <v>1964</v>
      </c>
      <c r="D221" s="227">
        <v>38060</v>
      </c>
      <c r="E221" s="226">
        <v>10464</v>
      </c>
      <c r="F221" s="228">
        <v>1609.28</v>
      </c>
      <c r="G221" s="223"/>
      <c r="H221" s="219"/>
      <c r="I221" s="219"/>
      <c r="J221" s="219"/>
      <c r="K221" s="219"/>
    </row>
    <row r="222" spans="1:11" x14ac:dyDescent="0.2">
      <c r="A222" s="219"/>
      <c r="B222" s="226" t="s">
        <v>1963</v>
      </c>
      <c r="C222" s="226" t="s">
        <v>1957</v>
      </c>
      <c r="D222" s="227">
        <v>38060</v>
      </c>
      <c r="E222" s="226">
        <v>10465</v>
      </c>
      <c r="F222" s="228">
        <v>2518</v>
      </c>
      <c r="G222" s="223"/>
      <c r="H222" s="219"/>
      <c r="I222" s="219"/>
      <c r="J222" s="219"/>
      <c r="K222" s="219"/>
    </row>
    <row r="223" spans="1:11" x14ac:dyDescent="0.2">
      <c r="A223" s="219"/>
      <c r="B223" s="226" t="s">
        <v>1963</v>
      </c>
      <c r="C223" s="232" t="s">
        <v>1964</v>
      </c>
      <c r="D223" s="227">
        <v>38059</v>
      </c>
      <c r="E223" s="226">
        <v>10466</v>
      </c>
      <c r="F223" s="228">
        <v>216</v>
      </c>
      <c r="G223" s="223"/>
      <c r="H223" s="219"/>
      <c r="I223" s="219"/>
      <c r="J223" s="219"/>
      <c r="K223" s="219"/>
    </row>
    <row r="224" spans="1:11" x14ac:dyDescent="0.2">
      <c r="A224" s="219"/>
      <c r="B224" s="226" t="s">
        <v>1963</v>
      </c>
      <c r="C224" s="226" t="s">
        <v>1962</v>
      </c>
      <c r="D224" s="227">
        <v>38057</v>
      </c>
      <c r="E224" s="226">
        <v>10467</v>
      </c>
      <c r="F224" s="228">
        <v>235.2</v>
      </c>
      <c r="G224" s="223"/>
      <c r="H224" s="219"/>
      <c r="I224" s="219"/>
      <c r="J224" s="219"/>
      <c r="K224" s="219"/>
    </row>
    <row r="225" spans="1:11" x14ac:dyDescent="0.2">
      <c r="A225" s="219"/>
      <c r="B225" s="226" t="s">
        <v>1963</v>
      </c>
      <c r="C225" s="226" t="s">
        <v>1961</v>
      </c>
      <c r="D225" s="227">
        <v>38058</v>
      </c>
      <c r="E225" s="226">
        <v>10468</v>
      </c>
      <c r="F225" s="228">
        <v>717.6</v>
      </c>
      <c r="G225" s="223"/>
      <c r="H225" s="219"/>
      <c r="I225" s="219"/>
      <c r="J225" s="219"/>
      <c r="K225" s="219"/>
    </row>
    <row r="226" spans="1:11" x14ac:dyDescent="0.2">
      <c r="A226" s="219"/>
      <c r="B226" s="226" t="s">
        <v>1963</v>
      </c>
      <c r="C226" s="226" t="s">
        <v>1957</v>
      </c>
      <c r="D226" s="227">
        <v>38060</v>
      </c>
      <c r="E226" s="226">
        <v>10469</v>
      </c>
      <c r="F226" s="228">
        <v>956.67</v>
      </c>
      <c r="G226" s="223"/>
      <c r="H226" s="219"/>
      <c r="I226" s="219"/>
      <c r="J226" s="219"/>
      <c r="K226" s="219"/>
    </row>
    <row r="227" spans="1:11" x14ac:dyDescent="0.2">
      <c r="A227" s="219"/>
      <c r="B227" s="226" t="s">
        <v>1963</v>
      </c>
      <c r="C227" s="232" t="s">
        <v>1964</v>
      </c>
      <c r="D227" s="227">
        <v>38060</v>
      </c>
      <c r="E227" s="226">
        <v>10470</v>
      </c>
      <c r="F227" s="228">
        <v>1820.8</v>
      </c>
      <c r="G227" s="223"/>
      <c r="H227" s="219"/>
      <c r="I227" s="219"/>
      <c r="J227" s="219"/>
      <c r="K227" s="219"/>
    </row>
    <row r="228" spans="1:11" x14ac:dyDescent="0.2">
      <c r="A228" s="219"/>
      <c r="B228" s="226" t="s">
        <v>1963</v>
      </c>
      <c r="C228" s="226" t="s">
        <v>1956</v>
      </c>
      <c r="D228" s="227">
        <v>38064</v>
      </c>
      <c r="E228" s="226">
        <v>10471</v>
      </c>
      <c r="F228" s="228">
        <v>1328</v>
      </c>
      <c r="G228" s="223"/>
      <c r="H228" s="219"/>
      <c r="I228" s="219"/>
      <c r="J228" s="219"/>
      <c r="K228" s="219"/>
    </row>
    <row r="229" spans="1:11" x14ac:dyDescent="0.2">
      <c r="A229" s="219"/>
      <c r="B229" s="226" t="s">
        <v>1963</v>
      </c>
      <c r="C229" s="226" t="s">
        <v>1962</v>
      </c>
      <c r="D229" s="227">
        <v>38065</v>
      </c>
      <c r="E229" s="226">
        <v>10472</v>
      </c>
      <c r="F229" s="228">
        <v>1036.8</v>
      </c>
      <c r="G229" s="223"/>
      <c r="H229" s="219"/>
      <c r="I229" s="219"/>
      <c r="J229" s="219"/>
      <c r="K229" s="219"/>
    </row>
    <row r="230" spans="1:11" x14ac:dyDescent="0.2">
      <c r="A230" s="219"/>
      <c r="B230" s="226" t="s">
        <v>1963</v>
      </c>
      <c r="C230" s="226" t="s">
        <v>1957</v>
      </c>
      <c r="D230" s="227">
        <v>38067</v>
      </c>
      <c r="E230" s="226">
        <v>10473</v>
      </c>
      <c r="F230" s="228">
        <v>230.4</v>
      </c>
      <c r="G230" s="223"/>
      <c r="H230" s="219"/>
      <c r="I230" s="219"/>
      <c r="J230" s="219"/>
      <c r="K230" s="219"/>
    </row>
    <row r="231" spans="1:11" x14ac:dyDescent="0.2">
      <c r="A231" s="219"/>
      <c r="B231" s="226" t="s">
        <v>8</v>
      </c>
      <c r="C231" s="226" t="s">
        <v>1953</v>
      </c>
      <c r="D231" s="227">
        <v>38067</v>
      </c>
      <c r="E231" s="226">
        <v>10474</v>
      </c>
      <c r="F231" s="228">
        <v>1249.0999999999999</v>
      </c>
      <c r="G231" s="223"/>
      <c r="H231" s="219"/>
      <c r="I231" s="219"/>
      <c r="J231" s="219"/>
      <c r="K231" s="219"/>
    </row>
    <row r="232" spans="1:11" x14ac:dyDescent="0.2">
      <c r="A232" s="219"/>
      <c r="B232" s="226" t="s">
        <v>8</v>
      </c>
      <c r="C232" s="226" t="s">
        <v>1959</v>
      </c>
      <c r="D232" s="227">
        <v>38081</v>
      </c>
      <c r="E232" s="226">
        <v>10475</v>
      </c>
      <c r="F232" s="228">
        <v>1505.18</v>
      </c>
      <c r="G232" s="223"/>
      <c r="H232" s="219"/>
      <c r="I232" s="219"/>
      <c r="J232" s="219"/>
      <c r="K232" s="219"/>
    </row>
    <row r="233" spans="1:11" x14ac:dyDescent="0.2">
      <c r="A233" s="219"/>
      <c r="B233" s="226" t="s">
        <v>1963</v>
      </c>
      <c r="C233" s="226" t="s">
        <v>1962</v>
      </c>
      <c r="D233" s="227">
        <v>38070</v>
      </c>
      <c r="E233" s="226">
        <v>10476</v>
      </c>
      <c r="F233" s="228">
        <v>180.48</v>
      </c>
      <c r="G233" s="223"/>
      <c r="H233" s="219"/>
      <c r="I233" s="219"/>
      <c r="J233" s="219"/>
      <c r="K233" s="219"/>
    </row>
    <row r="234" spans="1:11" x14ac:dyDescent="0.2">
      <c r="A234" s="219"/>
      <c r="B234" s="226" t="s">
        <v>8</v>
      </c>
      <c r="C234" s="226" t="s">
        <v>1953</v>
      </c>
      <c r="D234" s="227">
        <v>38071</v>
      </c>
      <c r="E234" s="226">
        <v>10477</v>
      </c>
      <c r="F234" s="228">
        <v>558</v>
      </c>
      <c r="G234" s="223"/>
      <c r="H234" s="219"/>
      <c r="I234" s="219"/>
      <c r="J234" s="219"/>
      <c r="K234" s="219"/>
    </row>
    <row r="235" spans="1:11" x14ac:dyDescent="0.2">
      <c r="A235" s="219"/>
      <c r="B235" s="226" t="s">
        <v>1963</v>
      </c>
      <c r="C235" s="226" t="s">
        <v>1956</v>
      </c>
      <c r="D235" s="227">
        <v>38072</v>
      </c>
      <c r="E235" s="226">
        <v>10478</v>
      </c>
      <c r="F235" s="228">
        <v>471.2</v>
      </c>
      <c r="G235" s="223"/>
      <c r="H235" s="219"/>
      <c r="I235" s="219"/>
      <c r="J235" s="219"/>
      <c r="K235" s="219"/>
    </row>
    <row r="236" spans="1:11" x14ac:dyDescent="0.2">
      <c r="A236" s="219"/>
      <c r="B236" s="226" t="s">
        <v>1963</v>
      </c>
      <c r="C236" s="226" t="s">
        <v>1961</v>
      </c>
      <c r="D236" s="227">
        <v>38067</v>
      </c>
      <c r="E236" s="226">
        <v>10479</v>
      </c>
      <c r="F236" s="228">
        <v>10495.6</v>
      </c>
      <c r="G236" s="223"/>
      <c r="H236" s="219"/>
      <c r="I236" s="219"/>
      <c r="J236" s="219"/>
      <c r="K236" s="219"/>
    </row>
    <row r="237" spans="1:11" x14ac:dyDescent="0.2">
      <c r="A237" s="219"/>
      <c r="B237" s="226" t="s">
        <v>8</v>
      </c>
      <c r="C237" s="226" t="s">
        <v>1954</v>
      </c>
      <c r="D237" s="227">
        <v>38070</v>
      </c>
      <c r="E237" s="226">
        <v>10480</v>
      </c>
      <c r="F237" s="228">
        <v>756</v>
      </c>
      <c r="G237" s="223"/>
      <c r="H237" s="219"/>
      <c r="I237" s="219"/>
      <c r="J237" s="219"/>
      <c r="K237" s="219"/>
    </row>
    <row r="238" spans="1:11" x14ac:dyDescent="0.2">
      <c r="A238" s="219"/>
      <c r="B238" s="226" t="s">
        <v>1963</v>
      </c>
      <c r="C238" s="226" t="s">
        <v>1962</v>
      </c>
      <c r="D238" s="227">
        <v>38071</v>
      </c>
      <c r="E238" s="226">
        <v>10481</v>
      </c>
      <c r="F238" s="228">
        <v>1472</v>
      </c>
      <c r="G238" s="223"/>
      <c r="H238" s="219"/>
      <c r="I238" s="219"/>
      <c r="J238" s="219"/>
      <c r="K238" s="219"/>
    </row>
    <row r="239" spans="1:11" x14ac:dyDescent="0.2">
      <c r="A239" s="219"/>
      <c r="B239" s="226" t="s">
        <v>1963</v>
      </c>
      <c r="C239" s="226" t="s">
        <v>1957</v>
      </c>
      <c r="D239" s="227">
        <v>38087</v>
      </c>
      <c r="E239" s="226">
        <v>10482</v>
      </c>
      <c r="F239" s="228">
        <v>147</v>
      </c>
      <c r="G239" s="223"/>
      <c r="H239" s="219"/>
      <c r="I239" s="219"/>
      <c r="J239" s="219"/>
      <c r="K239" s="219"/>
    </row>
    <row r="240" spans="1:11" x14ac:dyDescent="0.2">
      <c r="A240" s="219"/>
      <c r="B240" s="226" t="s">
        <v>8</v>
      </c>
      <c r="C240" s="232" t="s">
        <v>1973</v>
      </c>
      <c r="D240" s="227">
        <v>38102</v>
      </c>
      <c r="E240" s="226">
        <v>10483</v>
      </c>
      <c r="F240" s="228">
        <v>668.8</v>
      </c>
      <c r="G240" s="223"/>
      <c r="H240" s="219"/>
      <c r="I240" s="219"/>
      <c r="J240" s="219"/>
      <c r="K240" s="219"/>
    </row>
    <row r="241" spans="1:11" x14ac:dyDescent="0.2">
      <c r="A241" s="219"/>
      <c r="B241" s="226" t="s">
        <v>1963</v>
      </c>
      <c r="C241" s="226" t="s">
        <v>1961</v>
      </c>
      <c r="D241" s="227">
        <v>38078</v>
      </c>
      <c r="E241" s="226">
        <v>10484</v>
      </c>
      <c r="F241" s="228">
        <v>386.2</v>
      </c>
      <c r="G241" s="223"/>
      <c r="H241" s="219"/>
      <c r="I241" s="219"/>
      <c r="J241" s="219"/>
      <c r="K241" s="219"/>
    </row>
    <row r="242" spans="1:11" x14ac:dyDescent="0.2">
      <c r="A242" s="219"/>
      <c r="B242" s="226" t="s">
        <v>1963</v>
      </c>
      <c r="C242" s="232" t="s">
        <v>1964</v>
      </c>
      <c r="D242" s="227">
        <v>38077</v>
      </c>
      <c r="E242" s="226">
        <v>10485</v>
      </c>
      <c r="F242" s="228">
        <v>1594</v>
      </c>
      <c r="G242" s="223"/>
      <c r="H242" s="219"/>
      <c r="I242" s="219"/>
      <c r="J242" s="219"/>
      <c r="K242" s="219"/>
    </row>
    <row r="243" spans="1:11" x14ac:dyDescent="0.2">
      <c r="A243" s="219"/>
      <c r="B243" s="226" t="s">
        <v>1963</v>
      </c>
      <c r="C243" s="226" t="s">
        <v>1957</v>
      </c>
      <c r="D243" s="227">
        <v>38079</v>
      </c>
      <c r="E243" s="226">
        <v>10486</v>
      </c>
      <c r="F243" s="228">
        <v>1272</v>
      </c>
      <c r="G243" s="223"/>
      <c r="H243" s="219"/>
      <c r="I243" s="219"/>
      <c r="J243" s="219"/>
      <c r="K243" s="219"/>
    </row>
    <row r="244" spans="1:11" x14ac:dyDescent="0.2">
      <c r="A244" s="219"/>
      <c r="B244" s="226" t="s">
        <v>1963</v>
      </c>
      <c r="C244" s="226" t="s">
        <v>1956</v>
      </c>
      <c r="D244" s="227">
        <v>38074</v>
      </c>
      <c r="E244" s="226">
        <v>10487</v>
      </c>
      <c r="F244" s="228">
        <v>889.7</v>
      </c>
      <c r="G244" s="223"/>
      <c r="H244" s="219"/>
      <c r="I244" s="219"/>
      <c r="J244" s="219"/>
      <c r="K244" s="219"/>
    </row>
    <row r="245" spans="1:11" x14ac:dyDescent="0.2">
      <c r="A245" s="219"/>
      <c r="B245" s="226" t="s">
        <v>1963</v>
      </c>
      <c r="C245" s="226" t="s">
        <v>1962</v>
      </c>
      <c r="D245" s="227">
        <v>38079</v>
      </c>
      <c r="E245" s="226">
        <v>10488</v>
      </c>
      <c r="F245" s="228">
        <v>1512</v>
      </c>
      <c r="G245" s="223"/>
      <c r="H245" s="219"/>
      <c r="I245" s="219"/>
      <c r="J245" s="219"/>
      <c r="K245" s="219"/>
    </row>
    <row r="246" spans="1:11" x14ac:dyDescent="0.2">
      <c r="A246" s="219"/>
      <c r="B246" s="226" t="s">
        <v>8</v>
      </c>
      <c r="C246" s="226" t="s">
        <v>1954</v>
      </c>
      <c r="D246" s="227">
        <v>38086</v>
      </c>
      <c r="E246" s="226">
        <v>10489</v>
      </c>
      <c r="F246" s="228">
        <v>439.2</v>
      </c>
      <c r="G246" s="223"/>
      <c r="H246" s="219"/>
      <c r="I246" s="219"/>
      <c r="J246" s="219"/>
      <c r="K246" s="219"/>
    </row>
    <row r="247" spans="1:11" x14ac:dyDescent="0.2">
      <c r="A247" s="219"/>
      <c r="B247" s="226" t="s">
        <v>8</v>
      </c>
      <c r="C247" s="232" t="s">
        <v>1973</v>
      </c>
      <c r="D247" s="227">
        <v>38080</v>
      </c>
      <c r="E247" s="226">
        <v>10490</v>
      </c>
      <c r="F247" s="228">
        <v>3163.2</v>
      </c>
      <c r="G247" s="223"/>
      <c r="H247" s="219"/>
      <c r="I247" s="219"/>
      <c r="J247" s="219"/>
      <c r="K247" s="219"/>
    </row>
    <row r="248" spans="1:11" x14ac:dyDescent="0.2">
      <c r="A248" s="219"/>
      <c r="B248" s="226" t="s">
        <v>1963</v>
      </c>
      <c r="C248" s="226" t="s">
        <v>1962</v>
      </c>
      <c r="D248" s="227">
        <v>38085</v>
      </c>
      <c r="E248" s="226">
        <v>10491</v>
      </c>
      <c r="F248" s="228">
        <v>259.5</v>
      </c>
      <c r="G248" s="223"/>
      <c r="H248" s="219"/>
      <c r="I248" s="219"/>
      <c r="J248" s="219"/>
      <c r="K248" s="219"/>
    </row>
    <row r="249" spans="1:11" x14ac:dyDescent="0.2">
      <c r="A249" s="219"/>
      <c r="B249" s="226" t="s">
        <v>1963</v>
      </c>
      <c r="C249" s="226" t="s">
        <v>1961</v>
      </c>
      <c r="D249" s="227">
        <v>38088</v>
      </c>
      <c r="E249" s="226">
        <v>10492</v>
      </c>
      <c r="F249" s="228">
        <v>851.2</v>
      </c>
      <c r="G249" s="223"/>
      <c r="H249" s="219"/>
      <c r="I249" s="219"/>
      <c r="J249" s="219"/>
      <c r="K249" s="219"/>
    </row>
    <row r="250" spans="1:11" x14ac:dyDescent="0.2">
      <c r="A250" s="219"/>
      <c r="B250" s="226" t="s">
        <v>1963</v>
      </c>
      <c r="C250" s="232" t="s">
        <v>1964</v>
      </c>
      <c r="D250" s="227">
        <v>38087</v>
      </c>
      <c r="E250" s="226">
        <v>10493</v>
      </c>
      <c r="F250" s="228">
        <v>608.4</v>
      </c>
      <c r="G250" s="223"/>
      <c r="H250" s="219"/>
      <c r="I250" s="219"/>
      <c r="J250" s="219"/>
      <c r="K250" s="219"/>
    </row>
    <row r="251" spans="1:11" x14ac:dyDescent="0.2">
      <c r="A251" s="219"/>
      <c r="B251" s="226" t="s">
        <v>1963</v>
      </c>
      <c r="C251" s="232" t="s">
        <v>1964</v>
      </c>
      <c r="D251" s="227">
        <v>38086</v>
      </c>
      <c r="E251" s="226">
        <v>10494</v>
      </c>
      <c r="F251" s="228">
        <v>912</v>
      </c>
      <c r="G251" s="223"/>
      <c r="H251" s="219"/>
      <c r="I251" s="219"/>
      <c r="J251" s="219"/>
      <c r="K251" s="219"/>
    </row>
    <row r="252" spans="1:11" x14ac:dyDescent="0.2">
      <c r="A252" s="219"/>
      <c r="B252" s="226" t="s">
        <v>1963</v>
      </c>
      <c r="C252" s="226" t="s">
        <v>1961</v>
      </c>
      <c r="D252" s="227">
        <v>38088</v>
      </c>
      <c r="E252" s="226">
        <v>10495</v>
      </c>
      <c r="F252" s="228">
        <v>278</v>
      </c>
      <c r="G252" s="223"/>
      <c r="H252" s="219"/>
      <c r="I252" s="219"/>
      <c r="J252" s="219"/>
      <c r="K252" s="219"/>
    </row>
    <row r="253" spans="1:11" x14ac:dyDescent="0.2">
      <c r="A253" s="219"/>
      <c r="B253" s="226" t="s">
        <v>8</v>
      </c>
      <c r="C253" s="232" t="s">
        <v>1973</v>
      </c>
      <c r="D253" s="227">
        <v>38084</v>
      </c>
      <c r="E253" s="226">
        <v>10496</v>
      </c>
      <c r="F253" s="228">
        <v>190</v>
      </c>
      <c r="G253" s="223"/>
      <c r="H253" s="219"/>
      <c r="I253" s="219"/>
      <c r="J253" s="219"/>
      <c r="K253" s="219"/>
    </row>
    <row r="254" spans="1:11" x14ac:dyDescent="0.2">
      <c r="A254" s="219"/>
      <c r="B254" s="226" t="s">
        <v>8</v>
      </c>
      <c r="C254" s="232" t="s">
        <v>1973</v>
      </c>
      <c r="D254" s="227">
        <v>38084</v>
      </c>
      <c r="E254" s="226">
        <v>10497</v>
      </c>
      <c r="F254" s="228">
        <v>1380.6</v>
      </c>
      <c r="G254" s="223"/>
      <c r="H254" s="219"/>
      <c r="I254" s="219"/>
      <c r="J254" s="219"/>
      <c r="K254" s="219"/>
    </row>
    <row r="255" spans="1:11" x14ac:dyDescent="0.2">
      <c r="A255" s="219"/>
      <c r="B255" s="226" t="s">
        <v>1963</v>
      </c>
      <c r="C255" s="226" t="s">
        <v>1962</v>
      </c>
      <c r="D255" s="227">
        <v>38088</v>
      </c>
      <c r="E255" s="226">
        <v>10498</v>
      </c>
      <c r="F255" s="228">
        <v>575</v>
      </c>
      <c r="G255" s="223"/>
      <c r="H255" s="219"/>
      <c r="I255" s="219"/>
      <c r="J255" s="219"/>
      <c r="K255" s="219"/>
    </row>
    <row r="256" spans="1:11" x14ac:dyDescent="0.2">
      <c r="A256" s="219"/>
      <c r="B256" s="226" t="s">
        <v>1963</v>
      </c>
      <c r="C256" s="232" t="s">
        <v>1964</v>
      </c>
      <c r="D256" s="227">
        <v>38093</v>
      </c>
      <c r="E256" s="226">
        <v>10499</v>
      </c>
      <c r="F256" s="228">
        <v>1412</v>
      </c>
      <c r="G256" s="223"/>
      <c r="H256" s="219"/>
      <c r="I256" s="219"/>
      <c r="J256" s="219"/>
      <c r="K256" s="219"/>
    </row>
    <row r="257" spans="1:11" x14ac:dyDescent="0.2">
      <c r="A257" s="219"/>
      <c r="B257" s="226" t="s">
        <v>8</v>
      </c>
      <c r="C257" s="226" t="s">
        <v>1954</v>
      </c>
      <c r="D257" s="227">
        <v>38094</v>
      </c>
      <c r="E257" s="226">
        <v>10500</v>
      </c>
      <c r="F257" s="228">
        <v>523.26</v>
      </c>
      <c r="G257" s="223"/>
      <c r="H257" s="219"/>
      <c r="I257" s="219"/>
      <c r="J257" s="219"/>
      <c r="K257" s="219"/>
    </row>
    <row r="258" spans="1:11" x14ac:dyDescent="0.2">
      <c r="A258" s="219"/>
      <c r="B258" s="226" t="s">
        <v>8</v>
      </c>
      <c r="C258" s="226" t="s">
        <v>1959</v>
      </c>
      <c r="D258" s="227">
        <v>38093</v>
      </c>
      <c r="E258" s="226">
        <v>10501</v>
      </c>
      <c r="F258" s="228">
        <v>149</v>
      </c>
      <c r="G258" s="223"/>
      <c r="H258" s="219"/>
      <c r="I258" s="219"/>
      <c r="J258" s="219"/>
      <c r="K258" s="219"/>
    </row>
    <row r="259" spans="1:11" x14ac:dyDescent="0.2">
      <c r="A259" s="219"/>
      <c r="B259" s="226" t="s">
        <v>1963</v>
      </c>
      <c r="C259" s="226" t="s">
        <v>1956</v>
      </c>
      <c r="D259" s="227">
        <v>38106</v>
      </c>
      <c r="E259" s="226">
        <v>10502</v>
      </c>
      <c r="F259" s="228">
        <v>816.3</v>
      </c>
      <c r="G259" s="223"/>
      <c r="H259" s="219"/>
      <c r="I259" s="219"/>
      <c r="J259" s="219"/>
      <c r="K259" s="219"/>
    </row>
    <row r="260" spans="1:11" x14ac:dyDescent="0.2">
      <c r="A260" s="219"/>
      <c r="B260" s="226" t="s">
        <v>8</v>
      </c>
      <c r="C260" s="226" t="s">
        <v>1954</v>
      </c>
      <c r="D260" s="227">
        <v>38093</v>
      </c>
      <c r="E260" s="226">
        <v>10503</v>
      </c>
      <c r="F260" s="228">
        <v>2048.5</v>
      </c>
      <c r="G260" s="223"/>
      <c r="H260" s="219"/>
      <c r="I260" s="219"/>
      <c r="J260" s="219"/>
      <c r="K260" s="219"/>
    </row>
    <row r="261" spans="1:11" x14ac:dyDescent="0.2">
      <c r="A261" s="219"/>
      <c r="B261" s="226" t="s">
        <v>1963</v>
      </c>
      <c r="C261" s="232" t="s">
        <v>1964</v>
      </c>
      <c r="D261" s="227">
        <v>38095</v>
      </c>
      <c r="E261" s="226">
        <v>10504</v>
      </c>
      <c r="F261" s="228">
        <v>1388.5</v>
      </c>
      <c r="G261" s="223"/>
      <c r="H261" s="219"/>
      <c r="I261" s="219"/>
      <c r="J261" s="219"/>
      <c r="K261" s="219"/>
    </row>
    <row r="262" spans="1:11" x14ac:dyDescent="0.2">
      <c r="A262" s="219"/>
      <c r="B262" s="226" t="s">
        <v>1963</v>
      </c>
      <c r="C262" s="226" t="s">
        <v>1961</v>
      </c>
      <c r="D262" s="227">
        <v>38098</v>
      </c>
      <c r="E262" s="226">
        <v>10505</v>
      </c>
      <c r="F262" s="228">
        <v>147.9</v>
      </c>
      <c r="G262" s="223"/>
      <c r="H262" s="219"/>
      <c r="I262" s="219"/>
      <c r="J262" s="219"/>
      <c r="K262" s="219"/>
    </row>
    <row r="263" spans="1:11" x14ac:dyDescent="0.2">
      <c r="A263" s="219"/>
      <c r="B263" s="226" t="s">
        <v>8</v>
      </c>
      <c r="C263" s="226" t="s">
        <v>1959</v>
      </c>
      <c r="D263" s="227">
        <v>38109</v>
      </c>
      <c r="E263" s="226">
        <v>10506</v>
      </c>
      <c r="F263" s="228">
        <v>415.8</v>
      </c>
      <c r="G263" s="223"/>
      <c r="H263" s="219"/>
      <c r="I263" s="219"/>
      <c r="J263" s="219"/>
      <c r="K263" s="219"/>
    </row>
    <row r="264" spans="1:11" x14ac:dyDescent="0.2">
      <c r="A264" s="219"/>
      <c r="B264" s="226" t="s">
        <v>8</v>
      </c>
      <c r="C264" s="232" t="s">
        <v>1973</v>
      </c>
      <c r="D264" s="227">
        <v>38099</v>
      </c>
      <c r="E264" s="226">
        <v>10507</v>
      </c>
      <c r="F264" s="228">
        <v>749.06</v>
      </c>
      <c r="G264" s="223"/>
      <c r="H264" s="219"/>
      <c r="I264" s="219"/>
      <c r="J264" s="219"/>
      <c r="K264" s="219"/>
    </row>
    <row r="265" spans="1:11" x14ac:dyDescent="0.2">
      <c r="A265" s="219"/>
      <c r="B265" s="226" t="s">
        <v>1963</v>
      </c>
      <c r="C265" s="226" t="s">
        <v>1957</v>
      </c>
      <c r="D265" s="227">
        <v>38120</v>
      </c>
      <c r="E265" s="226">
        <v>10508</v>
      </c>
      <c r="F265" s="228">
        <v>240</v>
      </c>
      <c r="G265" s="223"/>
      <c r="H265" s="219"/>
      <c r="I265" s="219"/>
      <c r="J265" s="219"/>
      <c r="K265" s="219"/>
    </row>
    <row r="266" spans="1:11" x14ac:dyDescent="0.2">
      <c r="A266" s="219"/>
      <c r="B266" s="226" t="s">
        <v>1963</v>
      </c>
      <c r="C266" s="232" t="s">
        <v>1964</v>
      </c>
      <c r="D266" s="227">
        <v>38106</v>
      </c>
      <c r="E266" s="226">
        <v>10509</v>
      </c>
      <c r="F266" s="228">
        <v>136.80000000000001</v>
      </c>
      <c r="G266" s="223"/>
      <c r="H266" s="219"/>
      <c r="I266" s="219"/>
      <c r="J266" s="219"/>
      <c r="K266" s="219"/>
    </row>
    <row r="267" spans="1:11" x14ac:dyDescent="0.2">
      <c r="A267" s="219"/>
      <c r="B267" s="226" t="s">
        <v>8</v>
      </c>
      <c r="C267" s="226" t="s">
        <v>1954</v>
      </c>
      <c r="D267" s="227">
        <v>38105</v>
      </c>
      <c r="E267" s="226">
        <v>10510</v>
      </c>
      <c r="F267" s="228">
        <v>4707.54</v>
      </c>
      <c r="G267" s="223"/>
      <c r="H267" s="219"/>
      <c r="I267" s="219"/>
      <c r="J267" s="219"/>
      <c r="K267" s="219"/>
    </row>
    <row r="268" spans="1:11" x14ac:dyDescent="0.2">
      <c r="A268" s="219"/>
      <c r="B268" s="226" t="s">
        <v>1963</v>
      </c>
      <c r="C268" s="232" t="s">
        <v>1964</v>
      </c>
      <c r="D268" s="227">
        <v>38098</v>
      </c>
      <c r="E268" s="226">
        <v>10511</v>
      </c>
      <c r="F268" s="228">
        <v>2550</v>
      </c>
      <c r="G268" s="223"/>
      <c r="H268" s="219"/>
      <c r="I268" s="219"/>
      <c r="J268" s="219"/>
      <c r="K268" s="219"/>
    </row>
    <row r="269" spans="1:11" x14ac:dyDescent="0.2">
      <c r="A269" s="219"/>
      <c r="B269" s="226" t="s">
        <v>8</v>
      </c>
      <c r="C269" s="232" t="s">
        <v>1973</v>
      </c>
      <c r="D269" s="227">
        <v>38101</v>
      </c>
      <c r="E269" s="226">
        <v>10512</v>
      </c>
      <c r="F269" s="228">
        <v>525.29999999999995</v>
      </c>
      <c r="G269" s="223"/>
      <c r="H269" s="219"/>
      <c r="I269" s="219"/>
      <c r="J269" s="219"/>
      <c r="K269" s="219"/>
    </row>
    <row r="270" spans="1:11" x14ac:dyDescent="0.2">
      <c r="A270" s="219"/>
      <c r="B270" s="226" t="s">
        <v>8</v>
      </c>
      <c r="C270" s="232" t="s">
        <v>1973</v>
      </c>
      <c r="D270" s="227">
        <v>38105</v>
      </c>
      <c r="E270" s="226">
        <v>10513</v>
      </c>
      <c r="F270" s="228">
        <v>1942</v>
      </c>
      <c r="G270" s="223"/>
      <c r="H270" s="219"/>
      <c r="I270" s="219"/>
      <c r="J270" s="219"/>
      <c r="K270" s="219"/>
    </row>
    <row r="271" spans="1:11" x14ac:dyDescent="0.2">
      <c r="A271" s="219"/>
      <c r="B271" s="226" t="s">
        <v>1963</v>
      </c>
      <c r="C271" s="226" t="s">
        <v>1961</v>
      </c>
      <c r="D271" s="227">
        <v>38123</v>
      </c>
      <c r="E271" s="226">
        <v>10514</v>
      </c>
      <c r="F271" s="228">
        <v>8623.4500000000007</v>
      </c>
      <c r="G271" s="223"/>
      <c r="H271" s="219"/>
      <c r="I271" s="219"/>
      <c r="J271" s="219"/>
      <c r="K271" s="219"/>
    </row>
    <row r="272" spans="1:11" x14ac:dyDescent="0.2">
      <c r="A272" s="219"/>
      <c r="B272" s="226" t="s">
        <v>1963</v>
      </c>
      <c r="C272" s="226" t="s">
        <v>1956</v>
      </c>
      <c r="D272" s="227">
        <v>38130</v>
      </c>
      <c r="E272" s="226">
        <v>10515</v>
      </c>
      <c r="F272" s="228">
        <v>9921.2999999999993</v>
      </c>
      <c r="G272" s="223"/>
      <c r="H272" s="219"/>
      <c r="I272" s="219"/>
      <c r="J272" s="219"/>
      <c r="K272" s="219"/>
    </row>
    <row r="273" spans="1:11" x14ac:dyDescent="0.2">
      <c r="A273" s="219"/>
      <c r="B273" s="226" t="s">
        <v>1963</v>
      </c>
      <c r="C273" s="226" t="s">
        <v>1956</v>
      </c>
      <c r="D273" s="227">
        <v>38108</v>
      </c>
      <c r="E273" s="226">
        <v>10516</v>
      </c>
      <c r="F273" s="228">
        <v>2381.0500000000002</v>
      </c>
      <c r="G273" s="223"/>
      <c r="H273" s="219"/>
      <c r="I273" s="219"/>
      <c r="J273" s="219"/>
      <c r="K273" s="219"/>
    </row>
    <row r="274" spans="1:11" x14ac:dyDescent="0.2">
      <c r="A274" s="219"/>
      <c r="B274" s="226" t="s">
        <v>1963</v>
      </c>
      <c r="C274" s="226" t="s">
        <v>1961</v>
      </c>
      <c r="D274" s="227">
        <v>38106</v>
      </c>
      <c r="E274" s="226">
        <v>10517</v>
      </c>
      <c r="F274" s="228">
        <v>352</v>
      </c>
      <c r="G274" s="223"/>
      <c r="H274" s="219"/>
      <c r="I274" s="219"/>
      <c r="J274" s="219"/>
      <c r="K274" s="219"/>
    </row>
    <row r="275" spans="1:11" x14ac:dyDescent="0.2">
      <c r="A275" s="219"/>
      <c r="B275" s="226" t="s">
        <v>1963</v>
      </c>
      <c r="C275" s="232" t="s">
        <v>1964</v>
      </c>
      <c r="D275" s="227">
        <v>38112</v>
      </c>
      <c r="E275" s="226">
        <v>10518</v>
      </c>
      <c r="F275" s="228">
        <v>4150.05</v>
      </c>
      <c r="G275" s="223"/>
      <c r="H275" s="219"/>
      <c r="I275" s="219"/>
      <c r="J275" s="219"/>
      <c r="K275" s="219"/>
    </row>
    <row r="276" spans="1:11" x14ac:dyDescent="0.2">
      <c r="A276" s="219"/>
      <c r="B276" s="226" t="s">
        <v>8</v>
      </c>
      <c r="C276" s="226" t="s">
        <v>1954</v>
      </c>
      <c r="D276" s="227">
        <v>38108</v>
      </c>
      <c r="E276" s="226">
        <v>10519</v>
      </c>
      <c r="F276" s="228">
        <v>2314.1999999999998</v>
      </c>
      <c r="G276" s="223"/>
      <c r="H276" s="219"/>
      <c r="I276" s="219"/>
      <c r="J276" s="219"/>
      <c r="K276" s="219"/>
    </row>
    <row r="277" spans="1:11" x14ac:dyDescent="0.2">
      <c r="A277" s="219"/>
      <c r="B277" s="226" t="s">
        <v>8</v>
      </c>
      <c r="C277" s="232" t="s">
        <v>1973</v>
      </c>
      <c r="D277" s="227">
        <v>38108</v>
      </c>
      <c r="E277" s="226">
        <v>10520</v>
      </c>
      <c r="F277" s="228">
        <v>200</v>
      </c>
      <c r="G277" s="223"/>
      <c r="H277" s="219"/>
      <c r="I277" s="219"/>
      <c r="J277" s="219"/>
      <c r="K277" s="219"/>
    </row>
    <row r="278" spans="1:11" x14ac:dyDescent="0.2">
      <c r="A278" s="219"/>
      <c r="B278" s="226" t="s">
        <v>1963</v>
      </c>
      <c r="C278" s="226" t="s">
        <v>1962</v>
      </c>
      <c r="D278" s="227">
        <v>38109</v>
      </c>
      <c r="E278" s="226">
        <v>10521</v>
      </c>
      <c r="F278" s="228">
        <v>225.5</v>
      </c>
      <c r="G278" s="223"/>
      <c r="H278" s="219"/>
      <c r="I278" s="219"/>
      <c r="J278" s="219"/>
      <c r="K278" s="219"/>
    </row>
    <row r="279" spans="1:11" x14ac:dyDescent="0.2">
      <c r="A279" s="219"/>
      <c r="B279" s="226" t="s">
        <v>1963</v>
      </c>
      <c r="C279" s="232" t="s">
        <v>1964</v>
      </c>
      <c r="D279" s="227">
        <v>38113</v>
      </c>
      <c r="E279" s="226">
        <v>10522</v>
      </c>
      <c r="F279" s="228">
        <v>2318.2399999999998</v>
      </c>
      <c r="G279" s="223"/>
      <c r="H279" s="219"/>
      <c r="I279" s="219"/>
      <c r="J279" s="219"/>
      <c r="K279" s="219"/>
    </row>
    <row r="280" spans="1:11" x14ac:dyDescent="0.2">
      <c r="A280" s="219"/>
      <c r="B280" s="226" t="s">
        <v>8</v>
      </c>
      <c r="C280" s="232" t="s">
        <v>1973</v>
      </c>
      <c r="D280" s="227">
        <v>38137</v>
      </c>
      <c r="E280" s="226">
        <v>10523</v>
      </c>
      <c r="F280" s="228">
        <v>2444.31</v>
      </c>
      <c r="G280" s="223"/>
      <c r="H280" s="219"/>
      <c r="I280" s="219"/>
      <c r="J280" s="219"/>
      <c r="K280" s="219"/>
    </row>
    <row r="281" spans="1:11" x14ac:dyDescent="0.2">
      <c r="A281" s="219"/>
      <c r="B281" s="226" t="s">
        <v>1963</v>
      </c>
      <c r="C281" s="226" t="s">
        <v>1957</v>
      </c>
      <c r="D281" s="227">
        <v>38114</v>
      </c>
      <c r="E281" s="226">
        <v>10524</v>
      </c>
      <c r="F281" s="228">
        <v>3192.65</v>
      </c>
      <c r="G281" s="223"/>
      <c r="H281" s="219"/>
      <c r="I281" s="219"/>
      <c r="J281" s="219"/>
      <c r="K281" s="219"/>
    </row>
    <row r="282" spans="1:11" x14ac:dyDescent="0.2">
      <c r="A282" s="219"/>
      <c r="B282" s="226" t="s">
        <v>1963</v>
      </c>
      <c r="C282" s="226" t="s">
        <v>1957</v>
      </c>
      <c r="D282" s="227">
        <v>38130</v>
      </c>
      <c r="E282" s="226">
        <v>10525</v>
      </c>
      <c r="F282" s="228">
        <v>818.4</v>
      </c>
      <c r="G282" s="223"/>
      <c r="H282" s="219"/>
      <c r="I282" s="219"/>
      <c r="J282" s="219"/>
      <c r="K282" s="219"/>
    </row>
    <row r="283" spans="1:11" x14ac:dyDescent="0.2">
      <c r="A283" s="219"/>
      <c r="B283" s="226" t="s">
        <v>1963</v>
      </c>
      <c r="C283" s="232" t="s">
        <v>1964</v>
      </c>
      <c r="D283" s="227">
        <v>38122</v>
      </c>
      <c r="E283" s="226">
        <v>10526</v>
      </c>
      <c r="F283" s="228">
        <v>1151.4000000000001</v>
      </c>
      <c r="G283" s="223"/>
      <c r="H283" s="219"/>
      <c r="I283" s="219"/>
      <c r="J283" s="219"/>
      <c r="K283" s="219"/>
    </row>
    <row r="284" spans="1:11" x14ac:dyDescent="0.2">
      <c r="A284" s="219"/>
      <c r="B284" s="226" t="s">
        <v>8</v>
      </c>
      <c r="C284" s="232" t="s">
        <v>1973</v>
      </c>
      <c r="D284" s="227">
        <v>38114</v>
      </c>
      <c r="E284" s="226">
        <v>10527</v>
      </c>
      <c r="F284" s="228">
        <v>1503</v>
      </c>
      <c r="G284" s="223"/>
      <c r="H284" s="219"/>
      <c r="I284" s="219"/>
      <c r="J284" s="219"/>
      <c r="K284" s="219"/>
    </row>
    <row r="285" spans="1:11" x14ac:dyDescent="0.2">
      <c r="A285" s="219"/>
      <c r="B285" s="226" t="s">
        <v>8</v>
      </c>
      <c r="C285" s="226" t="s">
        <v>1954</v>
      </c>
      <c r="D285" s="227">
        <v>38116</v>
      </c>
      <c r="E285" s="226">
        <v>10528</v>
      </c>
      <c r="F285" s="228">
        <v>392.2</v>
      </c>
      <c r="G285" s="223"/>
      <c r="H285" s="219"/>
      <c r="I285" s="219"/>
      <c r="J285" s="219"/>
      <c r="K285" s="219"/>
    </row>
    <row r="286" spans="1:11" x14ac:dyDescent="0.2">
      <c r="A286" s="219"/>
      <c r="B286" s="226" t="s">
        <v>8</v>
      </c>
      <c r="C286" s="226" t="s">
        <v>1953</v>
      </c>
      <c r="D286" s="227">
        <v>38116</v>
      </c>
      <c r="E286" s="226">
        <v>10529</v>
      </c>
      <c r="F286" s="228">
        <v>946</v>
      </c>
      <c r="G286" s="223"/>
      <c r="H286" s="219"/>
      <c r="I286" s="219"/>
      <c r="J286" s="219"/>
      <c r="K286" s="219"/>
    </row>
    <row r="287" spans="1:11" x14ac:dyDescent="0.2">
      <c r="A287" s="219"/>
      <c r="B287" s="226" t="s">
        <v>1963</v>
      </c>
      <c r="C287" s="226" t="s">
        <v>1961</v>
      </c>
      <c r="D287" s="227">
        <v>38119</v>
      </c>
      <c r="E287" s="226">
        <v>10530</v>
      </c>
      <c r="F287" s="228">
        <v>4180</v>
      </c>
      <c r="G287" s="223"/>
      <c r="H287" s="219"/>
      <c r="I287" s="219"/>
      <c r="J287" s="219"/>
      <c r="K287" s="219"/>
    </row>
    <row r="288" spans="1:11" x14ac:dyDescent="0.2">
      <c r="A288" s="219"/>
      <c r="B288" s="226" t="s">
        <v>8</v>
      </c>
      <c r="C288" s="232" t="s">
        <v>1973</v>
      </c>
      <c r="D288" s="227">
        <v>38126</v>
      </c>
      <c r="E288" s="226">
        <v>10531</v>
      </c>
      <c r="F288" s="228">
        <v>110</v>
      </c>
      <c r="G288" s="223"/>
      <c r="H288" s="219"/>
      <c r="I288" s="219"/>
      <c r="J288" s="219"/>
      <c r="K288" s="219"/>
    </row>
    <row r="289" spans="1:11" x14ac:dyDescent="0.2">
      <c r="A289" s="219"/>
      <c r="B289" s="226" t="s">
        <v>8</v>
      </c>
      <c r="C289" s="232" t="s">
        <v>1973</v>
      </c>
      <c r="D289" s="227">
        <v>38119</v>
      </c>
      <c r="E289" s="226">
        <v>10532</v>
      </c>
      <c r="F289" s="228">
        <v>796.35</v>
      </c>
      <c r="G289" s="223"/>
      <c r="H289" s="219"/>
      <c r="I289" s="219"/>
      <c r="J289" s="219"/>
      <c r="K289" s="219"/>
    </row>
    <row r="290" spans="1:11" x14ac:dyDescent="0.2">
      <c r="A290" s="219"/>
      <c r="B290" s="226" t="s">
        <v>1963</v>
      </c>
      <c r="C290" s="226" t="s">
        <v>1962</v>
      </c>
      <c r="D290" s="227">
        <v>38129</v>
      </c>
      <c r="E290" s="226">
        <v>10533</v>
      </c>
      <c r="F290" s="228">
        <v>2222.1999999999998</v>
      </c>
      <c r="G290" s="223"/>
      <c r="H290" s="219"/>
      <c r="I290" s="219"/>
      <c r="J290" s="219"/>
      <c r="K290" s="219"/>
    </row>
    <row r="291" spans="1:11" x14ac:dyDescent="0.2">
      <c r="A291" s="219"/>
      <c r="B291" s="226" t="s">
        <v>1963</v>
      </c>
      <c r="C291" s="226" t="s">
        <v>1962</v>
      </c>
      <c r="D291" s="227">
        <v>38121</v>
      </c>
      <c r="E291" s="226">
        <v>10534</v>
      </c>
      <c r="F291" s="228">
        <v>465.7</v>
      </c>
      <c r="G291" s="223"/>
      <c r="H291" s="219"/>
      <c r="I291" s="219"/>
      <c r="J291" s="219"/>
      <c r="K291" s="219"/>
    </row>
    <row r="292" spans="1:11" x14ac:dyDescent="0.2">
      <c r="A292" s="219"/>
      <c r="B292" s="226" t="s">
        <v>1963</v>
      </c>
      <c r="C292" s="232" t="s">
        <v>1964</v>
      </c>
      <c r="D292" s="227">
        <v>38128</v>
      </c>
      <c r="E292" s="226">
        <v>10535</v>
      </c>
      <c r="F292" s="228">
        <v>1940.85</v>
      </c>
      <c r="G292" s="223"/>
      <c r="H292" s="219"/>
      <c r="I292" s="219"/>
      <c r="J292" s="219"/>
      <c r="K292" s="219"/>
    </row>
    <row r="293" spans="1:11" x14ac:dyDescent="0.2">
      <c r="A293" s="219"/>
      <c r="B293" s="226" t="s">
        <v>1963</v>
      </c>
      <c r="C293" s="226" t="s">
        <v>1961</v>
      </c>
      <c r="D293" s="227">
        <v>38144</v>
      </c>
      <c r="E293" s="226">
        <v>10536</v>
      </c>
      <c r="F293" s="228">
        <v>1645</v>
      </c>
      <c r="G293" s="223"/>
      <c r="H293" s="219"/>
      <c r="I293" s="219"/>
      <c r="J293" s="219"/>
      <c r="K293" s="219"/>
    </row>
    <row r="294" spans="1:11" x14ac:dyDescent="0.2">
      <c r="A294" s="219"/>
      <c r="B294" s="226" t="s">
        <v>1963</v>
      </c>
      <c r="C294" s="226" t="s">
        <v>1957</v>
      </c>
      <c r="D294" s="227">
        <v>38126</v>
      </c>
      <c r="E294" s="226">
        <v>10537</v>
      </c>
      <c r="F294" s="228">
        <v>1823.8</v>
      </c>
      <c r="G294" s="223"/>
      <c r="H294" s="219"/>
      <c r="I294" s="219"/>
      <c r="J294" s="219"/>
      <c r="K294" s="219"/>
    </row>
    <row r="295" spans="1:11" x14ac:dyDescent="0.2">
      <c r="A295" s="219"/>
      <c r="B295" s="226" t="s">
        <v>8</v>
      </c>
      <c r="C295" s="226" t="s">
        <v>1959</v>
      </c>
      <c r="D295" s="227">
        <v>38123</v>
      </c>
      <c r="E295" s="226">
        <v>10538</v>
      </c>
      <c r="F295" s="228">
        <v>139.80000000000001</v>
      </c>
      <c r="G295" s="223"/>
      <c r="H295" s="219"/>
      <c r="I295" s="219"/>
      <c r="J295" s="219"/>
      <c r="K295" s="219"/>
    </row>
    <row r="296" spans="1:11" x14ac:dyDescent="0.2">
      <c r="A296" s="219"/>
      <c r="B296" s="226" t="s">
        <v>8</v>
      </c>
      <c r="C296" s="226" t="s">
        <v>1954</v>
      </c>
      <c r="D296" s="227">
        <v>38130</v>
      </c>
      <c r="E296" s="226">
        <v>10539</v>
      </c>
      <c r="F296" s="228">
        <v>355.5</v>
      </c>
      <c r="G296" s="223"/>
      <c r="H296" s="219"/>
      <c r="I296" s="219"/>
      <c r="J296" s="219"/>
      <c r="K296" s="219"/>
    </row>
    <row r="297" spans="1:11" x14ac:dyDescent="0.2">
      <c r="A297" s="219"/>
      <c r="B297" s="226" t="s">
        <v>1963</v>
      </c>
      <c r="C297" s="226" t="s">
        <v>1961</v>
      </c>
      <c r="D297" s="227">
        <v>38151</v>
      </c>
      <c r="E297" s="226">
        <v>10540</v>
      </c>
      <c r="F297" s="228">
        <v>10191.700000000001</v>
      </c>
      <c r="G297" s="223"/>
      <c r="H297" s="219"/>
      <c r="I297" s="219"/>
      <c r="J297" s="219"/>
      <c r="K297" s="219"/>
    </row>
    <row r="298" spans="1:11" x14ac:dyDescent="0.2">
      <c r="A298" s="219"/>
      <c r="B298" s="226" t="s">
        <v>1963</v>
      </c>
      <c r="C298" s="226" t="s">
        <v>1956</v>
      </c>
      <c r="D298" s="227">
        <v>38136</v>
      </c>
      <c r="E298" s="226">
        <v>10541</v>
      </c>
      <c r="F298" s="228">
        <v>1946.52</v>
      </c>
      <c r="G298" s="223"/>
      <c r="H298" s="219"/>
      <c r="I298" s="219"/>
      <c r="J298" s="219"/>
      <c r="K298" s="219"/>
    </row>
    <row r="299" spans="1:11" x14ac:dyDescent="0.2">
      <c r="A299" s="219"/>
      <c r="B299" s="226" t="s">
        <v>1963</v>
      </c>
      <c r="C299" s="226" t="s">
        <v>1957</v>
      </c>
      <c r="D299" s="227">
        <v>38133</v>
      </c>
      <c r="E299" s="226">
        <v>10542</v>
      </c>
      <c r="F299" s="228">
        <v>469.11</v>
      </c>
      <c r="G299" s="223"/>
      <c r="H299" s="219"/>
      <c r="I299" s="219"/>
      <c r="J299" s="219"/>
      <c r="K299" s="219"/>
    </row>
    <row r="300" spans="1:11" x14ac:dyDescent="0.2">
      <c r="A300" s="219"/>
      <c r="B300" s="226" t="s">
        <v>1963</v>
      </c>
      <c r="C300" s="226" t="s">
        <v>1962</v>
      </c>
      <c r="D300" s="227">
        <v>38130</v>
      </c>
      <c r="E300" s="226">
        <v>10543</v>
      </c>
      <c r="F300" s="228">
        <v>1504.5</v>
      </c>
      <c r="G300" s="223"/>
      <c r="H300" s="219"/>
      <c r="I300" s="219"/>
      <c r="J300" s="219"/>
      <c r="K300" s="219"/>
    </row>
    <row r="301" spans="1:11" x14ac:dyDescent="0.2">
      <c r="A301" s="219"/>
      <c r="B301" s="226" t="s">
        <v>1963</v>
      </c>
      <c r="C301" s="232" t="s">
        <v>1964</v>
      </c>
      <c r="D301" s="227">
        <v>38137</v>
      </c>
      <c r="E301" s="226">
        <v>10544</v>
      </c>
      <c r="F301" s="228">
        <v>417.2</v>
      </c>
      <c r="G301" s="223"/>
      <c r="H301" s="219"/>
      <c r="I301" s="219"/>
      <c r="J301" s="219"/>
      <c r="K301" s="219"/>
    </row>
    <row r="302" spans="1:11" x14ac:dyDescent="0.2">
      <c r="A302" s="219"/>
      <c r="B302" s="226" t="s">
        <v>1963</v>
      </c>
      <c r="C302" s="226" t="s">
        <v>1962</v>
      </c>
      <c r="D302" s="227">
        <v>38164</v>
      </c>
      <c r="E302" s="226">
        <v>10545</v>
      </c>
      <c r="F302" s="228">
        <v>210</v>
      </c>
      <c r="G302" s="223"/>
      <c r="H302" s="219"/>
      <c r="I302" s="219"/>
      <c r="J302" s="219"/>
      <c r="K302" s="219"/>
    </row>
    <row r="303" spans="1:11" x14ac:dyDescent="0.2">
      <c r="A303" s="219"/>
      <c r="B303" s="226" t="s">
        <v>1963</v>
      </c>
      <c r="C303" s="226" t="s">
        <v>1957</v>
      </c>
      <c r="D303" s="227">
        <v>38134</v>
      </c>
      <c r="E303" s="226">
        <v>10546</v>
      </c>
      <c r="F303" s="228">
        <v>2812</v>
      </c>
      <c r="G303" s="223"/>
      <c r="H303" s="219"/>
      <c r="I303" s="219"/>
      <c r="J303" s="219"/>
      <c r="K303" s="219"/>
    </row>
    <row r="304" spans="1:11" x14ac:dyDescent="0.2">
      <c r="A304" s="219"/>
      <c r="B304" s="226" t="s">
        <v>1963</v>
      </c>
      <c r="C304" s="226" t="s">
        <v>1961</v>
      </c>
      <c r="D304" s="227">
        <v>38140</v>
      </c>
      <c r="E304" s="226">
        <v>10547</v>
      </c>
      <c r="F304" s="228">
        <v>1792.8</v>
      </c>
      <c r="G304" s="223"/>
      <c r="H304" s="219"/>
      <c r="I304" s="219"/>
      <c r="J304" s="219"/>
      <c r="K304" s="219"/>
    </row>
    <row r="305" spans="1:11" x14ac:dyDescent="0.2">
      <c r="A305" s="219"/>
      <c r="B305" s="226" t="s">
        <v>1963</v>
      </c>
      <c r="C305" s="226" t="s">
        <v>1961</v>
      </c>
      <c r="D305" s="227">
        <v>38140</v>
      </c>
      <c r="E305" s="226">
        <v>10548</v>
      </c>
      <c r="F305" s="228">
        <v>240.1</v>
      </c>
      <c r="G305" s="223"/>
      <c r="H305" s="219"/>
      <c r="I305" s="219"/>
      <c r="J305" s="219"/>
      <c r="K305" s="219"/>
    </row>
    <row r="306" spans="1:11" x14ac:dyDescent="0.2">
      <c r="A306" s="219"/>
      <c r="B306" s="226" t="s">
        <v>8</v>
      </c>
      <c r="C306" s="226" t="s">
        <v>1953</v>
      </c>
      <c r="D306" s="227">
        <v>38137</v>
      </c>
      <c r="E306" s="226">
        <v>10549</v>
      </c>
      <c r="F306" s="228">
        <v>3554.27</v>
      </c>
      <c r="G306" s="223"/>
      <c r="H306" s="219"/>
      <c r="I306" s="219"/>
      <c r="J306" s="219"/>
      <c r="K306" s="219"/>
    </row>
    <row r="307" spans="1:11" x14ac:dyDescent="0.2">
      <c r="A307" s="219"/>
      <c r="B307" s="226" t="s">
        <v>8</v>
      </c>
      <c r="C307" s="232" t="s">
        <v>1973</v>
      </c>
      <c r="D307" s="227">
        <v>38144</v>
      </c>
      <c r="E307" s="226">
        <v>10550</v>
      </c>
      <c r="F307" s="228">
        <v>683.3</v>
      </c>
      <c r="G307" s="223"/>
      <c r="H307" s="219"/>
      <c r="I307" s="219"/>
      <c r="J307" s="219"/>
      <c r="K307" s="219"/>
    </row>
    <row r="308" spans="1:11" x14ac:dyDescent="0.2">
      <c r="A308" s="219"/>
      <c r="B308" s="226" t="s">
        <v>1963</v>
      </c>
      <c r="C308" s="232" t="s">
        <v>1964</v>
      </c>
      <c r="D308" s="227">
        <v>38144</v>
      </c>
      <c r="E308" s="226">
        <v>10551</v>
      </c>
      <c r="F308" s="228">
        <v>1677.3</v>
      </c>
      <c r="G308" s="223"/>
      <c r="H308" s="219"/>
      <c r="I308" s="219"/>
      <c r="J308" s="219"/>
      <c r="K308" s="219"/>
    </row>
    <row r="309" spans="1:11" x14ac:dyDescent="0.2">
      <c r="A309" s="219"/>
      <c r="B309" s="226" t="s">
        <v>1963</v>
      </c>
      <c r="C309" s="226" t="s">
        <v>1956</v>
      </c>
      <c r="D309" s="227">
        <v>38143</v>
      </c>
      <c r="E309" s="226">
        <v>10552</v>
      </c>
      <c r="F309" s="228">
        <v>880.5</v>
      </c>
      <c r="G309" s="223"/>
      <c r="H309" s="219"/>
      <c r="I309" s="219"/>
      <c r="J309" s="219"/>
      <c r="K309" s="219"/>
    </row>
    <row r="310" spans="1:11" x14ac:dyDescent="0.2">
      <c r="A310" s="219"/>
      <c r="B310" s="226" t="s">
        <v>1963</v>
      </c>
      <c r="C310" s="226" t="s">
        <v>1956</v>
      </c>
      <c r="D310" s="227">
        <v>38141</v>
      </c>
      <c r="E310" s="226">
        <v>10553</v>
      </c>
      <c r="F310" s="228">
        <v>1546.3</v>
      </c>
      <c r="G310" s="223"/>
      <c r="H310" s="219"/>
      <c r="I310" s="219"/>
      <c r="J310" s="219"/>
      <c r="K310" s="219"/>
    </row>
    <row r="311" spans="1:11" x14ac:dyDescent="0.2">
      <c r="A311" s="219"/>
      <c r="B311" s="226" t="s">
        <v>1963</v>
      </c>
      <c r="C311" s="232" t="s">
        <v>1964</v>
      </c>
      <c r="D311" s="227">
        <v>38143</v>
      </c>
      <c r="E311" s="226">
        <v>10554</v>
      </c>
      <c r="F311" s="228">
        <v>1728.52</v>
      </c>
      <c r="G311" s="223"/>
      <c r="H311" s="219"/>
      <c r="I311" s="219"/>
      <c r="J311" s="219"/>
      <c r="K311" s="219"/>
    </row>
    <row r="312" spans="1:11" x14ac:dyDescent="0.2">
      <c r="A312" s="219"/>
      <c r="B312" s="226" t="s">
        <v>8</v>
      </c>
      <c r="C312" s="226" t="s">
        <v>1954</v>
      </c>
      <c r="D312" s="227">
        <v>38142</v>
      </c>
      <c r="E312" s="226">
        <v>10555</v>
      </c>
      <c r="F312" s="228">
        <v>2944.4</v>
      </c>
      <c r="G312" s="223"/>
      <c r="H312" s="219"/>
      <c r="I312" s="219"/>
      <c r="J312" s="219"/>
      <c r="K312" s="219"/>
    </row>
    <row r="313" spans="1:11" x14ac:dyDescent="0.2">
      <c r="A313" s="219"/>
      <c r="B313" s="226" t="s">
        <v>1963</v>
      </c>
      <c r="C313" s="226" t="s">
        <v>1956</v>
      </c>
      <c r="D313" s="227">
        <v>38151</v>
      </c>
      <c r="E313" s="226">
        <v>10556</v>
      </c>
      <c r="F313" s="228">
        <v>835.2</v>
      </c>
      <c r="G313" s="223"/>
      <c r="H313" s="219"/>
      <c r="I313" s="219"/>
      <c r="J313" s="219"/>
      <c r="K313" s="219"/>
    </row>
    <row r="314" spans="1:11" x14ac:dyDescent="0.2">
      <c r="A314" s="219"/>
      <c r="B314" s="226" t="s">
        <v>8</v>
      </c>
      <c r="C314" s="226" t="s">
        <v>1959</v>
      </c>
      <c r="D314" s="227">
        <v>38144</v>
      </c>
      <c r="E314" s="226">
        <v>10557</v>
      </c>
      <c r="F314" s="228">
        <v>1152.5</v>
      </c>
      <c r="G314" s="223"/>
      <c r="H314" s="219"/>
      <c r="I314" s="219"/>
      <c r="J314" s="219"/>
      <c r="K314" s="219"/>
    </row>
    <row r="315" spans="1:11" x14ac:dyDescent="0.2">
      <c r="A315" s="219"/>
      <c r="B315" s="226" t="s">
        <v>1963</v>
      </c>
      <c r="C315" s="226" t="s">
        <v>1957</v>
      </c>
      <c r="D315" s="227">
        <v>38148</v>
      </c>
      <c r="E315" s="226">
        <v>10558</v>
      </c>
      <c r="F315" s="228">
        <v>2142.9</v>
      </c>
      <c r="G315" s="223"/>
      <c r="H315" s="219"/>
      <c r="I315" s="219"/>
      <c r="J315" s="219"/>
      <c r="K315" s="219"/>
    </row>
    <row r="316" spans="1:11" x14ac:dyDescent="0.2">
      <c r="A316" s="219"/>
      <c r="B316" s="226" t="s">
        <v>8</v>
      </c>
      <c r="C316" s="226" t="s">
        <v>1954</v>
      </c>
      <c r="D316" s="227">
        <v>38151</v>
      </c>
      <c r="E316" s="226">
        <v>10559</v>
      </c>
      <c r="F316" s="228">
        <v>520.41</v>
      </c>
      <c r="G316" s="223"/>
      <c r="H316" s="219"/>
      <c r="I316" s="219"/>
      <c r="J316" s="219"/>
      <c r="K316" s="219"/>
    </row>
    <row r="317" spans="1:11" x14ac:dyDescent="0.2">
      <c r="A317" s="219"/>
      <c r="B317" s="226" t="s">
        <v>1963</v>
      </c>
      <c r="C317" s="226" t="s">
        <v>1962</v>
      </c>
      <c r="D317" s="227">
        <v>38147</v>
      </c>
      <c r="E317" s="226">
        <v>10560</v>
      </c>
      <c r="F317" s="228">
        <v>1072.42</v>
      </c>
      <c r="G317" s="223"/>
      <c r="H317" s="219"/>
      <c r="I317" s="219"/>
      <c r="J317" s="219"/>
      <c r="K317" s="219"/>
    </row>
    <row r="318" spans="1:11" x14ac:dyDescent="0.2">
      <c r="A318" s="219"/>
      <c r="B318" s="226" t="s">
        <v>1963</v>
      </c>
      <c r="C318" s="226" t="s">
        <v>1956</v>
      </c>
      <c r="D318" s="227">
        <v>38147</v>
      </c>
      <c r="E318" s="226">
        <v>10561</v>
      </c>
      <c r="F318" s="228">
        <v>2844.5</v>
      </c>
      <c r="G318" s="223"/>
      <c r="H318" s="219"/>
      <c r="I318" s="219"/>
      <c r="J318" s="219"/>
      <c r="K318" s="219"/>
    </row>
    <row r="319" spans="1:11" x14ac:dyDescent="0.2">
      <c r="A319" s="219"/>
      <c r="B319" s="226" t="s">
        <v>1963</v>
      </c>
      <c r="C319" s="226" t="s">
        <v>1957</v>
      </c>
      <c r="D319" s="227">
        <v>38150</v>
      </c>
      <c r="E319" s="226">
        <v>10562</v>
      </c>
      <c r="F319" s="228">
        <v>488.7</v>
      </c>
      <c r="G319" s="223"/>
      <c r="H319" s="219"/>
      <c r="I319" s="219"/>
      <c r="J319" s="219"/>
      <c r="K319" s="219"/>
    </row>
    <row r="320" spans="1:11" x14ac:dyDescent="0.2">
      <c r="A320" s="219"/>
      <c r="B320" s="226" t="s">
        <v>1963</v>
      </c>
      <c r="C320" s="226" t="s">
        <v>1956</v>
      </c>
      <c r="D320" s="227">
        <v>38162</v>
      </c>
      <c r="E320" s="226">
        <v>10563</v>
      </c>
      <c r="F320" s="228">
        <v>965</v>
      </c>
      <c r="G320" s="223"/>
      <c r="H320" s="219"/>
      <c r="I320" s="219"/>
      <c r="J320" s="219"/>
      <c r="K320" s="219"/>
    </row>
    <row r="321" spans="1:11" x14ac:dyDescent="0.2">
      <c r="A321" s="219"/>
      <c r="B321" s="226" t="s">
        <v>1963</v>
      </c>
      <c r="C321" s="232" t="s">
        <v>1964</v>
      </c>
      <c r="D321" s="227">
        <v>38154</v>
      </c>
      <c r="E321" s="226">
        <v>10564</v>
      </c>
      <c r="F321" s="228">
        <v>1234.05</v>
      </c>
      <c r="G321" s="223"/>
      <c r="H321" s="219"/>
      <c r="I321" s="219"/>
      <c r="J321" s="219"/>
      <c r="K321" s="219"/>
    </row>
    <row r="322" spans="1:11" x14ac:dyDescent="0.2">
      <c r="A322" s="219"/>
      <c r="B322" s="226" t="s">
        <v>1963</v>
      </c>
      <c r="C322" s="226" t="s">
        <v>1962</v>
      </c>
      <c r="D322" s="227">
        <v>38156</v>
      </c>
      <c r="E322" s="226">
        <v>10565</v>
      </c>
      <c r="F322" s="228">
        <v>639.9</v>
      </c>
      <c r="G322" s="223"/>
      <c r="H322" s="219"/>
      <c r="I322" s="219"/>
      <c r="J322" s="219"/>
      <c r="K322" s="219"/>
    </row>
    <row r="323" spans="1:11" x14ac:dyDescent="0.2">
      <c r="A323" s="219"/>
      <c r="B323" s="226" t="s">
        <v>8</v>
      </c>
      <c r="C323" s="226" t="s">
        <v>1959</v>
      </c>
      <c r="D323" s="227">
        <v>38156</v>
      </c>
      <c r="E323" s="226">
        <v>10566</v>
      </c>
      <c r="F323" s="228">
        <v>1761</v>
      </c>
      <c r="G323" s="223"/>
      <c r="H323" s="219"/>
      <c r="I323" s="219"/>
      <c r="J323" s="219"/>
      <c r="K323" s="219"/>
    </row>
    <row r="324" spans="1:11" x14ac:dyDescent="0.2">
      <c r="A324" s="219"/>
      <c r="B324" s="226" t="s">
        <v>1963</v>
      </c>
      <c r="C324" s="226" t="s">
        <v>1957</v>
      </c>
      <c r="D324" s="227">
        <v>38155</v>
      </c>
      <c r="E324" s="226">
        <v>10567</v>
      </c>
      <c r="F324" s="228">
        <v>2519</v>
      </c>
      <c r="G324" s="223"/>
      <c r="H324" s="219"/>
      <c r="I324" s="219"/>
      <c r="J324" s="219"/>
      <c r="K324" s="219"/>
    </row>
    <row r="325" spans="1:11" x14ac:dyDescent="0.2">
      <c r="A325" s="219"/>
      <c r="B325" s="226" t="s">
        <v>1963</v>
      </c>
      <c r="C325" s="226" t="s">
        <v>1961</v>
      </c>
      <c r="D325" s="227">
        <v>38177</v>
      </c>
      <c r="E325" s="226">
        <v>10568</v>
      </c>
      <c r="F325" s="228">
        <v>155</v>
      </c>
      <c r="G325" s="223"/>
      <c r="H325" s="219"/>
      <c r="I325" s="219"/>
      <c r="J325" s="219"/>
      <c r="K325" s="219"/>
    </row>
    <row r="326" spans="1:11" x14ac:dyDescent="0.2">
      <c r="A326" s="219"/>
      <c r="B326" s="226" t="s">
        <v>8</v>
      </c>
      <c r="C326" s="226" t="s">
        <v>1953</v>
      </c>
      <c r="D326" s="227">
        <v>38179</v>
      </c>
      <c r="E326" s="226">
        <v>10569</v>
      </c>
      <c r="F326" s="228">
        <v>890</v>
      </c>
      <c r="G326" s="223"/>
      <c r="H326" s="219"/>
      <c r="I326" s="219"/>
      <c r="J326" s="219"/>
      <c r="K326" s="219"/>
    </row>
    <row r="327" spans="1:11" x14ac:dyDescent="0.2">
      <c r="A327" s="219"/>
      <c r="B327" s="226" t="s">
        <v>1963</v>
      </c>
      <c r="C327" s="226" t="s">
        <v>1961</v>
      </c>
      <c r="D327" s="227">
        <v>38157</v>
      </c>
      <c r="E327" s="226">
        <v>10570</v>
      </c>
      <c r="F327" s="228">
        <v>2465.25</v>
      </c>
      <c r="G327" s="223"/>
      <c r="H327" s="219"/>
      <c r="I327" s="219"/>
      <c r="J327" s="219"/>
      <c r="K327" s="219"/>
    </row>
    <row r="328" spans="1:11" x14ac:dyDescent="0.2">
      <c r="A328" s="219"/>
      <c r="B328" s="226" t="s">
        <v>1963</v>
      </c>
      <c r="C328" s="226" t="s">
        <v>1962</v>
      </c>
      <c r="D328" s="227">
        <v>38172</v>
      </c>
      <c r="E328" s="226">
        <v>10571</v>
      </c>
      <c r="F328" s="228">
        <v>550.59</v>
      </c>
      <c r="G328" s="223"/>
      <c r="H328" s="219"/>
      <c r="I328" s="219"/>
      <c r="J328" s="219"/>
      <c r="K328" s="219"/>
    </row>
    <row r="329" spans="1:11" x14ac:dyDescent="0.2">
      <c r="A329" s="219"/>
      <c r="B329" s="226" t="s">
        <v>1963</v>
      </c>
      <c r="C329" s="226" t="s">
        <v>1961</v>
      </c>
      <c r="D329" s="227">
        <v>38163</v>
      </c>
      <c r="E329" s="226">
        <v>10572</v>
      </c>
      <c r="F329" s="228">
        <v>1501.08</v>
      </c>
      <c r="G329" s="223"/>
      <c r="H329" s="219"/>
      <c r="I329" s="219"/>
      <c r="J329" s="219"/>
      <c r="K329" s="219"/>
    </row>
    <row r="330" spans="1:11" x14ac:dyDescent="0.2">
      <c r="A330" s="219"/>
      <c r="B330" s="226" t="s">
        <v>8</v>
      </c>
      <c r="C330" s="232" t="s">
        <v>1973</v>
      </c>
      <c r="D330" s="227">
        <v>38158</v>
      </c>
      <c r="E330" s="226">
        <v>10573</v>
      </c>
      <c r="F330" s="228">
        <v>2082</v>
      </c>
      <c r="G330" s="223"/>
      <c r="H330" s="219"/>
      <c r="I330" s="219"/>
      <c r="J330" s="219"/>
      <c r="K330" s="219"/>
    </row>
    <row r="331" spans="1:11" x14ac:dyDescent="0.2">
      <c r="A331" s="219"/>
      <c r="B331" s="226" t="s">
        <v>1963</v>
      </c>
      <c r="C331" s="232" t="s">
        <v>1964</v>
      </c>
      <c r="D331" s="227">
        <v>38168</v>
      </c>
      <c r="E331" s="226">
        <v>10574</v>
      </c>
      <c r="F331" s="228">
        <v>764.3</v>
      </c>
      <c r="G331" s="223"/>
      <c r="H331" s="219"/>
      <c r="I331" s="219"/>
      <c r="J331" s="219"/>
      <c r="K331" s="219"/>
    </row>
    <row r="332" spans="1:11" x14ac:dyDescent="0.2">
      <c r="A332" s="219"/>
      <c r="B332" s="226" t="s">
        <v>8</v>
      </c>
      <c r="C332" s="226" t="s">
        <v>1953</v>
      </c>
      <c r="D332" s="227">
        <v>38168</v>
      </c>
      <c r="E332" s="226">
        <v>10575</v>
      </c>
      <c r="F332" s="228">
        <v>2147.4</v>
      </c>
      <c r="G332" s="223"/>
      <c r="H332" s="219"/>
      <c r="I332" s="219"/>
      <c r="J332" s="219"/>
      <c r="K332" s="219"/>
    </row>
    <row r="333" spans="1:11" x14ac:dyDescent="0.2">
      <c r="A333" s="219"/>
      <c r="B333" s="226" t="s">
        <v>1963</v>
      </c>
      <c r="C333" s="226" t="s">
        <v>1961</v>
      </c>
      <c r="D333" s="227">
        <v>38168</v>
      </c>
      <c r="E333" s="226">
        <v>10576</v>
      </c>
      <c r="F333" s="228">
        <v>838.45</v>
      </c>
      <c r="G333" s="223"/>
      <c r="H333" s="219"/>
      <c r="I333" s="219"/>
      <c r="J333" s="219"/>
      <c r="K333" s="219"/>
    </row>
    <row r="334" spans="1:11" x14ac:dyDescent="0.2">
      <c r="A334" s="219"/>
      <c r="B334" s="226" t="s">
        <v>8</v>
      </c>
      <c r="C334" s="226" t="s">
        <v>1959</v>
      </c>
      <c r="D334" s="227">
        <v>38168</v>
      </c>
      <c r="E334" s="226">
        <v>10577</v>
      </c>
      <c r="F334" s="228">
        <v>569</v>
      </c>
      <c r="G334" s="223"/>
      <c r="H334" s="219"/>
      <c r="I334" s="219"/>
      <c r="J334" s="219"/>
      <c r="K334" s="219"/>
    </row>
    <row r="335" spans="1:11" x14ac:dyDescent="0.2">
      <c r="A335" s="219"/>
      <c r="B335" s="226" t="s">
        <v>1963</v>
      </c>
      <c r="C335" s="232" t="s">
        <v>1964</v>
      </c>
      <c r="D335" s="227">
        <v>38193</v>
      </c>
      <c r="E335" s="226">
        <v>10578</v>
      </c>
      <c r="F335" s="228">
        <v>477</v>
      </c>
      <c r="G335" s="223"/>
      <c r="H335" s="219"/>
      <c r="I335" s="219"/>
      <c r="J335" s="219"/>
      <c r="K335" s="219"/>
    </row>
    <row r="336" spans="1:11" x14ac:dyDescent="0.2">
      <c r="A336" s="219"/>
      <c r="B336" s="226" t="s">
        <v>1963</v>
      </c>
      <c r="C336" s="226" t="s">
        <v>1957</v>
      </c>
      <c r="D336" s="227">
        <v>38172</v>
      </c>
      <c r="E336" s="226">
        <v>10579</v>
      </c>
      <c r="F336" s="228">
        <v>317.75</v>
      </c>
      <c r="G336" s="223"/>
      <c r="H336" s="219"/>
      <c r="I336" s="219"/>
      <c r="J336" s="219"/>
      <c r="K336" s="219"/>
    </row>
    <row r="337" spans="1:11" x14ac:dyDescent="0.2">
      <c r="A337" s="219"/>
      <c r="B337" s="226" t="s">
        <v>1963</v>
      </c>
      <c r="C337" s="232" t="s">
        <v>1964</v>
      </c>
      <c r="D337" s="227">
        <v>38169</v>
      </c>
      <c r="E337" s="226">
        <v>10580</v>
      </c>
      <c r="F337" s="228">
        <v>1013.74</v>
      </c>
      <c r="G337" s="223"/>
      <c r="H337" s="219"/>
      <c r="I337" s="219"/>
      <c r="J337" s="219"/>
      <c r="K337" s="219"/>
    </row>
    <row r="338" spans="1:11" x14ac:dyDescent="0.2">
      <c r="A338" s="219"/>
      <c r="B338" s="226" t="s">
        <v>1963</v>
      </c>
      <c r="C338" s="226" t="s">
        <v>1961</v>
      </c>
      <c r="D338" s="227">
        <v>38170</v>
      </c>
      <c r="E338" s="226">
        <v>10581</v>
      </c>
      <c r="F338" s="228">
        <v>310</v>
      </c>
      <c r="G338" s="223"/>
      <c r="H338" s="219"/>
      <c r="I338" s="219"/>
      <c r="J338" s="219"/>
      <c r="K338" s="219"/>
    </row>
    <row r="339" spans="1:11" x14ac:dyDescent="0.2">
      <c r="A339" s="219"/>
      <c r="B339" s="226" t="s">
        <v>1963</v>
      </c>
      <c r="C339" s="226" t="s">
        <v>1961</v>
      </c>
      <c r="D339" s="227">
        <v>38182</v>
      </c>
      <c r="E339" s="226">
        <v>10582</v>
      </c>
      <c r="F339" s="228">
        <v>330</v>
      </c>
      <c r="G339" s="223"/>
      <c r="H339" s="219"/>
      <c r="I339" s="219"/>
      <c r="J339" s="219"/>
      <c r="K339" s="219"/>
    </row>
    <row r="340" spans="1:11" x14ac:dyDescent="0.2">
      <c r="A340" s="219"/>
      <c r="B340" s="226" t="s">
        <v>1963</v>
      </c>
      <c r="C340" s="226" t="s">
        <v>1956</v>
      </c>
      <c r="D340" s="227">
        <v>38172</v>
      </c>
      <c r="E340" s="226">
        <v>10583</v>
      </c>
      <c r="F340" s="228">
        <v>2237.5</v>
      </c>
      <c r="G340" s="223"/>
      <c r="H340" s="219"/>
      <c r="I340" s="219"/>
      <c r="J340" s="219"/>
      <c r="K340" s="219"/>
    </row>
    <row r="341" spans="1:11" x14ac:dyDescent="0.2">
      <c r="A341" s="219"/>
      <c r="B341" s="226" t="s">
        <v>1963</v>
      </c>
      <c r="C341" s="232" t="s">
        <v>1964</v>
      </c>
      <c r="D341" s="227">
        <v>38172</v>
      </c>
      <c r="E341" s="226">
        <v>10584</v>
      </c>
      <c r="F341" s="228">
        <v>593.75</v>
      </c>
      <c r="G341" s="223"/>
      <c r="H341" s="219"/>
      <c r="I341" s="219"/>
      <c r="J341" s="219"/>
      <c r="K341" s="219"/>
    </row>
    <row r="342" spans="1:11" x14ac:dyDescent="0.2">
      <c r="A342" s="219"/>
      <c r="B342" s="226" t="s">
        <v>8</v>
      </c>
      <c r="C342" s="232" t="s">
        <v>1973</v>
      </c>
      <c r="D342" s="227">
        <v>38178</v>
      </c>
      <c r="E342" s="226">
        <v>10585</v>
      </c>
      <c r="F342" s="228">
        <v>142.5</v>
      </c>
      <c r="G342" s="223"/>
      <c r="H342" s="219"/>
      <c r="I342" s="219"/>
      <c r="J342" s="219"/>
      <c r="K342" s="219"/>
    </row>
    <row r="343" spans="1:11" x14ac:dyDescent="0.2">
      <c r="A343" s="219"/>
      <c r="B343" s="226" t="s">
        <v>8</v>
      </c>
      <c r="C343" s="226" t="s">
        <v>1959</v>
      </c>
      <c r="D343" s="227">
        <v>38177</v>
      </c>
      <c r="E343" s="226">
        <v>10586</v>
      </c>
      <c r="F343" s="228">
        <v>23.8</v>
      </c>
      <c r="G343" s="223"/>
      <c r="H343" s="219"/>
      <c r="I343" s="219"/>
      <c r="J343" s="219"/>
      <c r="K343" s="219"/>
    </row>
    <row r="344" spans="1:11" x14ac:dyDescent="0.2">
      <c r="A344" s="219"/>
      <c r="B344" s="226" t="s">
        <v>1963</v>
      </c>
      <c r="C344" s="226" t="s">
        <v>1957</v>
      </c>
      <c r="D344" s="227">
        <v>38177</v>
      </c>
      <c r="E344" s="226">
        <v>10587</v>
      </c>
      <c r="F344" s="228">
        <v>807.38</v>
      </c>
      <c r="G344" s="223"/>
      <c r="H344" s="219"/>
      <c r="I344" s="219"/>
      <c r="J344" s="219"/>
      <c r="K344" s="219"/>
    </row>
    <row r="345" spans="1:11" x14ac:dyDescent="0.2">
      <c r="A345" s="219"/>
      <c r="B345" s="226" t="s">
        <v>1963</v>
      </c>
      <c r="C345" s="226" t="s">
        <v>1956</v>
      </c>
      <c r="D345" s="227">
        <v>38178</v>
      </c>
      <c r="E345" s="226">
        <v>10588</v>
      </c>
      <c r="F345" s="228">
        <v>3120</v>
      </c>
      <c r="G345" s="223"/>
      <c r="H345" s="219"/>
      <c r="I345" s="219"/>
      <c r="J345" s="219"/>
      <c r="K345" s="219"/>
    </row>
    <row r="346" spans="1:11" x14ac:dyDescent="0.2">
      <c r="A346" s="219"/>
      <c r="B346" s="226" t="s">
        <v>1963</v>
      </c>
      <c r="C346" s="226" t="s">
        <v>1962</v>
      </c>
      <c r="D346" s="227">
        <v>38182</v>
      </c>
      <c r="E346" s="226">
        <v>10589</v>
      </c>
      <c r="F346" s="228">
        <v>72</v>
      </c>
      <c r="G346" s="223"/>
      <c r="H346" s="219"/>
      <c r="I346" s="219"/>
      <c r="J346" s="219"/>
      <c r="K346" s="219"/>
    </row>
    <row r="347" spans="1:11" x14ac:dyDescent="0.2">
      <c r="A347" s="219"/>
      <c r="B347" s="226" t="s">
        <v>1963</v>
      </c>
      <c r="C347" s="232" t="s">
        <v>1964</v>
      </c>
      <c r="D347" s="227">
        <v>38182</v>
      </c>
      <c r="E347" s="226">
        <v>10590</v>
      </c>
      <c r="F347" s="228">
        <v>1101</v>
      </c>
      <c r="G347" s="223"/>
      <c r="H347" s="219"/>
      <c r="I347" s="219"/>
      <c r="J347" s="219"/>
      <c r="K347" s="219"/>
    </row>
    <row r="348" spans="1:11" x14ac:dyDescent="0.2">
      <c r="A348" s="219"/>
      <c r="B348" s="226" t="s">
        <v>1963</v>
      </c>
      <c r="C348" s="226" t="s">
        <v>1957</v>
      </c>
      <c r="D348" s="227">
        <v>38184</v>
      </c>
      <c r="E348" s="226">
        <v>10591</v>
      </c>
      <c r="F348" s="228">
        <v>812.5</v>
      </c>
      <c r="G348" s="223"/>
      <c r="H348" s="219"/>
      <c r="I348" s="219"/>
      <c r="J348" s="219"/>
      <c r="K348" s="219"/>
    </row>
    <row r="349" spans="1:11" x14ac:dyDescent="0.2">
      <c r="A349" s="219"/>
      <c r="B349" s="226" t="s">
        <v>1963</v>
      </c>
      <c r="C349" s="226" t="s">
        <v>1961</v>
      </c>
      <c r="D349" s="227">
        <v>38184</v>
      </c>
      <c r="E349" s="226">
        <v>10592</v>
      </c>
      <c r="F349" s="228">
        <v>516.46</v>
      </c>
      <c r="G349" s="223"/>
      <c r="H349" s="219"/>
      <c r="I349" s="219"/>
      <c r="J349" s="219"/>
      <c r="K349" s="219"/>
    </row>
    <row r="350" spans="1:11" x14ac:dyDescent="0.2">
      <c r="A350" s="219"/>
      <c r="B350" s="226" t="s">
        <v>8</v>
      </c>
      <c r="C350" s="232" t="s">
        <v>1973</v>
      </c>
      <c r="D350" s="227">
        <v>38212</v>
      </c>
      <c r="E350" s="226">
        <v>10593</v>
      </c>
      <c r="F350" s="228">
        <v>1994.4</v>
      </c>
      <c r="G350" s="223"/>
      <c r="H350" s="219"/>
      <c r="I350" s="219"/>
      <c r="J350" s="219"/>
      <c r="K350" s="219"/>
    </row>
    <row r="351" spans="1:11" x14ac:dyDescent="0.2">
      <c r="A351" s="219"/>
      <c r="B351" s="226" t="s">
        <v>1963</v>
      </c>
      <c r="C351" s="226" t="s">
        <v>1961</v>
      </c>
      <c r="D351" s="227">
        <v>38184</v>
      </c>
      <c r="E351" s="226">
        <v>10594</v>
      </c>
      <c r="F351" s="228">
        <v>565.5</v>
      </c>
      <c r="G351" s="223"/>
      <c r="H351" s="219"/>
      <c r="I351" s="219"/>
      <c r="J351" s="219"/>
      <c r="K351" s="219"/>
    </row>
    <row r="352" spans="1:11" x14ac:dyDescent="0.2">
      <c r="A352" s="219"/>
      <c r="B352" s="226" t="s">
        <v>1963</v>
      </c>
      <c r="C352" s="226" t="s">
        <v>1956</v>
      </c>
      <c r="D352" s="227">
        <v>38182</v>
      </c>
      <c r="E352" s="226">
        <v>10595</v>
      </c>
      <c r="F352" s="228">
        <v>4725</v>
      </c>
      <c r="G352" s="223"/>
      <c r="H352" s="219"/>
      <c r="I352" s="219"/>
      <c r="J352" s="219"/>
      <c r="K352" s="219"/>
    </row>
    <row r="353" spans="1:11" x14ac:dyDescent="0.2">
      <c r="A353" s="219"/>
      <c r="B353" s="226" t="s">
        <v>1963</v>
      </c>
      <c r="C353" s="226" t="s">
        <v>1962</v>
      </c>
      <c r="D353" s="227">
        <v>38211</v>
      </c>
      <c r="E353" s="226">
        <v>10596</v>
      </c>
      <c r="F353" s="228">
        <v>1180.8800000000001</v>
      </c>
      <c r="G353" s="223"/>
      <c r="H353" s="219"/>
      <c r="I353" s="219"/>
      <c r="J353" s="219"/>
      <c r="K353" s="219"/>
    </row>
    <row r="354" spans="1:11" x14ac:dyDescent="0.2">
      <c r="A354" s="219"/>
      <c r="B354" s="226" t="s">
        <v>8</v>
      </c>
      <c r="C354" s="232" t="s">
        <v>1973</v>
      </c>
      <c r="D354" s="227">
        <v>38186</v>
      </c>
      <c r="E354" s="226">
        <v>10597</v>
      </c>
      <c r="F354" s="228">
        <v>718.08</v>
      </c>
      <c r="G354" s="223"/>
      <c r="H354" s="219"/>
      <c r="I354" s="219"/>
      <c r="J354" s="219"/>
      <c r="K354" s="219"/>
    </row>
    <row r="355" spans="1:11" x14ac:dyDescent="0.2">
      <c r="A355" s="219"/>
      <c r="B355" s="226" t="s">
        <v>1963</v>
      </c>
      <c r="C355" s="226" t="s">
        <v>1957</v>
      </c>
      <c r="D355" s="227">
        <v>38186</v>
      </c>
      <c r="E355" s="226">
        <v>10598</v>
      </c>
      <c r="F355" s="228">
        <v>2388.5</v>
      </c>
      <c r="G355" s="223"/>
      <c r="H355" s="219"/>
      <c r="I355" s="219"/>
      <c r="J355" s="219"/>
      <c r="K355" s="219"/>
    </row>
    <row r="356" spans="1:11" x14ac:dyDescent="0.2">
      <c r="A356" s="219"/>
      <c r="B356" s="226" t="s">
        <v>8</v>
      </c>
      <c r="C356" s="226" t="s">
        <v>1954</v>
      </c>
      <c r="D356" s="227">
        <v>38189</v>
      </c>
      <c r="E356" s="226">
        <v>10599</v>
      </c>
      <c r="F356" s="228">
        <v>493</v>
      </c>
      <c r="G356" s="223"/>
      <c r="H356" s="219"/>
      <c r="I356" s="219"/>
      <c r="J356" s="219"/>
      <c r="K356" s="219"/>
    </row>
    <row r="357" spans="1:11" x14ac:dyDescent="0.2">
      <c r="A357" s="219"/>
      <c r="B357" s="226" t="s">
        <v>1963</v>
      </c>
      <c r="C357" s="232" t="s">
        <v>1964</v>
      </c>
      <c r="D357" s="227">
        <v>38189</v>
      </c>
      <c r="E357" s="226">
        <v>10600</v>
      </c>
      <c r="F357" s="228">
        <v>479.8</v>
      </c>
      <c r="G357" s="223"/>
      <c r="H357" s="219"/>
      <c r="I357" s="219"/>
      <c r="J357" s="219"/>
      <c r="K357" s="219"/>
    </row>
    <row r="358" spans="1:11" x14ac:dyDescent="0.2">
      <c r="A358" s="219"/>
      <c r="B358" s="226" t="s">
        <v>8</v>
      </c>
      <c r="C358" s="232" t="s">
        <v>1973</v>
      </c>
      <c r="D358" s="227">
        <v>38190</v>
      </c>
      <c r="E358" s="226">
        <v>10601</v>
      </c>
      <c r="F358" s="228">
        <v>2285</v>
      </c>
      <c r="G358" s="223"/>
      <c r="H358" s="219"/>
      <c r="I358" s="219"/>
      <c r="J358" s="219"/>
      <c r="K358" s="219"/>
    </row>
    <row r="359" spans="1:11" x14ac:dyDescent="0.2">
      <c r="A359" s="219"/>
      <c r="B359" s="226" t="s">
        <v>1963</v>
      </c>
      <c r="C359" s="226" t="s">
        <v>1962</v>
      </c>
      <c r="D359" s="227">
        <v>38190</v>
      </c>
      <c r="E359" s="226">
        <v>10602</v>
      </c>
      <c r="F359" s="228">
        <v>48.75</v>
      </c>
      <c r="G359" s="223"/>
      <c r="H359" s="219"/>
      <c r="I359" s="219"/>
      <c r="J359" s="219"/>
      <c r="K359" s="219"/>
    </row>
    <row r="360" spans="1:11" x14ac:dyDescent="0.2">
      <c r="A360" s="219"/>
      <c r="B360" s="226" t="s">
        <v>1963</v>
      </c>
      <c r="C360" s="226" t="s">
        <v>1962</v>
      </c>
      <c r="D360" s="227">
        <v>38207</v>
      </c>
      <c r="E360" s="226">
        <v>10603</v>
      </c>
      <c r="F360" s="228">
        <v>1483</v>
      </c>
      <c r="G360" s="223"/>
      <c r="H360" s="219"/>
      <c r="I360" s="219"/>
      <c r="J360" s="219"/>
      <c r="K360" s="219"/>
    </row>
    <row r="361" spans="1:11" x14ac:dyDescent="0.2">
      <c r="A361" s="219"/>
      <c r="B361" s="226" t="s">
        <v>1963</v>
      </c>
      <c r="C361" s="226" t="s">
        <v>1957</v>
      </c>
      <c r="D361" s="227">
        <v>38197</v>
      </c>
      <c r="E361" s="226">
        <v>10604</v>
      </c>
      <c r="F361" s="228">
        <v>230.85</v>
      </c>
      <c r="G361" s="223"/>
      <c r="H361" s="219"/>
      <c r="I361" s="219"/>
      <c r="J361" s="219"/>
      <c r="K361" s="219"/>
    </row>
    <row r="362" spans="1:11" x14ac:dyDescent="0.2">
      <c r="A362" s="219"/>
      <c r="B362" s="226" t="s">
        <v>1963</v>
      </c>
      <c r="C362" s="226" t="s">
        <v>1957</v>
      </c>
      <c r="D362" s="227">
        <v>38197</v>
      </c>
      <c r="E362" s="226">
        <v>10605</v>
      </c>
      <c r="F362" s="228">
        <v>4109.6899999999996</v>
      </c>
      <c r="G362" s="223"/>
      <c r="H362" s="219"/>
      <c r="I362" s="219"/>
      <c r="J362" s="219"/>
      <c r="K362" s="219"/>
    </row>
    <row r="363" spans="1:11" x14ac:dyDescent="0.2">
      <c r="A363" s="219"/>
      <c r="B363" s="226" t="s">
        <v>1963</v>
      </c>
      <c r="C363" s="232" t="s">
        <v>1964</v>
      </c>
      <c r="D363" s="227">
        <v>38199</v>
      </c>
      <c r="E363" s="226">
        <v>10606</v>
      </c>
      <c r="F363" s="228">
        <v>1130.4000000000001</v>
      </c>
      <c r="G363" s="223"/>
      <c r="H363" s="219"/>
      <c r="I363" s="219"/>
      <c r="J363" s="219"/>
      <c r="K363" s="219"/>
    </row>
    <row r="364" spans="1:11" x14ac:dyDescent="0.2">
      <c r="A364" s="219"/>
      <c r="B364" s="226" t="s">
        <v>8</v>
      </c>
      <c r="C364" s="226" t="s">
        <v>1953</v>
      </c>
      <c r="D364" s="227">
        <v>38193</v>
      </c>
      <c r="E364" s="226">
        <v>10607</v>
      </c>
      <c r="F364" s="228">
        <v>6475.4</v>
      </c>
      <c r="G364" s="223"/>
      <c r="H364" s="219"/>
      <c r="I364" s="219"/>
      <c r="J364" s="219"/>
      <c r="K364" s="219"/>
    </row>
    <row r="365" spans="1:11" x14ac:dyDescent="0.2">
      <c r="A365" s="219"/>
      <c r="B365" s="226" t="s">
        <v>1963</v>
      </c>
      <c r="C365" s="232" t="s">
        <v>1964</v>
      </c>
      <c r="D365" s="227">
        <v>38200</v>
      </c>
      <c r="E365" s="226">
        <v>10608</v>
      </c>
      <c r="F365" s="228">
        <v>1064</v>
      </c>
      <c r="G365" s="223"/>
      <c r="H365" s="219"/>
      <c r="I365" s="219"/>
      <c r="J365" s="219"/>
      <c r="K365" s="219"/>
    </row>
    <row r="366" spans="1:11" x14ac:dyDescent="0.2">
      <c r="A366" s="219"/>
      <c r="B366" s="226" t="s">
        <v>8</v>
      </c>
      <c r="C366" s="232" t="s">
        <v>1973</v>
      </c>
      <c r="D366" s="227">
        <v>38198</v>
      </c>
      <c r="E366" s="226">
        <v>10609</v>
      </c>
      <c r="F366" s="228">
        <v>424</v>
      </c>
      <c r="G366" s="223"/>
      <c r="H366" s="219"/>
      <c r="I366" s="219"/>
      <c r="J366" s="219"/>
      <c r="K366" s="219"/>
    </row>
    <row r="367" spans="1:11" x14ac:dyDescent="0.2">
      <c r="A367" s="219"/>
      <c r="B367" s="226" t="s">
        <v>1963</v>
      </c>
      <c r="C367" s="226" t="s">
        <v>1962</v>
      </c>
      <c r="D367" s="227">
        <v>38205</v>
      </c>
      <c r="E367" s="226">
        <v>10610</v>
      </c>
      <c r="F367" s="228">
        <v>299.25</v>
      </c>
      <c r="G367" s="223"/>
      <c r="H367" s="219"/>
      <c r="I367" s="219"/>
      <c r="J367" s="219"/>
      <c r="K367" s="219"/>
    </row>
    <row r="368" spans="1:11" x14ac:dyDescent="0.2">
      <c r="A368" s="219"/>
      <c r="B368" s="226" t="s">
        <v>8</v>
      </c>
      <c r="C368" s="226" t="s">
        <v>1954</v>
      </c>
      <c r="D368" s="227">
        <v>38200</v>
      </c>
      <c r="E368" s="226">
        <v>10611</v>
      </c>
      <c r="F368" s="228">
        <v>808</v>
      </c>
      <c r="G368" s="223"/>
      <c r="H368" s="219"/>
      <c r="I368" s="219"/>
      <c r="J368" s="219"/>
      <c r="K368" s="219"/>
    </row>
    <row r="369" spans="1:11" x14ac:dyDescent="0.2">
      <c r="A369" s="219"/>
      <c r="B369" s="226" t="s">
        <v>1963</v>
      </c>
      <c r="C369" s="226" t="s">
        <v>1957</v>
      </c>
      <c r="D369" s="227">
        <v>38200</v>
      </c>
      <c r="E369" s="226">
        <v>10612</v>
      </c>
      <c r="F369" s="228">
        <v>6375</v>
      </c>
      <c r="G369" s="223"/>
      <c r="H369" s="219"/>
      <c r="I369" s="219"/>
      <c r="J369" s="219"/>
      <c r="K369" s="219"/>
    </row>
    <row r="370" spans="1:11" x14ac:dyDescent="0.2">
      <c r="A370" s="219"/>
      <c r="B370" s="226" t="s">
        <v>1963</v>
      </c>
      <c r="C370" s="232" t="s">
        <v>1964</v>
      </c>
      <c r="D370" s="227">
        <v>38200</v>
      </c>
      <c r="E370" s="226">
        <v>10613</v>
      </c>
      <c r="F370" s="228">
        <v>353.2</v>
      </c>
      <c r="G370" s="223"/>
      <c r="H370" s="219"/>
      <c r="I370" s="219"/>
      <c r="J370" s="219"/>
      <c r="K370" s="219"/>
    </row>
    <row r="371" spans="1:11" x14ac:dyDescent="0.2">
      <c r="A371" s="219"/>
      <c r="B371" s="226" t="s">
        <v>1963</v>
      </c>
      <c r="C371" s="226" t="s">
        <v>1962</v>
      </c>
      <c r="D371" s="227">
        <v>38200</v>
      </c>
      <c r="E371" s="226">
        <v>10614</v>
      </c>
      <c r="F371" s="228">
        <v>464</v>
      </c>
      <c r="G371" s="223"/>
      <c r="H371" s="219"/>
      <c r="I371" s="219"/>
      <c r="J371" s="219"/>
      <c r="K371" s="219"/>
    </row>
    <row r="372" spans="1:11" x14ac:dyDescent="0.2">
      <c r="A372" s="219"/>
      <c r="B372" s="226" t="s">
        <v>1963</v>
      </c>
      <c r="C372" s="226" t="s">
        <v>1956</v>
      </c>
      <c r="D372" s="227">
        <v>38205</v>
      </c>
      <c r="E372" s="226">
        <v>10615</v>
      </c>
      <c r="F372" s="228">
        <v>120</v>
      </c>
      <c r="G372" s="223"/>
      <c r="H372" s="219"/>
      <c r="I372" s="219"/>
      <c r="J372" s="219"/>
      <c r="K372" s="219"/>
    </row>
    <row r="373" spans="1:11" x14ac:dyDescent="0.2">
      <c r="A373" s="219"/>
      <c r="B373" s="226" t="s">
        <v>1963</v>
      </c>
      <c r="C373" s="226" t="s">
        <v>1957</v>
      </c>
      <c r="D373" s="227">
        <v>38204</v>
      </c>
      <c r="E373" s="226">
        <v>10616</v>
      </c>
      <c r="F373" s="228">
        <v>4806.99</v>
      </c>
      <c r="G373" s="223"/>
      <c r="H373" s="219"/>
      <c r="I373" s="219"/>
      <c r="J373" s="219"/>
      <c r="K373" s="219"/>
    </row>
    <row r="374" spans="1:11" x14ac:dyDescent="0.2">
      <c r="A374" s="219"/>
      <c r="B374" s="226" t="s">
        <v>1963</v>
      </c>
      <c r="C374" s="232" t="s">
        <v>1964</v>
      </c>
      <c r="D374" s="227">
        <v>38203</v>
      </c>
      <c r="E374" s="226">
        <v>10617</v>
      </c>
      <c r="F374" s="228">
        <v>1402.5</v>
      </c>
      <c r="G374" s="223"/>
      <c r="H374" s="219"/>
      <c r="I374" s="219"/>
      <c r="J374" s="219"/>
      <c r="K374" s="219"/>
    </row>
    <row r="375" spans="1:11" x14ac:dyDescent="0.2">
      <c r="A375" s="219"/>
      <c r="B375" s="226" t="s">
        <v>1963</v>
      </c>
      <c r="C375" s="226" t="s">
        <v>1957</v>
      </c>
      <c r="D375" s="227">
        <v>38207</v>
      </c>
      <c r="E375" s="226">
        <v>10618</v>
      </c>
      <c r="F375" s="228">
        <v>2697.5</v>
      </c>
      <c r="G375" s="223"/>
      <c r="H375" s="219"/>
      <c r="I375" s="219"/>
      <c r="J375" s="219"/>
      <c r="K375" s="219"/>
    </row>
    <row r="376" spans="1:11" x14ac:dyDescent="0.2">
      <c r="A376" s="219"/>
      <c r="B376" s="226" t="s">
        <v>1963</v>
      </c>
      <c r="C376" s="226" t="s">
        <v>1961</v>
      </c>
      <c r="D376" s="227">
        <v>38206</v>
      </c>
      <c r="E376" s="226">
        <v>10619</v>
      </c>
      <c r="F376" s="228">
        <v>1260</v>
      </c>
      <c r="G376" s="223"/>
      <c r="H376" s="219"/>
      <c r="I376" s="219"/>
      <c r="J376" s="219"/>
      <c r="K376" s="219"/>
    </row>
    <row r="377" spans="1:11" x14ac:dyDescent="0.2">
      <c r="A377" s="219"/>
      <c r="B377" s="226" t="s">
        <v>1963</v>
      </c>
      <c r="C377" s="226" t="s">
        <v>1956</v>
      </c>
      <c r="D377" s="227">
        <v>38213</v>
      </c>
      <c r="E377" s="226">
        <v>10620</v>
      </c>
      <c r="F377" s="228">
        <v>57.5</v>
      </c>
      <c r="G377" s="223"/>
      <c r="H377" s="219"/>
      <c r="I377" s="219"/>
      <c r="J377" s="219"/>
      <c r="K377" s="219"/>
    </row>
    <row r="378" spans="1:11" x14ac:dyDescent="0.2">
      <c r="A378" s="219"/>
      <c r="B378" s="226" t="s">
        <v>1963</v>
      </c>
      <c r="C378" s="232" t="s">
        <v>1964</v>
      </c>
      <c r="D378" s="227">
        <v>38210</v>
      </c>
      <c r="E378" s="226">
        <v>10621</v>
      </c>
      <c r="F378" s="228">
        <v>758.5</v>
      </c>
      <c r="G378" s="223"/>
      <c r="H378" s="219"/>
      <c r="I378" s="219"/>
      <c r="J378" s="219"/>
      <c r="K378" s="219"/>
    </row>
    <row r="379" spans="1:11" x14ac:dyDescent="0.2">
      <c r="A379" s="219"/>
      <c r="B379" s="226" t="s">
        <v>1963</v>
      </c>
      <c r="C379" s="232" t="s">
        <v>1964</v>
      </c>
      <c r="D379" s="227">
        <v>38210</v>
      </c>
      <c r="E379" s="226">
        <v>10622</v>
      </c>
      <c r="F379" s="228">
        <v>5560</v>
      </c>
      <c r="G379" s="223"/>
      <c r="H379" s="219"/>
      <c r="I379" s="219"/>
      <c r="J379" s="219"/>
      <c r="K379" s="219"/>
    </row>
    <row r="380" spans="1:11" x14ac:dyDescent="0.2">
      <c r="A380" s="219"/>
      <c r="B380" s="226" t="s">
        <v>1963</v>
      </c>
      <c r="C380" s="226" t="s">
        <v>1962</v>
      </c>
      <c r="D380" s="227">
        <v>38211</v>
      </c>
      <c r="E380" s="226">
        <v>10623</v>
      </c>
      <c r="F380" s="228">
        <v>1336.95</v>
      </c>
      <c r="G380" s="223"/>
      <c r="H380" s="219"/>
      <c r="I380" s="219"/>
      <c r="J380" s="219"/>
      <c r="K380" s="219"/>
    </row>
    <row r="381" spans="1:11" x14ac:dyDescent="0.2">
      <c r="A381" s="219"/>
      <c r="B381" s="226" t="s">
        <v>1963</v>
      </c>
      <c r="C381" s="232" t="s">
        <v>1964</v>
      </c>
      <c r="D381" s="227">
        <v>38218</v>
      </c>
      <c r="E381" s="226">
        <v>10624</v>
      </c>
      <c r="F381" s="228">
        <v>1393.24</v>
      </c>
      <c r="G381" s="223"/>
      <c r="H381" s="219"/>
      <c r="I381" s="219"/>
      <c r="J381" s="219"/>
      <c r="K381" s="219"/>
    </row>
    <row r="382" spans="1:11" x14ac:dyDescent="0.2">
      <c r="A382" s="219"/>
      <c r="B382" s="226" t="s">
        <v>1963</v>
      </c>
      <c r="C382" s="226" t="s">
        <v>1961</v>
      </c>
      <c r="D382" s="227">
        <v>38213</v>
      </c>
      <c r="E382" s="226">
        <v>10625</v>
      </c>
      <c r="F382" s="228">
        <v>479.75</v>
      </c>
      <c r="G382" s="223"/>
      <c r="H382" s="219"/>
      <c r="I382" s="219"/>
      <c r="J382" s="219"/>
      <c r="K382" s="219"/>
    </row>
    <row r="383" spans="1:11" x14ac:dyDescent="0.2">
      <c r="A383" s="219"/>
      <c r="B383" s="226" t="s">
        <v>1963</v>
      </c>
      <c r="C383" s="226" t="s">
        <v>1957</v>
      </c>
      <c r="D383" s="227">
        <v>38219</v>
      </c>
      <c r="E383" s="226">
        <v>10626</v>
      </c>
      <c r="F383" s="228">
        <v>1503.6</v>
      </c>
      <c r="G383" s="223"/>
      <c r="H383" s="219"/>
      <c r="I383" s="219"/>
      <c r="J383" s="219"/>
      <c r="K383" s="219"/>
    </row>
    <row r="384" spans="1:11" x14ac:dyDescent="0.2">
      <c r="A384" s="219"/>
      <c r="B384" s="226" t="s">
        <v>1963</v>
      </c>
      <c r="C384" s="226" t="s">
        <v>1962</v>
      </c>
      <c r="D384" s="227">
        <v>38220</v>
      </c>
      <c r="E384" s="226">
        <v>10627</v>
      </c>
      <c r="F384" s="228">
        <v>1185.75</v>
      </c>
      <c r="G384" s="223"/>
      <c r="H384" s="219"/>
      <c r="I384" s="219"/>
      <c r="J384" s="219"/>
      <c r="K384" s="219"/>
    </row>
    <row r="385" spans="1:11" x14ac:dyDescent="0.2">
      <c r="A385" s="219"/>
      <c r="B385" s="226" t="s">
        <v>1963</v>
      </c>
      <c r="C385" s="232" t="s">
        <v>1964</v>
      </c>
      <c r="D385" s="227">
        <v>38219</v>
      </c>
      <c r="E385" s="226">
        <v>10628</v>
      </c>
      <c r="F385" s="228">
        <v>450</v>
      </c>
      <c r="G385" s="223"/>
      <c r="H385" s="219"/>
      <c r="I385" s="219"/>
      <c r="J385" s="219"/>
      <c r="K385" s="219"/>
    </row>
    <row r="386" spans="1:11" x14ac:dyDescent="0.2">
      <c r="A386" s="219"/>
      <c r="B386" s="226" t="s">
        <v>1963</v>
      </c>
      <c r="C386" s="232" t="s">
        <v>1964</v>
      </c>
      <c r="D386" s="227">
        <v>38219</v>
      </c>
      <c r="E386" s="226">
        <v>10629</v>
      </c>
      <c r="F386" s="228">
        <v>2775.05</v>
      </c>
      <c r="G386" s="223"/>
      <c r="H386" s="219"/>
      <c r="I386" s="219"/>
      <c r="J386" s="219"/>
      <c r="K386" s="219"/>
    </row>
    <row r="387" spans="1:11" x14ac:dyDescent="0.2">
      <c r="A387" s="219"/>
      <c r="B387" s="226" t="s">
        <v>1963</v>
      </c>
      <c r="C387" s="226" t="s">
        <v>1957</v>
      </c>
      <c r="D387" s="227">
        <v>38218</v>
      </c>
      <c r="E387" s="226">
        <v>10630</v>
      </c>
      <c r="F387" s="228">
        <v>903.6</v>
      </c>
      <c r="G387" s="223"/>
      <c r="H387" s="219"/>
      <c r="I387" s="219"/>
      <c r="J387" s="219"/>
      <c r="K387" s="219"/>
    </row>
    <row r="388" spans="1:11" x14ac:dyDescent="0.2">
      <c r="A388" s="219"/>
      <c r="B388" s="226" t="s">
        <v>1963</v>
      </c>
      <c r="C388" s="226" t="s">
        <v>1962</v>
      </c>
      <c r="D388" s="227">
        <v>38214</v>
      </c>
      <c r="E388" s="226">
        <v>10631</v>
      </c>
      <c r="F388" s="228">
        <v>55.8</v>
      </c>
      <c r="G388" s="223"/>
      <c r="H388" s="219"/>
      <c r="I388" s="219"/>
      <c r="J388" s="219"/>
      <c r="K388" s="219"/>
    </row>
    <row r="389" spans="1:11" x14ac:dyDescent="0.2">
      <c r="A389" s="219"/>
      <c r="B389" s="226" t="s">
        <v>1963</v>
      </c>
      <c r="C389" s="226" t="s">
        <v>1962</v>
      </c>
      <c r="D389" s="227">
        <v>38218</v>
      </c>
      <c r="E389" s="226">
        <v>10632</v>
      </c>
      <c r="F389" s="228">
        <v>589</v>
      </c>
      <c r="G389" s="223"/>
      <c r="H389" s="219"/>
      <c r="I389" s="219"/>
      <c r="J389" s="219"/>
      <c r="K389" s="219"/>
    </row>
    <row r="390" spans="1:11" x14ac:dyDescent="0.2">
      <c r="A390" s="219"/>
      <c r="B390" s="226" t="s">
        <v>8</v>
      </c>
      <c r="C390" s="232" t="s">
        <v>1973</v>
      </c>
      <c r="D390" s="227">
        <v>38217</v>
      </c>
      <c r="E390" s="226">
        <v>10633</v>
      </c>
      <c r="F390" s="228">
        <v>5510.59</v>
      </c>
      <c r="G390" s="223"/>
      <c r="H390" s="219"/>
      <c r="I390" s="219"/>
      <c r="J390" s="219"/>
      <c r="K390" s="219"/>
    </row>
    <row r="391" spans="1:11" x14ac:dyDescent="0.2">
      <c r="A391" s="219"/>
      <c r="B391" s="226" t="s">
        <v>1963</v>
      </c>
      <c r="C391" s="232" t="s">
        <v>1964</v>
      </c>
      <c r="D391" s="227">
        <v>38220</v>
      </c>
      <c r="E391" s="226">
        <v>10634</v>
      </c>
      <c r="F391" s="228">
        <v>4985.5</v>
      </c>
      <c r="G391" s="223"/>
      <c r="H391" s="219"/>
      <c r="I391" s="219"/>
      <c r="J391" s="219"/>
      <c r="K391" s="219"/>
    </row>
    <row r="392" spans="1:11" x14ac:dyDescent="0.2">
      <c r="A392" s="219"/>
      <c r="B392" s="226" t="s">
        <v>1963</v>
      </c>
      <c r="C392" s="226" t="s">
        <v>1962</v>
      </c>
      <c r="D392" s="227">
        <v>38220</v>
      </c>
      <c r="E392" s="226">
        <v>10635</v>
      </c>
      <c r="F392" s="228">
        <v>1326.22</v>
      </c>
      <c r="G392" s="223"/>
      <c r="H392" s="219"/>
      <c r="I392" s="219"/>
      <c r="J392" s="219"/>
      <c r="K392" s="219"/>
    </row>
    <row r="393" spans="1:11" x14ac:dyDescent="0.2">
      <c r="A393" s="219"/>
      <c r="B393" s="226" t="s">
        <v>1963</v>
      </c>
      <c r="C393" s="232" t="s">
        <v>1964</v>
      </c>
      <c r="D393" s="227">
        <v>38225</v>
      </c>
      <c r="E393" s="226">
        <v>10636</v>
      </c>
      <c r="F393" s="228">
        <v>629.5</v>
      </c>
      <c r="G393" s="223"/>
      <c r="H393" s="219"/>
      <c r="I393" s="219"/>
      <c r="J393" s="219"/>
      <c r="K393" s="219"/>
    </row>
    <row r="394" spans="1:11" x14ac:dyDescent="0.2">
      <c r="A394" s="219"/>
      <c r="B394" s="226" t="s">
        <v>8</v>
      </c>
      <c r="C394" s="226" t="s">
        <v>1954</v>
      </c>
      <c r="D394" s="227">
        <v>38225</v>
      </c>
      <c r="E394" s="226">
        <v>10637</v>
      </c>
      <c r="F394" s="228">
        <v>2761.94</v>
      </c>
      <c r="G394" s="223"/>
      <c r="H394" s="219"/>
      <c r="I394" s="219"/>
      <c r="J394" s="219"/>
      <c r="K394" s="219"/>
    </row>
    <row r="395" spans="1:11" x14ac:dyDescent="0.2">
      <c r="A395" s="219"/>
      <c r="B395" s="226" t="s">
        <v>1963</v>
      </c>
      <c r="C395" s="226" t="s">
        <v>1961</v>
      </c>
      <c r="D395" s="227">
        <v>38231</v>
      </c>
      <c r="E395" s="226">
        <v>10638</v>
      </c>
      <c r="F395" s="228">
        <v>2720.05</v>
      </c>
      <c r="G395" s="223"/>
      <c r="H395" s="219"/>
      <c r="I395" s="219"/>
      <c r="J395" s="219"/>
      <c r="K395" s="219"/>
    </row>
    <row r="396" spans="1:11" x14ac:dyDescent="0.2">
      <c r="A396" s="219"/>
      <c r="B396" s="226" t="s">
        <v>8</v>
      </c>
      <c r="C396" s="232" t="s">
        <v>1973</v>
      </c>
      <c r="D396" s="227">
        <v>38226</v>
      </c>
      <c r="E396" s="226">
        <v>10639</v>
      </c>
      <c r="F396" s="228">
        <v>500</v>
      </c>
      <c r="G396" s="223"/>
      <c r="H396" s="219"/>
      <c r="I396" s="219"/>
      <c r="J396" s="219"/>
      <c r="K396" s="219"/>
    </row>
    <row r="397" spans="1:11" x14ac:dyDescent="0.2">
      <c r="A397" s="219"/>
      <c r="B397" s="226" t="s">
        <v>1963</v>
      </c>
      <c r="C397" s="232" t="s">
        <v>1964</v>
      </c>
      <c r="D397" s="227">
        <v>38227</v>
      </c>
      <c r="E397" s="226">
        <v>10640</v>
      </c>
      <c r="F397" s="228">
        <v>708.75</v>
      </c>
      <c r="G397" s="223"/>
      <c r="H397" s="219"/>
      <c r="I397" s="219"/>
      <c r="J397" s="219"/>
      <c r="K397" s="219"/>
    </row>
    <row r="398" spans="1:11" x14ac:dyDescent="0.2">
      <c r="A398" s="219"/>
      <c r="B398" s="226" t="s">
        <v>1963</v>
      </c>
      <c r="C398" s="232" t="s">
        <v>1964</v>
      </c>
      <c r="D398" s="227">
        <v>38225</v>
      </c>
      <c r="E398" s="226">
        <v>10641</v>
      </c>
      <c r="F398" s="228">
        <v>2054</v>
      </c>
      <c r="G398" s="223"/>
      <c r="H398" s="219"/>
      <c r="I398" s="219"/>
      <c r="J398" s="219"/>
      <c r="K398" s="219"/>
    </row>
    <row r="399" spans="1:11" x14ac:dyDescent="0.2">
      <c r="A399" s="219"/>
      <c r="B399" s="226" t="s">
        <v>8</v>
      </c>
      <c r="C399" s="232" t="s">
        <v>1973</v>
      </c>
      <c r="D399" s="227">
        <v>38235</v>
      </c>
      <c r="E399" s="226">
        <v>10642</v>
      </c>
      <c r="F399" s="228">
        <v>696</v>
      </c>
      <c r="G399" s="223"/>
      <c r="H399" s="219"/>
      <c r="I399" s="219"/>
      <c r="J399" s="219"/>
      <c r="K399" s="219"/>
    </row>
    <row r="400" spans="1:11" x14ac:dyDescent="0.2">
      <c r="A400" s="219"/>
      <c r="B400" s="226" t="s">
        <v>8</v>
      </c>
      <c r="C400" s="226" t="s">
        <v>1954</v>
      </c>
      <c r="D400" s="227">
        <v>38232</v>
      </c>
      <c r="E400" s="226">
        <v>10643</v>
      </c>
      <c r="F400" s="228">
        <v>814.5</v>
      </c>
      <c r="G400" s="223"/>
      <c r="H400" s="219"/>
      <c r="I400" s="219"/>
      <c r="J400" s="219"/>
      <c r="K400" s="219"/>
    </row>
    <row r="401" spans="1:11" x14ac:dyDescent="0.2">
      <c r="A401" s="219"/>
      <c r="B401" s="226" t="s">
        <v>1963</v>
      </c>
      <c r="C401" s="226" t="s">
        <v>1961</v>
      </c>
      <c r="D401" s="227">
        <v>38231</v>
      </c>
      <c r="E401" s="226">
        <v>10644</v>
      </c>
      <c r="F401" s="228">
        <v>1371.8</v>
      </c>
      <c r="G401" s="223"/>
      <c r="H401" s="219"/>
      <c r="I401" s="219"/>
      <c r="J401" s="219"/>
      <c r="K401" s="219"/>
    </row>
    <row r="402" spans="1:11" x14ac:dyDescent="0.2">
      <c r="A402" s="219"/>
      <c r="B402" s="226" t="s">
        <v>1963</v>
      </c>
      <c r="C402" s="232" t="s">
        <v>1964</v>
      </c>
      <c r="D402" s="227">
        <v>38232</v>
      </c>
      <c r="E402" s="226">
        <v>10645</v>
      </c>
      <c r="F402" s="228">
        <v>1535</v>
      </c>
      <c r="G402" s="223"/>
      <c r="H402" s="219"/>
      <c r="I402" s="219"/>
      <c r="J402" s="219"/>
      <c r="K402" s="219"/>
    </row>
    <row r="403" spans="1:11" x14ac:dyDescent="0.2">
      <c r="A403" s="219"/>
      <c r="B403" s="226" t="s">
        <v>8</v>
      </c>
      <c r="C403" s="226" t="s">
        <v>1959</v>
      </c>
      <c r="D403" s="227">
        <v>38233</v>
      </c>
      <c r="E403" s="226">
        <v>10646</v>
      </c>
      <c r="F403" s="228">
        <v>1446</v>
      </c>
      <c r="G403" s="223"/>
      <c r="H403" s="219"/>
      <c r="I403" s="219"/>
      <c r="J403" s="219"/>
      <c r="K403" s="219"/>
    </row>
    <row r="404" spans="1:11" x14ac:dyDescent="0.2">
      <c r="A404" s="219"/>
      <c r="B404" s="226" t="s">
        <v>1963</v>
      </c>
      <c r="C404" s="232" t="s">
        <v>1964</v>
      </c>
      <c r="D404" s="227">
        <v>38233</v>
      </c>
      <c r="E404" s="226">
        <v>10647</v>
      </c>
      <c r="F404" s="228">
        <v>636</v>
      </c>
      <c r="G404" s="223"/>
      <c r="H404" s="219"/>
      <c r="I404" s="219"/>
      <c r="J404" s="219"/>
      <c r="K404" s="219"/>
    </row>
    <row r="405" spans="1:11" x14ac:dyDescent="0.2">
      <c r="A405" s="219"/>
      <c r="B405" s="226" t="s">
        <v>8</v>
      </c>
      <c r="C405" s="226" t="s">
        <v>1953</v>
      </c>
      <c r="D405" s="227">
        <v>38239</v>
      </c>
      <c r="E405" s="226">
        <v>10648</v>
      </c>
      <c r="F405" s="228">
        <v>372.37</v>
      </c>
      <c r="G405" s="223"/>
      <c r="H405" s="219"/>
      <c r="I405" s="219"/>
      <c r="J405" s="219"/>
      <c r="K405" s="219"/>
    </row>
    <row r="406" spans="1:11" x14ac:dyDescent="0.2">
      <c r="A406" s="219"/>
      <c r="B406" s="226" t="s">
        <v>8</v>
      </c>
      <c r="C406" s="226" t="s">
        <v>1953</v>
      </c>
      <c r="D406" s="227">
        <v>38228</v>
      </c>
      <c r="E406" s="226">
        <v>10649</v>
      </c>
      <c r="F406" s="228">
        <v>1434</v>
      </c>
      <c r="G406" s="223"/>
      <c r="H406" s="219"/>
      <c r="I406" s="219"/>
      <c r="J406" s="219"/>
      <c r="K406" s="219"/>
    </row>
    <row r="407" spans="1:11" x14ac:dyDescent="0.2">
      <c r="A407" s="219"/>
      <c r="B407" s="226" t="s">
        <v>8</v>
      </c>
      <c r="C407" s="226" t="s">
        <v>1953</v>
      </c>
      <c r="D407" s="227">
        <v>38233</v>
      </c>
      <c r="E407" s="226">
        <v>10650</v>
      </c>
      <c r="F407" s="228">
        <v>1779.2</v>
      </c>
      <c r="G407" s="223"/>
      <c r="H407" s="219"/>
      <c r="I407" s="219"/>
      <c r="J407" s="219"/>
      <c r="K407" s="219"/>
    </row>
    <row r="408" spans="1:11" x14ac:dyDescent="0.2">
      <c r="A408" s="219"/>
      <c r="B408" s="226" t="s">
        <v>1963</v>
      </c>
      <c r="C408" s="226" t="s">
        <v>1962</v>
      </c>
      <c r="D408" s="227">
        <v>38241</v>
      </c>
      <c r="E408" s="226">
        <v>10651</v>
      </c>
      <c r="F408" s="228">
        <v>397.8</v>
      </c>
      <c r="G408" s="223"/>
      <c r="H408" s="219"/>
      <c r="I408" s="219"/>
      <c r="J408" s="219"/>
      <c r="K408" s="219"/>
    </row>
    <row r="409" spans="1:11" x14ac:dyDescent="0.2">
      <c r="A409" s="219"/>
      <c r="B409" s="226" t="s">
        <v>1963</v>
      </c>
      <c r="C409" s="232" t="s">
        <v>1964</v>
      </c>
      <c r="D409" s="227">
        <v>38238</v>
      </c>
      <c r="E409" s="226">
        <v>10652</v>
      </c>
      <c r="F409" s="228">
        <v>318.83999999999997</v>
      </c>
      <c r="G409" s="223"/>
      <c r="H409" s="219"/>
      <c r="I409" s="219"/>
      <c r="J409" s="219"/>
      <c r="K409" s="219"/>
    </row>
    <row r="410" spans="1:11" x14ac:dyDescent="0.2">
      <c r="A410" s="219"/>
      <c r="B410" s="226" t="s">
        <v>1963</v>
      </c>
      <c r="C410" s="226" t="s">
        <v>1957</v>
      </c>
      <c r="D410" s="227">
        <v>38249</v>
      </c>
      <c r="E410" s="226">
        <v>10653</v>
      </c>
      <c r="F410" s="228">
        <v>1083.1500000000001</v>
      </c>
      <c r="G410" s="223"/>
      <c r="H410" s="219"/>
      <c r="I410" s="219"/>
      <c r="J410" s="219"/>
      <c r="K410" s="219"/>
    </row>
    <row r="411" spans="1:11" x14ac:dyDescent="0.2">
      <c r="A411" s="219"/>
      <c r="B411" s="226" t="s">
        <v>8</v>
      </c>
      <c r="C411" s="226" t="s">
        <v>1953</v>
      </c>
      <c r="D411" s="227">
        <v>38241</v>
      </c>
      <c r="E411" s="226">
        <v>10654</v>
      </c>
      <c r="F411" s="228">
        <v>601.83000000000004</v>
      </c>
      <c r="G411" s="223"/>
      <c r="H411" s="219"/>
      <c r="I411" s="219"/>
      <c r="J411" s="219"/>
      <c r="K411" s="219"/>
    </row>
    <row r="412" spans="1:11" x14ac:dyDescent="0.2">
      <c r="A412" s="219"/>
      <c r="B412" s="226" t="s">
        <v>1963</v>
      </c>
      <c r="C412" s="226" t="s">
        <v>1957</v>
      </c>
      <c r="D412" s="227">
        <v>38241</v>
      </c>
      <c r="E412" s="226">
        <v>10655</v>
      </c>
      <c r="F412" s="228">
        <v>154.4</v>
      </c>
      <c r="G412" s="223"/>
      <c r="H412" s="219"/>
      <c r="I412" s="219"/>
      <c r="J412" s="219"/>
      <c r="K412" s="219"/>
    </row>
    <row r="413" spans="1:11" x14ac:dyDescent="0.2">
      <c r="A413" s="219"/>
      <c r="B413" s="226" t="s">
        <v>8</v>
      </c>
      <c r="C413" s="226" t="s">
        <v>1954</v>
      </c>
      <c r="D413" s="227">
        <v>38240</v>
      </c>
      <c r="E413" s="226">
        <v>10656</v>
      </c>
      <c r="F413" s="228">
        <v>604.21</v>
      </c>
      <c r="G413" s="223"/>
      <c r="H413" s="219"/>
      <c r="I413" s="219"/>
      <c r="J413" s="219"/>
      <c r="K413" s="219"/>
    </row>
    <row r="414" spans="1:11" x14ac:dyDescent="0.2">
      <c r="A414" s="219"/>
      <c r="B414" s="226" t="s">
        <v>1963</v>
      </c>
      <c r="C414" s="226" t="s">
        <v>1956</v>
      </c>
      <c r="D414" s="227">
        <v>38245</v>
      </c>
      <c r="E414" s="226">
        <v>10657</v>
      </c>
      <c r="F414" s="228">
        <v>4371.6000000000004</v>
      </c>
      <c r="G414" s="223"/>
      <c r="H414" s="219"/>
      <c r="I414" s="219"/>
      <c r="J414" s="219"/>
      <c r="K414" s="219"/>
    </row>
    <row r="415" spans="1:11" x14ac:dyDescent="0.2">
      <c r="A415" s="219"/>
      <c r="B415" s="226" t="s">
        <v>1963</v>
      </c>
      <c r="C415" s="232" t="s">
        <v>1964</v>
      </c>
      <c r="D415" s="227">
        <v>38238</v>
      </c>
      <c r="E415" s="226">
        <v>10658</v>
      </c>
      <c r="F415" s="228">
        <v>4464.6000000000004</v>
      </c>
      <c r="G415" s="223"/>
      <c r="H415" s="219"/>
      <c r="I415" s="219"/>
      <c r="J415" s="219"/>
      <c r="K415" s="219"/>
    </row>
    <row r="416" spans="1:11" x14ac:dyDescent="0.2">
      <c r="A416" s="219"/>
      <c r="B416" s="226" t="s">
        <v>8</v>
      </c>
      <c r="C416" s="232" t="s">
        <v>1973</v>
      </c>
      <c r="D416" s="227">
        <v>38240</v>
      </c>
      <c r="E416" s="226">
        <v>10659</v>
      </c>
      <c r="F416" s="228">
        <v>1227.02</v>
      </c>
      <c r="G416" s="223"/>
      <c r="H416" s="219"/>
      <c r="I416" s="219"/>
      <c r="J416" s="219"/>
      <c r="K416" s="219"/>
    </row>
    <row r="417" spans="1:11" x14ac:dyDescent="0.2">
      <c r="A417" s="219"/>
      <c r="B417" s="226" t="s">
        <v>1963</v>
      </c>
      <c r="C417" s="226" t="s">
        <v>1962</v>
      </c>
      <c r="D417" s="227">
        <v>38275</v>
      </c>
      <c r="E417" s="226">
        <v>10660</v>
      </c>
      <c r="F417" s="228">
        <v>1701</v>
      </c>
      <c r="G417" s="223"/>
      <c r="H417" s="219"/>
      <c r="I417" s="219"/>
      <c r="J417" s="219"/>
      <c r="K417" s="219"/>
    </row>
    <row r="418" spans="1:11" x14ac:dyDescent="0.2">
      <c r="A418" s="219"/>
      <c r="B418" s="226" t="s">
        <v>8</v>
      </c>
      <c r="C418" s="232" t="s">
        <v>1973</v>
      </c>
      <c r="D418" s="227">
        <v>38245</v>
      </c>
      <c r="E418" s="226">
        <v>10661</v>
      </c>
      <c r="F418" s="228">
        <v>562.6</v>
      </c>
      <c r="G418" s="223"/>
      <c r="H418" s="219"/>
      <c r="I418" s="219"/>
      <c r="J418" s="219"/>
      <c r="K418" s="219"/>
    </row>
    <row r="419" spans="1:11" x14ac:dyDescent="0.2">
      <c r="A419" s="219"/>
      <c r="B419" s="226" t="s">
        <v>1963</v>
      </c>
      <c r="C419" s="226" t="s">
        <v>1961</v>
      </c>
      <c r="D419" s="227">
        <v>38248</v>
      </c>
      <c r="E419" s="226">
        <v>10662</v>
      </c>
      <c r="F419" s="228">
        <v>125</v>
      </c>
      <c r="G419" s="223"/>
      <c r="H419" s="219"/>
      <c r="I419" s="219"/>
      <c r="J419" s="219"/>
      <c r="K419" s="219"/>
    </row>
    <row r="420" spans="1:11" x14ac:dyDescent="0.2">
      <c r="A420" s="219"/>
      <c r="B420" s="226" t="s">
        <v>1963</v>
      </c>
      <c r="C420" s="226" t="s">
        <v>1956</v>
      </c>
      <c r="D420" s="227">
        <v>38263</v>
      </c>
      <c r="E420" s="226">
        <v>10663</v>
      </c>
      <c r="F420" s="228">
        <v>1930.4</v>
      </c>
      <c r="G420" s="223"/>
      <c r="H420" s="219"/>
      <c r="I420" s="219"/>
      <c r="J420" s="219"/>
      <c r="K420" s="219"/>
    </row>
    <row r="421" spans="1:11" x14ac:dyDescent="0.2">
      <c r="A421" s="219"/>
      <c r="B421" s="226" t="s">
        <v>1963</v>
      </c>
      <c r="C421" s="226" t="s">
        <v>1957</v>
      </c>
      <c r="D421" s="227">
        <v>38249</v>
      </c>
      <c r="E421" s="226">
        <v>10664</v>
      </c>
      <c r="F421" s="228">
        <v>1288.3900000000001</v>
      </c>
      <c r="G421" s="223"/>
      <c r="H421" s="219"/>
      <c r="I421" s="219"/>
      <c r="J421" s="219"/>
      <c r="K421" s="219"/>
    </row>
    <row r="422" spans="1:11" x14ac:dyDescent="0.2">
      <c r="A422" s="219"/>
      <c r="B422" s="226" t="s">
        <v>1963</v>
      </c>
      <c r="C422" s="226" t="s">
        <v>1957</v>
      </c>
      <c r="D422" s="227">
        <v>38247</v>
      </c>
      <c r="E422" s="226">
        <v>10665</v>
      </c>
      <c r="F422" s="228">
        <v>1295</v>
      </c>
      <c r="G422" s="223"/>
      <c r="H422" s="219"/>
      <c r="I422" s="219"/>
      <c r="J422" s="219"/>
      <c r="K422" s="219"/>
    </row>
    <row r="423" spans="1:11" x14ac:dyDescent="0.2">
      <c r="A423" s="219"/>
      <c r="B423" s="226" t="s">
        <v>8</v>
      </c>
      <c r="C423" s="232" t="s">
        <v>1973</v>
      </c>
      <c r="D423" s="227">
        <v>38252</v>
      </c>
      <c r="E423" s="226">
        <v>10666</v>
      </c>
      <c r="F423" s="228">
        <v>4666.9399999999996</v>
      </c>
      <c r="G423" s="223"/>
      <c r="H423" s="219"/>
      <c r="I423" s="219"/>
      <c r="J423" s="219"/>
      <c r="K423" s="219"/>
    </row>
    <row r="424" spans="1:11" x14ac:dyDescent="0.2">
      <c r="A424" s="219"/>
      <c r="B424" s="226" t="s">
        <v>8</v>
      </c>
      <c r="C424" s="232" t="s">
        <v>1973</v>
      </c>
      <c r="D424" s="227">
        <v>38249</v>
      </c>
      <c r="E424" s="226">
        <v>10667</v>
      </c>
      <c r="F424" s="228">
        <v>1536.8</v>
      </c>
      <c r="G424" s="223"/>
      <c r="H424" s="219"/>
      <c r="I424" s="219"/>
      <c r="J424" s="219"/>
      <c r="K424" s="219"/>
    </row>
    <row r="425" spans="1:11" x14ac:dyDescent="0.2">
      <c r="A425" s="219"/>
      <c r="B425" s="226" t="s">
        <v>1963</v>
      </c>
      <c r="C425" s="226" t="s">
        <v>1957</v>
      </c>
      <c r="D425" s="227">
        <v>38253</v>
      </c>
      <c r="E425" s="226">
        <v>10668</v>
      </c>
      <c r="F425" s="228">
        <v>625.27</v>
      </c>
      <c r="G425" s="223"/>
      <c r="H425" s="219"/>
      <c r="I425" s="219"/>
      <c r="J425" s="219"/>
      <c r="K425" s="219"/>
    </row>
    <row r="426" spans="1:11" x14ac:dyDescent="0.2">
      <c r="A426" s="219"/>
      <c r="B426" s="226" t="s">
        <v>1963</v>
      </c>
      <c r="C426" s="226" t="s">
        <v>1956</v>
      </c>
      <c r="D426" s="227">
        <v>38252</v>
      </c>
      <c r="E426" s="226">
        <v>10669</v>
      </c>
      <c r="F426" s="228">
        <v>570</v>
      </c>
      <c r="G426" s="223"/>
      <c r="H426" s="219"/>
      <c r="I426" s="219"/>
      <c r="J426" s="219"/>
      <c r="K426" s="219"/>
    </row>
    <row r="427" spans="1:11" x14ac:dyDescent="0.2">
      <c r="A427" s="219"/>
      <c r="B427" s="226" t="s">
        <v>1963</v>
      </c>
      <c r="C427" s="232" t="s">
        <v>1964</v>
      </c>
      <c r="D427" s="227">
        <v>38248</v>
      </c>
      <c r="E427" s="226">
        <v>10670</v>
      </c>
      <c r="F427" s="228">
        <v>2301.75</v>
      </c>
      <c r="G427" s="223"/>
      <c r="H427" s="219"/>
      <c r="I427" s="219"/>
      <c r="J427" s="219"/>
      <c r="K427" s="219"/>
    </row>
    <row r="428" spans="1:11" x14ac:dyDescent="0.2">
      <c r="A428" s="219"/>
      <c r="B428" s="226" t="s">
        <v>1963</v>
      </c>
      <c r="C428" s="226" t="s">
        <v>1957</v>
      </c>
      <c r="D428" s="227">
        <v>38254</v>
      </c>
      <c r="E428" s="226">
        <v>10671</v>
      </c>
      <c r="F428" s="228">
        <v>920.1</v>
      </c>
      <c r="G428" s="223"/>
      <c r="H428" s="219"/>
      <c r="I428" s="219"/>
      <c r="J428" s="219"/>
      <c r="K428" s="219"/>
    </row>
    <row r="429" spans="1:11" x14ac:dyDescent="0.2">
      <c r="A429" s="219"/>
      <c r="B429" s="226" t="s">
        <v>8</v>
      </c>
      <c r="C429" s="226" t="s">
        <v>1959</v>
      </c>
      <c r="D429" s="227">
        <v>38256</v>
      </c>
      <c r="E429" s="226">
        <v>10672</v>
      </c>
      <c r="F429" s="228">
        <v>3815.25</v>
      </c>
      <c r="G429" s="223"/>
      <c r="H429" s="219"/>
      <c r="I429" s="219"/>
      <c r="J429" s="219"/>
      <c r="K429" s="219"/>
    </row>
    <row r="430" spans="1:11" x14ac:dyDescent="0.2">
      <c r="A430" s="219"/>
      <c r="B430" s="226" t="s">
        <v>1963</v>
      </c>
      <c r="C430" s="226" t="s">
        <v>1956</v>
      </c>
      <c r="D430" s="227">
        <v>38249</v>
      </c>
      <c r="E430" s="226">
        <v>10673</v>
      </c>
      <c r="F430" s="228">
        <v>412.35</v>
      </c>
      <c r="G430" s="223"/>
      <c r="H430" s="219"/>
      <c r="I430" s="219"/>
      <c r="J430" s="219"/>
      <c r="K430" s="219"/>
    </row>
    <row r="431" spans="1:11" x14ac:dyDescent="0.2">
      <c r="A431" s="219"/>
      <c r="B431" s="226" t="s">
        <v>1963</v>
      </c>
      <c r="C431" s="232" t="s">
        <v>1964</v>
      </c>
      <c r="D431" s="227">
        <v>38260</v>
      </c>
      <c r="E431" s="226">
        <v>10674</v>
      </c>
      <c r="F431" s="228">
        <v>45</v>
      </c>
      <c r="G431" s="223"/>
      <c r="H431" s="219"/>
      <c r="I431" s="219"/>
      <c r="J431" s="219"/>
      <c r="K431" s="219"/>
    </row>
    <row r="432" spans="1:11" x14ac:dyDescent="0.2">
      <c r="A432" s="219"/>
      <c r="B432" s="226" t="s">
        <v>8</v>
      </c>
      <c r="C432" s="226" t="s">
        <v>1953</v>
      </c>
      <c r="D432" s="227">
        <v>38253</v>
      </c>
      <c r="E432" s="226">
        <v>10675</v>
      </c>
      <c r="F432" s="228">
        <v>1423</v>
      </c>
      <c r="G432" s="223"/>
      <c r="H432" s="219"/>
      <c r="I432" s="219"/>
      <c r="J432" s="219"/>
      <c r="K432" s="219"/>
    </row>
    <row r="433" spans="1:11" x14ac:dyDescent="0.2">
      <c r="A433" s="219"/>
      <c r="B433" s="226" t="s">
        <v>1963</v>
      </c>
      <c r="C433" s="226" t="s">
        <v>1956</v>
      </c>
      <c r="D433" s="227">
        <v>38259</v>
      </c>
      <c r="E433" s="226">
        <v>10676</v>
      </c>
      <c r="F433" s="228">
        <v>534.85</v>
      </c>
      <c r="G433" s="223"/>
      <c r="H433" s="219"/>
      <c r="I433" s="219"/>
      <c r="J433" s="219"/>
      <c r="K433" s="219"/>
    </row>
    <row r="434" spans="1:11" x14ac:dyDescent="0.2">
      <c r="A434" s="219"/>
      <c r="B434" s="226" t="s">
        <v>1963</v>
      </c>
      <c r="C434" s="226" t="s">
        <v>1957</v>
      </c>
      <c r="D434" s="227">
        <v>38256</v>
      </c>
      <c r="E434" s="226">
        <v>10677</v>
      </c>
      <c r="F434" s="228">
        <v>813.36</v>
      </c>
      <c r="G434" s="223"/>
      <c r="H434" s="219"/>
      <c r="I434" s="219"/>
      <c r="J434" s="219"/>
      <c r="K434" s="219"/>
    </row>
    <row r="435" spans="1:11" x14ac:dyDescent="0.2">
      <c r="A435" s="219"/>
      <c r="B435" s="226" t="s">
        <v>8</v>
      </c>
      <c r="C435" s="232" t="s">
        <v>1973</v>
      </c>
      <c r="D435" s="227">
        <v>38276</v>
      </c>
      <c r="E435" s="226">
        <v>10678</v>
      </c>
      <c r="F435" s="228">
        <v>5256.5</v>
      </c>
      <c r="G435" s="223"/>
      <c r="H435" s="219"/>
      <c r="I435" s="219"/>
      <c r="J435" s="219"/>
      <c r="K435" s="219"/>
    </row>
    <row r="436" spans="1:11" x14ac:dyDescent="0.2">
      <c r="A436" s="219"/>
      <c r="B436" s="226" t="s">
        <v>1963</v>
      </c>
      <c r="C436" s="226" t="s">
        <v>1962</v>
      </c>
      <c r="D436" s="227">
        <v>38260</v>
      </c>
      <c r="E436" s="226">
        <v>10679</v>
      </c>
      <c r="F436" s="228">
        <v>660</v>
      </c>
      <c r="G436" s="223"/>
      <c r="H436" s="219"/>
      <c r="I436" s="219"/>
      <c r="J436" s="219"/>
      <c r="K436" s="219"/>
    </row>
    <row r="437" spans="1:11" x14ac:dyDescent="0.2">
      <c r="A437" s="219"/>
      <c r="B437" s="226" t="s">
        <v>1963</v>
      </c>
      <c r="C437" s="226" t="s">
        <v>1957</v>
      </c>
      <c r="D437" s="227">
        <v>38256</v>
      </c>
      <c r="E437" s="226">
        <v>10680</v>
      </c>
      <c r="F437" s="228">
        <v>1261.8800000000001</v>
      </c>
      <c r="G437" s="223"/>
      <c r="H437" s="219"/>
      <c r="I437" s="219"/>
      <c r="J437" s="219"/>
      <c r="K437" s="219"/>
    </row>
    <row r="438" spans="1:11" x14ac:dyDescent="0.2">
      <c r="A438" s="219"/>
      <c r="B438" s="226" t="s">
        <v>1963</v>
      </c>
      <c r="C438" s="226" t="s">
        <v>1961</v>
      </c>
      <c r="D438" s="227">
        <v>38260</v>
      </c>
      <c r="E438" s="226">
        <v>10681</v>
      </c>
      <c r="F438" s="228">
        <v>1287.4000000000001</v>
      </c>
      <c r="G438" s="223"/>
      <c r="H438" s="219"/>
      <c r="I438" s="219"/>
      <c r="J438" s="219"/>
      <c r="K438" s="219"/>
    </row>
    <row r="439" spans="1:11" x14ac:dyDescent="0.2">
      <c r="A439" s="219"/>
      <c r="B439" s="226" t="s">
        <v>1963</v>
      </c>
      <c r="C439" s="226" t="s">
        <v>1961</v>
      </c>
      <c r="D439" s="227">
        <v>38261</v>
      </c>
      <c r="E439" s="226">
        <v>10682</v>
      </c>
      <c r="F439" s="228">
        <v>375.5</v>
      </c>
      <c r="G439" s="223"/>
      <c r="H439" s="219"/>
      <c r="I439" s="219"/>
      <c r="J439" s="219"/>
      <c r="K439" s="219"/>
    </row>
    <row r="440" spans="1:11" x14ac:dyDescent="0.2">
      <c r="A440" s="219"/>
      <c r="B440" s="226" t="s">
        <v>1963</v>
      </c>
      <c r="C440" s="226" t="s">
        <v>1956</v>
      </c>
      <c r="D440" s="227">
        <v>38261</v>
      </c>
      <c r="E440" s="226">
        <v>10683</v>
      </c>
      <c r="F440" s="228">
        <v>63</v>
      </c>
      <c r="G440" s="223"/>
      <c r="H440" s="219"/>
      <c r="I440" s="219"/>
      <c r="J440" s="219"/>
      <c r="K440" s="219"/>
    </row>
    <row r="441" spans="1:11" x14ac:dyDescent="0.2">
      <c r="A441" s="219"/>
      <c r="B441" s="226" t="s">
        <v>1963</v>
      </c>
      <c r="C441" s="226" t="s">
        <v>1961</v>
      </c>
      <c r="D441" s="227">
        <v>38260</v>
      </c>
      <c r="E441" s="226">
        <v>10684</v>
      </c>
      <c r="F441" s="228">
        <v>1768</v>
      </c>
      <c r="G441" s="223"/>
      <c r="H441" s="219"/>
      <c r="I441" s="219"/>
      <c r="J441" s="219"/>
      <c r="K441" s="219"/>
    </row>
    <row r="442" spans="1:11" x14ac:dyDescent="0.2">
      <c r="A442" s="219"/>
      <c r="B442" s="226" t="s">
        <v>1963</v>
      </c>
      <c r="C442" s="232" t="s">
        <v>1964</v>
      </c>
      <c r="D442" s="227">
        <v>38263</v>
      </c>
      <c r="E442" s="226">
        <v>10685</v>
      </c>
      <c r="F442" s="228">
        <v>801.1</v>
      </c>
      <c r="G442" s="223"/>
      <c r="H442" s="219"/>
      <c r="I442" s="219"/>
      <c r="J442" s="219"/>
      <c r="K442" s="219"/>
    </row>
    <row r="443" spans="1:11" x14ac:dyDescent="0.2">
      <c r="A443" s="219"/>
      <c r="B443" s="226" t="s">
        <v>1963</v>
      </c>
      <c r="C443" s="226" t="s">
        <v>1956</v>
      </c>
      <c r="D443" s="227">
        <v>38268</v>
      </c>
      <c r="E443" s="226">
        <v>10686</v>
      </c>
      <c r="F443" s="228">
        <v>1404.45</v>
      </c>
      <c r="G443" s="223"/>
      <c r="H443" s="219"/>
      <c r="I443" s="219"/>
      <c r="J443" s="219"/>
      <c r="K443" s="219"/>
    </row>
    <row r="444" spans="1:11" x14ac:dyDescent="0.2">
      <c r="A444" s="219"/>
      <c r="B444" s="226" t="s">
        <v>8</v>
      </c>
      <c r="C444" s="226" t="s">
        <v>1959</v>
      </c>
      <c r="D444" s="227">
        <v>38290</v>
      </c>
      <c r="E444" s="226">
        <v>10687</v>
      </c>
      <c r="F444" s="228">
        <v>4960.8999999999996</v>
      </c>
      <c r="G444" s="223"/>
      <c r="H444" s="219"/>
      <c r="I444" s="219"/>
      <c r="J444" s="219"/>
      <c r="K444" s="219"/>
    </row>
    <row r="445" spans="1:11" x14ac:dyDescent="0.2">
      <c r="A445" s="219"/>
      <c r="B445" s="226" t="s">
        <v>1963</v>
      </c>
      <c r="C445" s="232" t="s">
        <v>1964</v>
      </c>
      <c r="D445" s="227">
        <v>38267</v>
      </c>
      <c r="E445" s="226">
        <v>10688</v>
      </c>
      <c r="F445" s="228">
        <v>3160.6</v>
      </c>
      <c r="G445" s="223"/>
      <c r="H445" s="219"/>
      <c r="I445" s="219"/>
      <c r="J445" s="219"/>
      <c r="K445" s="219"/>
    </row>
    <row r="446" spans="1:11" x14ac:dyDescent="0.2">
      <c r="A446" s="219"/>
      <c r="B446" s="226" t="s">
        <v>1963</v>
      </c>
      <c r="C446" s="226" t="s">
        <v>1957</v>
      </c>
      <c r="D446" s="227">
        <v>38267</v>
      </c>
      <c r="E446" s="226">
        <v>10689</v>
      </c>
      <c r="F446" s="228">
        <v>472.5</v>
      </c>
      <c r="G446" s="223"/>
      <c r="H446" s="219"/>
      <c r="I446" s="219"/>
      <c r="J446" s="219"/>
      <c r="K446" s="219"/>
    </row>
    <row r="447" spans="1:11" x14ac:dyDescent="0.2">
      <c r="A447" s="219"/>
      <c r="B447" s="226" t="s">
        <v>1963</v>
      </c>
      <c r="C447" s="226" t="s">
        <v>1957</v>
      </c>
      <c r="D447" s="227">
        <v>38263</v>
      </c>
      <c r="E447" s="226">
        <v>10690</v>
      </c>
      <c r="F447" s="228">
        <v>862.5</v>
      </c>
      <c r="G447" s="223"/>
      <c r="H447" s="219"/>
      <c r="I447" s="219"/>
      <c r="J447" s="219"/>
      <c r="K447" s="219"/>
    </row>
    <row r="448" spans="1:11" x14ac:dyDescent="0.2">
      <c r="A448" s="219"/>
      <c r="B448" s="226" t="s">
        <v>1963</v>
      </c>
      <c r="C448" s="226" t="s">
        <v>1956</v>
      </c>
      <c r="D448" s="227">
        <v>38282</v>
      </c>
      <c r="E448" s="226">
        <v>10691</v>
      </c>
      <c r="F448" s="228">
        <v>10164.799999999999</v>
      </c>
      <c r="G448" s="223"/>
      <c r="H448" s="219"/>
      <c r="I448" s="219"/>
      <c r="J448" s="219"/>
      <c r="K448" s="219"/>
    </row>
    <row r="449" spans="1:11" x14ac:dyDescent="0.2">
      <c r="A449" s="219"/>
      <c r="B449" s="226" t="s">
        <v>1963</v>
      </c>
      <c r="C449" s="232" t="s">
        <v>1964</v>
      </c>
      <c r="D449" s="227">
        <v>38273</v>
      </c>
      <c r="E449" s="226">
        <v>10692</v>
      </c>
      <c r="F449" s="228">
        <v>878</v>
      </c>
      <c r="G449" s="223"/>
      <c r="H449" s="219"/>
      <c r="I449" s="219"/>
      <c r="J449" s="219"/>
      <c r="K449" s="219"/>
    </row>
    <row r="450" spans="1:11" x14ac:dyDescent="0.2">
      <c r="A450" s="219"/>
      <c r="B450" s="226" t="s">
        <v>1963</v>
      </c>
      <c r="C450" s="226" t="s">
        <v>1961</v>
      </c>
      <c r="D450" s="227">
        <v>38270</v>
      </c>
      <c r="E450" s="226">
        <v>10693</v>
      </c>
      <c r="F450" s="228">
        <v>2071.1999999999998</v>
      </c>
      <c r="G450" s="223"/>
      <c r="H450" s="219"/>
      <c r="I450" s="219"/>
      <c r="J450" s="219"/>
      <c r="K450" s="219"/>
    </row>
    <row r="451" spans="1:11" x14ac:dyDescent="0.2">
      <c r="A451" s="219"/>
      <c r="B451" s="226" t="s">
        <v>1963</v>
      </c>
      <c r="C451" s="226" t="s">
        <v>1962</v>
      </c>
      <c r="D451" s="227">
        <v>38269</v>
      </c>
      <c r="E451" s="226">
        <v>10694</v>
      </c>
      <c r="F451" s="228">
        <v>4825</v>
      </c>
      <c r="G451" s="223"/>
      <c r="H451" s="219"/>
      <c r="I451" s="219"/>
      <c r="J451" s="219"/>
      <c r="K451" s="219"/>
    </row>
    <row r="452" spans="1:11" x14ac:dyDescent="0.2">
      <c r="A452" s="219"/>
      <c r="B452" s="226" t="s">
        <v>8</v>
      </c>
      <c r="C452" s="232" t="s">
        <v>1973</v>
      </c>
      <c r="D452" s="227">
        <v>38274</v>
      </c>
      <c r="E452" s="226">
        <v>10695</v>
      </c>
      <c r="F452" s="228">
        <v>642</v>
      </c>
      <c r="G452" s="223"/>
      <c r="H452" s="219"/>
      <c r="I452" s="219"/>
      <c r="J452" s="219"/>
      <c r="K452" s="219"/>
    </row>
    <row r="453" spans="1:11" x14ac:dyDescent="0.2">
      <c r="A453" s="219"/>
      <c r="B453" s="226" t="s">
        <v>1963</v>
      </c>
      <c r="C453" s="226" t="s">
        <v>1962</v>
      </c>
      <c r="D453" s="227">
        <v>38274</v>
      </c>
      <c r="E453" s="226">
        <v>10696</v>
      </c>
      <c r="F453" s="228">
        <v>996</v>
      </c>
      <c r="G453" s="223"/>
      <c r="H453" s="219"/>
      <c r="I453" s="219"/>
      <c r="J453" s="219"/>
      <c r="K453" s="219"/>
    </row>
    <row r="454" spans="1:11" x14ac:dyDescent="0.2">
      <c r="A454" s="219"/>
      <c r="B454" s="226" t="s">
        <v>1963</v>
      </c>
      <c r="C454" s="226" t="s">
        <v>1961</v>
      </c>
      <c r="D454" s="227">
        <v>38274</v>
      </c>
      <c r="E454" s="226">
        <v>10697</v>
      </c>
      <c r="F454" s="228">
        <v>805.43</v>
      </c>
      <c r="G454" s="223"/>
      <c r="H454" s="219"/>
      <c r="I454" s="219"/>
      <c r="J454" s="219"/>
      <c r="K454" s="219"/>
    </row>
    <row r="455" spans="1:11" x14ac:dyDescent="0.2">
      <c r="A455" s="219"/>
      <c r="B455" s="226" t="s">
        <v>1963</v>
      </c>
      <c r="C455" s="232" t="s">
        <v>1964</v>
      </c>
      <c r="D455" s="227">
        <v>38277</v>
      </c>
      <c r="E455" s="226">
        <v>10698</v>
      </c>
      <c r="F455" s="228">
        <v>3436.45</v>
      </c>
      <c r="G455" s="223"/>
      <c r="H455" s="219"/>
      <c r="I455" s="219"/>
      <c r="J455" s="219"/>
      <c r="K455" s="219"/>
    </row>
    <row r="456" spans="1:11" x14ac:dyDescent="0.2">
      <c r="A456" s="219"/>
      <c r="B456" s="226" t="s">
        <v>1963</v>
      </c>
      <c r="C456" s="226" t="s">
        <v>1961</v>
      </c>
      <c r="D456" s="227">
        <v>38273</v>
      </c>
      <c r="E456" s="226">
        <v>10699</v>
      </c>
      <c r="F456" s="228">
        <v>114</v>
      </c>
      <c r="G456" s="223"/>
      <c r="H456" s="219"/>
      <c r="I456" s="219"/>
      <c r="J456" s="219"/>
      <c r="K456" s="219"/>
    </row>
    <row r="457" spans="1:11" x14ac:dyDescent="0.2">
      <c r="A457" s="219"/>
      <c r="B457" s="226" t="s">
        <v>1963</v>
      </c>
      <c r="C457" s="226" t="s">
        <v>1961</v>
      </c>
      <c r="D457" s="227">
        <v>38276</v>
      </c>
      <c r="E457" s="226">
        <v>10700</v>
      </c>
      <c r="F457" s="228">
        <v>1638.4</v>
      </c>
      <c r="G457" s="223"/>
      <c r="H457" s="219"/>
      <c r="I457" s="219"/>
      <c r="J457" s="219"/>
      <c r="K457" s="219"/>
    </row>
    <row r="458" spans="1:11" x14ac:dyDescent="0.2">
      <c r="A458" s="219"/>
      <c r="B458" s="226" t="s">
        <v>8</v>
      </c>
      <c r="C458" s="226" t="s">
        <v>1954</v>
      </c>
      <c r="D458" s="227">
        <v>38275</v>
      </c>
      <c r="E458" s="226">
        <v>10701</v>
      </c>
      <c r="F458" s="228">
        <v>2864.5</v>
      </c>
      <c r="G458" s="223"/>
      <c r="H458" s="219"/>
      <c r="I458" s="219"/>
      <c r="J458" s="219"/>
      <c r="K458" s="219"/>
    </row>
    <row r="459" spans="1:11" x14ac:dyDescent="0.2">
      <c r="A459" s="219"/>
      <c r="B459" s="226" t="s">
        <v>1963</v>
      </c>
      <c r="C459" s="232" t="s">
        <v>1964</v>
      </c>
      <c r="D459" s="227">
        <v>38281</v>
      </c>
      <c r="E459" s="226">
        <v>10702</v>
      </c>
      <c r="F459" s="228">
        <v>330</v>
      </c>
      <c r="G459" s="223"/>
      <c r="H459" s="219"/>
      <c r="I459" s="219"/>
      <c r="J459" s="219"/>
      <c r="K459" s="219"/>
    </row>
    <row r="460" spans="1:11" x14ac:dyDescent="0.2">
      <c r="A460" s="219"/>
      <c r="B460" s="226" t="s">
        <v>8</v>
      </c>
      <c r="C460" s="226" t="s">
        <v>1954</v>
      </c>
      <c r="D460" s="227">
        <v>38280</v>
      </c>
      <c r="E460" s="226">
        <v>10703</v>
      </c>
      <c r="F460" s="228">
        <v>2545</v>
      </c>
      <c r="G460" s="223"/>
      <c r="H460" s="219"/>
      <c r="I460" s="219"/>
      <c r="J460" s="219"/>
      <c r="K460" s="219"/>
    </row>
    <row r="461" spans="1:11" x14ac:dyDescent="0.2">
      <c r="A461" s="219"/>
      <c r="B461" s="226" t="s">
        <v>8</v>
      </c>
      <c r="C461" s="226" t="s">
        <v>1954</v>
      </c>
      <c r="D461" s="227">
        <v>38298</v>
      </c>
      <c r="E461" s="226">
        <v>10704</v>
      </c>
      <c r="F461" s="228">
        <v>595.5</v>
      </c>
      <c r="G461" s="223"/>
      <c r="H461" s="219"/>
      <c r="I461" s="219"/>
      <c r="J461" s="219"/>
      <c r="K461" s="219"/>
    </row>
    <row r="462" spans="1:11" x14ac:dyDescent="0.2">
      <c r="A462" s="219"/>
      <c r="B462" s="226" t="s">
        <v>8</v>
      </c>
      <c r="C462" s="226" t="s">
        <v>1959</v>
      </c>
      <c r="D462" s="227">
        <v>38309</v>
      </c>
      <c r="E462" s="226">
        <v>10705</v>
      </c>
      <c r="F462" s="228">
        <v>378</v>
      </c>
      <c r="G462" s="223"/>
      <c r="H462" s="219"/>
      <c r="I462" s="219"/>
      <c r="J462" s="219"/>
      <c r="K462" s="219"/>
    </row>
    <row r="463" spans="1:11" x14ac:dyDescent="0.2">
      <c r="A463" s="219"/>
      <c r="B463" s="226" t="s">
        <v>1963</v>
      </c>
      <c r="C463" s="226" t="s">
        <v>1962</v>
      </c>
      <c r="D463" s="227">
        <v>38281</v>
      </c>
      <c r="E463" s="226">
        <v>10706</v>
      </c>
      <c r="F463" s="228">
        <v>1893</v>
      </c>
      <c r="G463" s="223"/>
      <c r="H463" s="219"/>
      <c r="I463" s="219"/>
      <c r="J463" s="219"/>
      <c r="K463" s="219"/>
    </row>
    <row r="464" spans="1:11" x14ac:dyDescent="0.2">
      <c r="A464" s="219"/>
      <c r="B464" s="226" t="s">
        <v>1963</v>
      </c>
      <c r="C464" s="232" t="s">
        <v>1964</v>
      </c>
      <c r="D464" s="227">
        <v>38283</v>
      </c>
      <c r="E464" s="226">
        <v>10707</v>
      </c>
      <c r="F464" s="228">
        <v>1641</v>
      </c>
      <c r="G464" s="223"/>
      <c r="H464" s="219"/>
      <c r="I464" s="219"/>
      <c r="J464" s="219"/>
      <c r="K464" s="219"/>
    </row>
    <row r="465" spans="1:11" x14ac:dyDescent="0.2">
      <c r="A465" s="219"/>
      <c r="B465" s="226" t="s">
        <v>8</v>
      </c>
      <c r="C465" s="226" t="s">
        <v>1954</v>
      </c>
      <c r="D465" s="227">
        <v>38296</v>
      </c>
      <c r="E465" s="226">
        <v>10708</v>
      </c>
      <c r="F465" s="228">
        <v>180.4</v>
      </c>
      <c r="G465" s="223"/>
      <c r="H465" s="219"/>
      <c r="I465" s="219"/>
      <c r="J465" s="219"/>
      <c r="K465" s="219"/>
    </row>
    <row r="466" spans="1:11" x14ac:dyDescent="0.2">
      <c r="A466" s="219"/>
      <c r="B466" s="226" t="s">
        <v>1963</v>
      </c>
      <c r="C466" s="226" t="s">
        <v>1957</v>
      </c>
      <c r="D466" s="227">
        <v>38311</v>
      </c>
      <c r="E466" s="226">
        <v>10709</v>
      </c>
      <c r="F466" s="228">
        <v>3424</v>
      </c>
      <c r="G466" s="223"/>
      <c r="H466" s="219"/>
      <c r="I466" s="219"/>
      <c r="J466" s="219"/>
      <c r="K466" s="219"/>
    </row>
    <row r="467" spans="1:11" x14ac:dyDescent="0.2">
      <c r="A467" s="219"/>
      <c r="B467" s="226" t="s">
        <v>1963</v>
      </c>
      <c r="C467" s="226" t="s">
        <v>1957</v>
      </c>
      <c r="D467" s="227">
        <v>38283</v>
      </c>
      <c r="E467" s="226">
        <v>10710</v>
      </c>
      <c r="F467" s="228">
        <v>93.5</v>
      </c>
      <c r="G467" s="223"/>
      <c r="H467" s="219"/>
      <c r="I467" s="219"/>
      <c r="J467" s="219"/>
      <c r="K467" s="219"/>
    </row>
    <row r="468" spans="1:11" x14ac:dyDescent="0.2">
      <c r="A468" s="219"/>
      <c r="B468" s="226" t="s">
        <v>8</v>
      </c>
      <c r="C468" s="226" t="s">
        <v>1953</v>
      </c>
      <c r="D468" s="227">
        <v>38289</v>
      </c>
      <c r="E468" s="226">
        <v>10711</v>
      </c>
      <c r="F468" s="228">
        <v>4451.7</v>
      </c>
      <c r="G468" s="223"/>
      <c r="H468" s="219"/>
      <c r="I468" s="219"/>
      <c r="J468" s="219"/>
      <c r="K468" s="219"/>
    </row>
    <row r="469" spans="1:11" x14ac:dyDescent="0.2">
      <c r="A469" s="219"/>
      <c r="B469" s="226" t="s">
        <v>1963</v>
      </c>
      <c r="C469" s="226" t="s">
        <v>1961</v>
      </c>
      <c r="D469" s="227">
        <v>38291</v>
      </c>
      <c r="E469" s="226">
        <v>10712</v>
      </c>
      <c r="F469" s="228">
        <v>1233.48</v>
      </c>
      <c r="G469" s="223"/>
      <c r="H469" s="219"/>
      <c r="I469" s="219"/>
      <c r="J469" s="219"/>
      <c r="K469" s="219"/>
    </row>
    <row r="470" spans="1:11" x14ac:dyDescent="0.2">
      <c r="A470" s="219"/>
      <c r="B470" s="226" t="s">
        <v>1963</v>
      </c>
      <c r="C470" s="226" t="s">
        <v>1957</v>
      </c>
      <c r="D470" s="227">
        <v>38284</v>
      </c>
      <c r="E470" s="226">
        <v>10713</v>
      </c>
      <c r="F470" s="228">
        <v>2827.9</v>
      </c>
      <c r="G470" s="223"/>
      <c r="H470" s="219"/>
      <c r="I470" s="219"/>
      <c r="J470" s="219"/>
      <c r="K470" s="219"/>
    </row>
    <row r="471" spans="1:11" x14ac:dyDescent="0.2">
      <c r="A471" s="219"/>
      <c r="B471" s="226" t="s">
        <v>8</v>
      </c>
      <c r="C471" s="226" t="s">
        <v>1953</v>
      </c>
      <c r="D471" s="227">
        <v>38287</v>
      </c>
      <c r="E471" s="226">
        <v>10714</v>
      </c>
      <c r="F471" s="228">
        <v>2205.75</v>
      </c>
      <c r="G471" s="223"/>
      <c r="H471" s="219"/>
      <c r="I471" s="219"/>
      <c r="J471" s="219"/>
      <c r="K471" s="219"/>
    </row>
    <row r="472" spans="1:11" x14ac:dyDescent="0.2">
      <c r="A472" s="219"/>
      <c r="B472" s="226" t="s">
        <v>1963</v>
      </c>
      <c r="C472" s="226" t="s">
        <v>1961</v>
      </c>
      <c r="D472" s="227">
        <v>38289</v>
      </c>
      <c r="E472" s="226">
        <v>10715</v>
      </c>
      <c r="F472" s="228">
        <v>1296</v>
      </c>
      <c r="G472" s="223"/>
      <c r="H472" s="219"/>
      <c r="I472" s="219"/>
      <c r="J472" s="219"/>
      <c r="K472" s="219"/>
    </row>
    <row r="473" spans="1:11" x14ac:dyDescent="0.2">
      <c r="A473" s="219"/>
      <c r="B473" s="226" t="s">
        <v>1963</v>
      </c>
      <c r="C473" s="232" t="s">
        <v>1964</v>
      </c>
      <c r="D473" s="227">
        <v>38287</v>
      </c>
      <c r="E473" s="226">
        <v>10716</v>
      </c>
      <c r="F473" s="228">
        <v>706</v>
      </c>
      <c r="G473" s="223"/>
      <c r="H473" s="219"/>
      <c r="I473" s="219"/>
      <c r="J473" s="219"/>
      <c r="K473" s="219"/>
    </row>
    <row r="474" spans="1:11" x14ac:dyDescent="0.2">
      <c r="A474" s="219"/>
      <c r="B474" s="226" t="s">
        <v>1963</v>
      </c>
      <c r="C474" s="226" t="s">
        <v>1957</v>
      </c>
      <c r="D474" s="227">
        <v>38289</v>
      </c>
      <c r="E474" s="226">
        <v>10717</v>
      </c>
      <c r="F474" s="228">
        <v>1270.75</v>
      </c>
      <c r="G474" s="223"/>
      <c r="H474" s="219"/>
      <c r="I474" s="219"/>
      <c r="J474" s="219"/>
      <c r="K474" s="219"/>
    </row>
    <row r="475" spans="1:11" x14ac:dyDescent="0.2">
      <c r="A475" s="219"/>
      <c r="B475" s="226" t="s">
        <v>1963</v>
      </c>
      <c r="C475" s="226" t="s">
        <v>1957</v>
      </c>
      <c r="D475" s="227">
        <v>38289</v>
      </c>
      <c r="E475" s="226">
        <v>10718</v>
      </c>
      <c r="F475" s="228">
        <v>3463</v>
      </c>
      <c r="G475" s="223"/>
      <c r="H475" s="219"/>
      <c r="I475" s="219"/>
      <c r="J475" s="219"/>
      <c r="K475" s="219"/>
    </row>
    <row r="476" spans="1:11" x14ac:dyDescent="0.2">
      <c r="A476" s="219"/>
      <c r="B476" s="226" t="s">
        <v>1963</v>
      </c>
      <c r="C476" s="226" t="s">
        <v>1962</v>
      </c>
      <c r="D476" s="227">
        <v>38296</v>
      </c>
      <c r="E476" s="226">
        <v>10719</v>
      </c>
      <c r="F476" s="228">
        <v>844.25</v>
      </c>
      <c r="G476" s="223"/>
      <c r="H476" s="219"/>
      <c r="I476" s="219"/>
      <c r="J476" s="219"/>
      <c r="K476" s="219"/>
    </row>
    <row r="477" spans="1:11" x14ac:dyDescent="0.2">
      <c r="A477" s="219"/>
      <c r="B477" s="226" t="s">
        <v>1963</v>
      </c>
      <c r="C477" s="226" t="s">
        <v>1962</v>
      </c>
      <c r="D477" s="227">
        <v>38296</v>
      </c>
      <c r="E477" s="226">
        <v>10720</v>
      </c>
      <c r="F477" s="228">
        <v>550</v>
      </c>
      <c r="G477" s="223"/>
      <c r="H477" s="219"/>
      <c r="I477" s="219"/>
      <c r="J477" s="219"/>
      <c r="K477" s="219"/>
    </row>
    <row r="478" spans="1:11" x14ac:dyDescent="0.2">
      <c r="A478" s="219"/>
      <c r="B478" s="226" t="s">
        <v>8</v>
      </c>
      <c r="C478" s="226" t="s">
        <v>1953</v>
      </c>
      <c r="D478" s="227">
        <v>38291</v>
      </c>
      <c r="E478" s="226">
        <v>10721</v>
      </c>
      <c r="F478" s="228">
        <v>923.87</v>
      </c>
      <c r="G478" s="223"/>
      <c r="H478" s="219"/>
      <c r="I478" s="219"/>
      <c r="J478" s="219"/>
      <c r="K478" s="219"/>
    </row>
    <row r="479" spans="1:11" x14ac:dyDescent="0.2">
      <c r="A479" s="219"/>
      <c r="B479" s="226" t="s">
        <v>1963</v>
      </c>
      <c r="C479" s="226" t="s">
        <v>1962</v>
      </c>
      <c r="D479" s="227">
        <v>38295</v>
      </c>
      <c r="E479" s="226">
        <v>10722</v>
      </c>
      <c r="F479" s="228">
        <v>1570</v>
      </c>
      <c r="G479" s="223"/>
      <c r="H479" s="219"/>
      <c r="I479" s="219"/>
      <c r="J479" s="219"/>
      <c r="K479" s="219"/>
    </row>
    <row r="480" spans="1:11" x14ac:dyDescent="0.2">
      <c r="A480" s="219"/>
      <c r="B480" s="226" t="s">
        <v>1963</v>
      </c>
      <c r="C480" s="226" t="s">
        <v>1961</v>
      </c>
      <c r="D480" s="227">
        <v>38316</v>
      </c>
      <c r="E480" s="226">
        <v>10723</v>
      </c>
      <c r="F480" s="228">
        <v>468.45</v>
      </c>
      <c r="G480" s="223"/>
      <c r="H480" s="219"/>
      <c r="I480" s="219"/>
      <c r="J480" s="219"/>
      <c r="K480" s="219"/>
    </row>
    <row r="481" spans="1:11" x14ac:dyDescent="0.2">
      <c r="A481" s="219"/>
      <c r="B481" s="226" t="s">
        <v>1963</v>
      </c>
      <c r="C481" s="226" t="s">
        <v>1962</v>
      </c>
      <c r="D481" s="227">
        <v>38296</v>
      </c>
      <c r="E481" s="226">
        <v>10724</v>
      </c>
      <c r="F481" s="228">
        <v>638.5</v>
      </c>
      <c r="G481" s="223"/>
      <c r="H481" s="219"/>
      <c r="I481" s="219"/>
      <c r="J481" s="219"/>
      <c r="K481" s="219"/>
    </row>
    <row r="482" spans="1:11" x14ac:dyDescent="0.2">
      <c r="A482" s="219"/>
      <c r="B482" s="226" t="s">
        <v>1963</v>
      </c>
      <c r="C482" s="232" t="s">
        <v>1964</v>
      </c>
      <c r="D482" s="227">
        <v>38296</v>
      </c>
      <c r="E482" s="226">
        <v>10725</v>
      </c>
      <c r="F482" s="228">
        <v>287.8</v>
      </c>
      <c r="G482" s="223"/>
      <c r="H482" s="219"/>
      <c r="I482" s="219"/>
      <c r="J482" s="219"/>
      <c r="K482" s="219"/>
    </row>
    <row r="483" spans="1:11" x14ac:dyDescent="0.2">
      <c r="A483" s="219"/>
      <c r="B483" s="226" t="s">
        <v>1963</v>
      </c>
      <c r="C483" s="232" t="s">
        <v>1964</v>
      </c>
      <c r="D483" s="227">
        <v>38326</v>
      </c>
      <c r="E483" s="226">
        <v>10726</v>
      </c>
      <c r="F483" s="228">
        <v>655</v>
      </c>
      <c r="G483" s="223"/>
      <c r="H483" s="219"/>
      <c r="I483" s="219"/>
      <c r="J483" s="219"/>
      <c r="K483" s="219"/>
    </row>
    <row r="484" spans="1:11" x14ac:dyDescent="0.2">
      <c r="A484" s="219"/>
      <c r="B484" s="226" t="s">
        <v>1963</v>
      </c>
      <c r="C484" s="226" t="s">
        <v>1956</v>
      </c>
      <c r="D484" s="227">
        <v>38326</v>
      </c>
      <c r="E484" s="226">
        <v>10727</v>
      </c>
      <c r="F484" s="228">
        <v>1624.5</v>
      </c>
      <c r="G484" s="223"/>
      <c r="H484" s="219"/>
      <c r="I484" s="219"/>
      <c r="J484" s="219"/>
      <c r="K484" s="219"/>
    </row>
    <row r="485" spans="1:11" x14ac:dyDescent="0.2">
      <c r="A485" s="219"/>
      <c r="B485" s="226" t="s">
        <v>1963</v>
      </c>
      <c r="C485" s="232" t="s">
        <v>1964</v>
      </c>
      <c r="D485" s="227">
        <v>38302</v>
      </c>
      <c r="E485" s="226">
        <v>10728</v>
      </c>
      <c r="F485" s="228">
        <v>1296.75</v>
      </c>
      <c r="G485" s="223"/>
      <c r="H485" s="219"/>
      <c r="I485" s="219"/>
      <c r="J485" s="219"/>
      <c r="K485" s="219"/>
    </row>
    <row r="486" spans="1:11" x14ac:dyDescent="0.2">
      <c r="A486" s="219"/>
      <c r="B486" s="226" t="s">
        <v>1963</v>
      </c>
      <c r="C486" s="226" t="s">
        <v>1962</v>
      </c>
      <c r="D486" s="227">
        <v>38305</v>
      </c>
      <c r="E486" s="226">
        <v>10729</v>
      </c>
      <c r="F486" s="228">
        <v>1850</v>
      </c>
      <c r="G486" s="223"/>
      <c r="H486" s="219"/>
      <c r="I486" s="219"/>
      <c r="J486" s="219"/>
      <c r="K486" s="219"/>
    </row>
    <row r="487" spans="1:11" x14ac:dyDescent="0.2">
      <c r="A487" s="219"/>
      <c r="B487" s="226" t="s">
        <v>8</v>
      </c>
      <c r="C487" s="226" t="s">
        <v>1953</v>
      </c>
      <c r="D487" s="227">
        <v>38305</v>
      </c>
      <c r="E487" s="226">
        <v>10730</v>
      </c>
      <c r="F487" s="228">
        <v>484.25</v>
      </c>
      <c r="G487" s="223"/>
      <c r="H487" s="219"/>
      <c r="I487" s="219"/>
      <c r="J487" s="219"/>
      <c r="K487" s="219"/>
    </row>
    <row r="488" spans="1:11" x14ac:dyDescent="0.2">
      <c r="A488" s="219"/>
      <c r="B488" s="226" t="s">
        <v>8</v>
      </c>
      <c r="C488" s="232" t="s">
        <v>1973</v>
      </c>
      <c r="D488" s="227">
        <v>38305</v>
      </c>
      <c r="E488" s="226">
        <v>10731</v>
      </c>
      <c r="F488" s="228">
        <v>1890.5</v>
      </c>
      <c r="G488" s="223"/>
      <c r="H488" s="219"/>
      <c r="I488" s="219"/>
      <c r="J488" s="219"/>
      <c r="K488" s="219"/>
    </row>
    <row r="489" spans="1:11" x14ac:dyDescent="0.2">
      <c r="A489" s="219"/>
      <c r="B489" s="226" t="s">
        <v>1963</v>
      </c>
      <c r="C489" s="226" t="s">
        <v>1961</v>
      </c>
      <c r="D489" s="227">
        <v>38298</v>
      </c>
      <c r="E489" s="226">
        <v>10732</v>
      </c>
      <c r="F489" s="228">
        <v>360</v>
      </c>
      <c r="G489" s="223"/>
      <c r="H489" s="219"/>
      <c r="I489" s="219"/>
      <c r="J489" s="219"/>
      <c r="K489" s="219"/>
    </row>
    <row r="490" spans="1:11" x14ac:dyDescent="0.2">
      <c r="A490" s="219"/>
      <c r="B490" s="226" t="s">
        <v>1963</v>
      </c>
      <c r="C490" s="226" t="s">
        <v>1957</v>
      </c>
      <c r="D490" s="227">
        <v>38301</v>
      </c>
      <c r="E490" s="226">
        <v>10733</v>
      </c>
      <c r="F490" s="228">
        <v>1459</v>
      </c>
      <c r="G490" s="223"/>
      <c r="H490" s="219"/>
      <c r="I490" s="219"/>
      <c r="J490" s="219"/>
      <c r="K490" s="219"/>
    </row>
    <row r="491" spans="1:11" x14ac:dyDescent="0.2">
      <c r="A491" s="219"/>
      <c r="B491" s="226" t="s">
        <v>1963</v>
      </c>
      <c r="C491" s="226" t="s">
        <v>1956</v>
      </c>
      <c r="D491" s="227">
        <v>38303</v>
      </c>
      <c r="E491" s="226">
        <v>10734</v>
      </c>
      <c r="F491" s="228">
        <v>1498.35</v>
      </c>
      <c r="G491" s="223"/>
      <c r="H491" s="219"/>
      <c r="I491" s="219"/>
      <c r="J491" s="219"/>
      <c r="K491" s="219"/>
    </row>
    <row r="492" spans="1:11" x14ac:dyDescent="0.2">
      <c r="A492" s="219"/>
      <c r="B492" s="226" t="s">
        <v>8</v>
      </c>
      <c r="C492" s="226" t="s">
        <v>1954</v>
      </c>
      <c r="D492" s="227">
        <v>38312</v>
      </c>
      <c r="E492" s="226">
        <v>10735</v>
      </c>
      <c r="F492" s="228">
        <v>536.4</v>
      </c>
      <c r="G492" s="223"/>
      <c r="H492" s="219"/>
      <c r="I492" s="219"/>
      <c r="J492" s="219"/>
      <c r="K492" s="219"/>
    </row>
    <row r="493" spans="1:11" x14ac:dyDescent="0.2">
      <c r="A493" s="219"/>
      <c r="B493" s="226" t="s">
        <v>8</v>
      </c>
      <c r="C493" s="226" t="s">
        <v>1959</v>
      </c>
      <c r="D493" s="227">
        <v>38312</v>
      </c>
      <c r="E493" s="226">
        <v>10736</v>
      </c>
      <c r="F493" s="228">
        <v>997</v>
      </c>
      <c r="G493" s="223"/>
      <c r="H493" s="219"/>
      <c r="I493" s="219"/>
      <c r="J493" s="219"/>
      <c r="K493" s="219"/>
    </row>
    <row r="494" spans="1:11" x14ac:dyDescent="0.2">
      <c r="A494" s="219"/>
      <c r="B494" s="226" t="s">
        <v>1963</v>
      </c>
      <c r="C494" s="226" t="s">
        <v>1956</v>
      </c>
      <c r="D494" s="227">
        <v>38309</v>
      </c>
      <c r="E494" s="226">
        <v>10737</v>
      </c>
      <c r="F494" s="228">
        <v>139.80000000000001</v>
      </c>
      <c r="G494" s="223"/>
      <c r="H494" s="219"/>
      <c r="I494" s="219"/>
      <c r="J494" s="219"/>
      <c r="K494" s="219"/>
    </row>
    <row r="495" spans="1:11" x14ac:dyDescent="0.2">
      <c r="A495" s="219"/>
      <c r="B495" s="226" t="s">
        <v>1963</v>
      </c>
      <c r="C495" s="226" t="s">
        <v>1956</v>
      </c>
      <c r="D495" s="227">
        <v>38309</v>
      </c>
      <c r="E495" s="226">
        <v>10738</v>
      </c>
      <c r="F495" s="228">
        <v>52.35</v>
      </c>
      <c r="G495" s="223"/>
      <c r="H495" s="219"/>
      <c r="I495" s="219"/>
      <c r="J495" s="219"/>
      <c r="K495" s="219"/>
    </row>
    <row r="496" spans="1:11" x14ac:dyDescent="0.2">
      <c r="A496" s="219"/>
      <c r="B496" s="226" t="s">
        <v>1963</v>
      </c>
      <c r="C496" s="226" t="s">
        <v>1961</v>
      </c>
      <c r="D496" s="227">
        <v>38308</v>
      </c>
      <c r="E496" s="226">
        <v>10739</v>
      </c>
      <c r="F496" s="228">
        <v>240</v>
      </c>
      <c r="G496" s="223"/>
      <c r="H496" s="219"/>
      <c r="I496" s="219"/>
      <c r="J496" s="219"/>
      <c r="K496" s="219"/>
    </row>
    <row r="497" spans="1:11" x14ac:dyDescent="0.2">
      <c r="A497" s="219"/>
      <c r="B497" s="226" t="s">
        <v>1963</v>
      </c>
      <c r="C497" s="232" t="s">
        <v>1964</v>
      </c>
      <c r="D497" s="227">
        <v>38316</v>
      </c>
      <c r="E497" s="226">
        <v>10740</v>
      </c>
      <c r="F497" s="228">
        <v>1416</v>
      </c>
      <c r="G497" s="223"/>
      <c r="H497" s="219"/>
      <c r="I497" s="219"/>
      <c r="J497" s="219"/>
      <c r="K497" s="219"/>
    </row>
    <row r="498" spans="1:11" x14ac:dyDescent="0.2">
      <c r="A498" s="219"/>
      <c r="B498" s="226" t="s">
        <v>1963</v>
      </c>
      <c r="C498" s="232" t="s">
        <v>1964</v>
      </c>
      <c r="D498" s="227">
        <v>38309</v>
      </c>
      <c r="E498" s="226">
        <v>10741</v>
      </c>
      <c r="F498" s="228">
        <v>228</v>
      </c>
      <c r="G498" s="223"/>
      <c r="H498" s="219"/>
      <c r="I498" s="219"/>
      <c r="J498" s="219"/>
      <c r="K498" s="219"/>
    </row>
    <row r="499" spans="1:11" x14ac:dyDescent="0.2">
      <c r="A499" s="219"/>
      <c r="B499" s="226" t="s">
        <v>1963</v>
      </c>
      <c r="C499" s="226" t="s">
        <v>1961</v>
      </c>
      <c r="D499" s="227">
        <v>38309</v>
      </c>
      <c r="E499" s="226">
        <v>10742</v>
      </c>
      <c r="F499" s="228">
        <v>3118</v>
      </c>
      <c r="G499" s="223"/>
      <c r="H499" s="219"/>
      <c r="I499" s="219"/>
      <c r="J499" s="219"/>
      <c r="K499" s="219"/>
    </row>
    <row r="500" spans="1:11" x14ac:dyDescent="0.2">
      <c r="A500" s="219"/>
      <c r="B500" s="226" t="s">
        <v>1963</v>
      </c>
      <c r="C500" s="226" t="s">
        <v>1957</v>
      </c>
      <c r="D500" s="227">
        <v>38312</v>
      </c>
      <c r="E500" s="226">
        <v>10743</v>
      </c>
      <c r="F500" s="228">
        <v>319.2</v>
      </c>
      <c r="G500" s="223"/>
      <c r="H500" s="219"/>
      <c r="I500" s="219"/>
      <c r="J500" s="219"/>
      <c r="K500" s="219"/>
    </row>
    <row r="501" spans="1:11" x14ac:dyDescent="0.2">
      <c r="A501" s="219"/>
      <c r="B501" s="226" t="s">
        <v>8</v>
      </c>
      <c r="C501" s="226" t="s">
        <v>1954</v>
      </c>
      <c r="D501" s="227">
        <v>38315</v>
      </c>
      <c r="E501" s="226">
        <v>10744</v>
      </c>
      <c r="F501" s="228">
        <v>736</v>
      </c>
      <c r="G501" s="223"/>
      <c r="H501" s="219"/>
      <c r="I501" s="219"/>
      <c r="J501" s="219"/>
      <c r="K501" s="219"/>
    </row>
    <row r="502" spans="1:11" x14ac:dyDescent="0.2">
      <c r="A502" s="219"/>
      <c r="B502" s="226" t="s">
        <v>8</v>
      </c>
      <c r="C502" s="226" t="s">
        <v>1959</v>
      </c>
      <c r="D502" s="227">
        <v>38318</v>
      </c>
      <c r="E502" s="226">
        <v>10745</v>
      </c>
      <c r="F502" s="228">
        <v>4529.8</v>
      </c>
      <c r="G502" s="223"/>
      <c r="H502" s="219"/>
      <c r="I502" s="219"/>
      <c r="J502" s="219"/>
      <c r="K502" s="219"/>
    </row>
    <row r="503" spans="1:11" x14ac:dyDescent="0.2">
      <c r="A503" s="219"/>
      <c r="B503" s="226" t="s">
        <v>1963</v>
      </c>
      <c r="C503" s="226" t="s">
        <v>1957</v>
      </c>
      <c r="D503" s="227">
        <v>38312</v>
      </c>
      <c r="E503" s="226">
        <v>10746</v>
      </c>
      <c r="F503" s="228">
        <v>2311.6999999999998</v>
      </c>
      <c r="G503" s="223"/>
      <c r="H503" s="219"/>
      <c r="I503" s="219"/>
      <c r="J503" s="219"/>
      <c r="K503" s="219"/>
    </row>
    <row r="504" spans="1:11" x14ac:dyDescent="0.2">
      <c r="A504" s="219"/>
      <c r="B504" s="226" t="s">
        <v>8</v>
      </c>
      <c r="C504" s="226" t="s">
        <v>1954</v>
      </c>
      <c r="D504" s="227">
        <v>38317</v>
      </c>
      <c r="E504" s="226">
        <v>10747</v>
      </c>
      <c r="F504" s="228">
        <v>1912.85</v>
      </c>
      <c r="G504" s="223"/>
      <c r="H504" s="219"/>
      <c r="I504" s="219"/>
      <c r="J504" s="219"/>
      <c r="K504" s="219"/>
    </row>
    <row r="505" spans="1:11" x14ac:dyDescent="0.2">
      <c r="A505" s="219"/>
      <c r="B505" s="226" t="s">
        <v>1963</v>
      </c>
      <c r="C505" s="226" t="s">
        <v>1961</v>
      </c>
      <c r="D505" s="227">
        <v>38319</v>
      </c>
      <c r="E505" s="226">
        <v>10748</v>
      </c>
      <c r="F505" s="228">
        <v>2196</v>
      </c>
      <c r="G505" s="223"/>
      <c r="H505" s="219"/>
      <c r="I505" s="219"/>
      <c r="J505" s="219"/>
      <c r="K505" s="219"/>
    </row>
    <row r="506" spans="1:11" x14ac:dyDescent="0.2">
      <c r="A506" s="219"/>
      <c r="B506" s="226" t="s">
        <v>1963</v>
      </c>
      <c r="C506" s="232" t="s">
        <v>1964</v>
      </c>
      <c r="D506" s="227">
        <v>38340</v>
      </c>
      <c r="E506" s="226">
        <v>10749</v>
      </c>
      <c r="F506" s="228">
        <v>1080</v>
      </c>
      <c r="G506" s="223"/>
      <c r="H506" s="219"/>
      <c r="I506" s="219"/>
      <c r="J506" s="219"/>
      <c r="K506" s="219"/>
    </row>
    <row r="507" spans="1:11" x14ac:dyDescent="0.2">
      <c r="A507" s="219"/>
      <c r="B507" s="226" t="s">
        <v>8</v>
      </c>
      <c r="C507" s="226" t="s">
        <v>1959</v>
      </c>
      <c r="D507" s="227">
        <v>38315</v>
      </c>
      <c r="E507" s="226">
        <v>10750</v>
      </c>
      <c r="F507" s="228">
        <v>1590.56</v>
      </c>
      <c r="G507" s="223"/>
      <c r="H507" s="219"/>
      <c r="I507" s="219"/>
      <c r="J507" s="219"/>
      <c r="K507" s="219"/>
    </row>
    <row r="508" spans="1:11" x14ac:dyDescent="0.2">
      <c r="A508" s="219"/>
      <c r="B508" s="226" t="s">
        <v>1963</v>
      </c>
      <c r="C508" s="226" t="s">
        <v>1961</v>
      </c>
      <c r="D508" s="227">
        <v>38324</v>
      </c>
      <c r="E508" s="226">
        <v>10751</v>
      </c>
      <c r="F508" s="228">
        <v>1631.48</v>
      </c>
      <c r="G508" s="223"/>
      <c r="H508" s="219"/>
      <c r="I508" s="219"/>
      <c r="J508" s="219"/>
      <c r="K508" s="219"/>
    </row>
    <row r="509" spans="1:11" x14ac:dyDescent="0.2">
      <c r="A509" s="219"/>
      <c r="B509" s="226" t="s">
        <v>1963</v>
      </c>
      <c r="C509" s="226" t="s">
        <v>1956</v>
      </c>
      <c r="D509" s="227">
        <v>38319</v>
      </c>
      <c r="E509" s="226">
        <v>10752</v>
      </c>
      <c r="F509" s="228">
        <v>252</v>
      </c>
      <c r="G509" s="223"/>
      <c r="H509" s="219"/>
      <c r="I509" s="219"/>
      <c r="J509" s="219"/>
      <c r="K509" s="219"/>
    </row>
    <row r="510" spans="1:11" x14ac:dyDescent="0.2">
      <c r="A510" s="219"/>
      <c r="B510" s="226" t="s">
        <v>1963</v>
      </c>
      <c r="C510" s="226" t="s">
        <v>1961</v>
      </c>
      <c r="D510" s="227">
        <v>38318</v>
      </c>
      <c r="E510" s="226">
        <v>10753</v>
      </c>
      <c r="F510" s="228">
        <v>88</v>
      </c>
      <c r="G510" s="223"/>
      <c r="H510" s="219"/>
      <c r="I510" s="219"/>
      <c r="J510" s="219"/>
      <c r="K510" s="219"/>
    </row>
    <row r="511" spans="1:11" x14ac:dyDescent="0.2">
      <c r="A511" s="219"/>
      <c r="B511" s="226" t="s">
        <v>8</v>
      </c>
      <c r="C511" s="226" t="s">
        <v>1954</v>
      </c>
      <c r="D511" s="227">
        <v>38318</v>
      </c>
      <c r="E511" s="226">
        <v>10754</v>
      </c>
      <c r="F511" s="228">
        <v>55.2</v>
      </c>
      <c r="G511" s="223"/>
      <c r="H511" s="219"/>
      <c r="I511" s="219"/>
      <c r="J511" s="219"/>
      <c r="K511" s="219"/>
    </row>
    <row r="512" spans="1:11" x14ac:dyDescent="0.2">
      <c r="A512" s="219"/>
      <c r="B512" s="226" t="s">
        <v>1963</v>
      </c>
      <c r="C512" s="232" t="s">
        <v>1964</v>
      </c>
      <c r="D512" s="227">
        <v>38319</v>
      </c>
      <c r="E512" s="226">
        <v>10755</v>
      </c>
      <c r="F512" s="228">
        <v>1948.5</v>
      </c>
      <c r="G512" s="223"/>
      <c r="H512" s="219"/>
      <c r="I512" s="219"/>
      <c r="J512" s="219"/>
      <c r="K512" s="219"/>
    </row>
    <row r="513" spans="1:11" x14ac:dyDescent="0.2">
      <c r="A513" s="219"/>
      <c r="B513" s="226" t="s">
        <v>1963</v>
      </c>
      <c r="C513" s="226" t="s">
        <v>1962</v>
      </c>
      <c r="D513" s="227">
        <v>38323</v>
      </c>
      <c r="E513" s="226">
        <v>10756</v>
      </c>
      <c r="F513" s="228">
        <v>1990</v>
      </c>
      <c r="G513" s="223"/>
      <c r="H513" s="219"/>
      <c r="I513" s="219"/>
      <c r="J513" s="219"/>
      <c r="K513" s="219"/>
    </row>
    <row r="514" spans="1:11" x14ac:dyDescent="0.2">
      <c r="A514" s="219"/>
      <c r="B514" s="226" t="s">
        <v>8</v>
      </c>
      <c r="C514" s="226" t="s">
        <v>1954</v>
      </c>
      <c r="D514" s="227">
        <v>38336</v>
      </c>
      <c r="E514" s="226">
        <v>10757</v>
      </c>
      <c r="F514" s="228">
        <v>3082</v>
      </c>
      <c r="G514" s="223"/>
      <c r="H514" s="219"/>
      <c r="I514" s="219"/>
      <c r="J514" s="219"/>
      <c r="K514" s="219"/>
    </row>
    <row r="515" spans="1:11" x14ac:dyDescent="0.2">
      <c r="A515" s="219"/>
      <c r="B515" s="226" t="s">
        <v>1963</v>
      </c>
      <c r="C515" s="226" t="s">
        <v>1961</v>
      </c>
      <c r="D515" s="227">
        <v>38325</v>
      </c>
      <c r="E515" s="226">
        <v>10758</v>
      </c>
      <c r="F515" s="228">
        <v>1644.6</v>
      </c>
      <c r="G515" s="223"/>
      <c r="H515" s="219"/>
      <c r="I515" s="219"/>
      <c r="J515" s="219"/>
      <c r="K515" s="219"/>
    </row>
    <row r="516" spans="1:11" x14ac:dyDescent="0.2">
      <c r="A516" s="219"/>
      <c r="B516" s="226" t="s">
        <v>1963</v>
      </c>
      <c r="C516" s="226" t="s">
        <v>1961</v>
      </c>
      <c r="D516" s="227">
        <v>38333</v>
      </c>
      <c r="E516" s="226">
        <v>10759</v>
      </c>
      <c r="F516" s="228">
        <v>320</v>
      </c>
      <c r="G516" s="223"/>
      <c r="H516" s="219"/>
      <c r="I516" s="219"/>
      <c r="J516" s="219"/>
      <c r="K516" s="219"/>
    </row>
    <row r="517" spans="1:11" x14ac:dyDescent="0.2">
      <c r="A517" s="219"/>
      <c r="B517" s="226" t="s">
        <v>1963</v>
      </c>
      <c r="C517" s="232" t="s">
        <v>1964</v>
      </c>
      <c r="D517" s="227">
        <v>38331</v>
      </c>
      <c r="E517" s="226">
        <v>10760</v>
      </c>
      <c r="F517" s="228">
        <v>2917</v>
      </c>
      <c r="G517" s="223"/>
      <c r="H517" s="219"/>
      <c r="I517" s="219"/>
      <c r="J517" s="219"/>
      <c r="K517" s="219"/>
    </row>
    <row r="518" spans="1:11" x14ac:dyDescent="0.2">
      <c r="A518" s="219"/>
      <c r="B518" s="226" t="s">
        <v>8</v>
      </c>
      <c r="C518" s="226" t="s">
        <v>1953</v>
      </c>
      <c r="D518" s="227">
        <v>38329</v>
      </c>
      <c r="E518" s="226">
        <v>10761</v>
      </c>
      <c r="F518" s="228">
        <v>507</v>
      </c>
      <c r="G518" s="223"/>
      <c r="H518" s="219"/>
      <c r="I518" s="219"/>
      <c r="J518" s="219"/>
      <c r="K518" s="219"/>
    </row>
    <row r="519" spans="1:11" x14ac:dyDescent="0.2">
      <c r="A519" s="219"/>
      <c r="B519" s="226" t="s">
        <v>1963</v>
      </c>
      <c r="C519" s="226" t="s">
        <v>1961</v>
      </c>
      <c r="D519" s="227">
        <v>38330</v>
      </c>
      <c r="E519" s="226">
        <v>10762</v>
      </c>
      <c r="F519" s="228">
        <v>4337</v>
      </c>
      <c r="G519" s="223"/>
      <c r="H519" s="219"/>
      <c r="I519" s="219"/>
      <c r="J519" s="219"/>
      <c r="K519" s="219"/>
    </row>
    <row r="520" spans="1:11" x14ac:dyDescent="0.2">
      <c r="A520" s="219"/>
      <c r="B520" s="226" t="s">
        <v>1963</v>
      </c>
      <c r="C520" s="226" t="s">
        <v>1961</v>
      </c>
      <c r="D520" s="227">
        <v>38329</v>
      </c>
      <c r="E520" s="226">
        <v>10763</v>
      </c>
      <c r="F520" s="228">
        <v>616</v>
      </c>
      <c r="G520" s="223"/>
      <c r="H520" s="219"/>
      <c r="I520" s="219"/>
      <c r="J520" s="219"/>
      <c r="K520" s="219"/>
    </row>
    <row r="521" spans="1:11" x14ac:dyDescent="0.2">
      <c r="A521" s="219"/>
      <c r="B521" s="226" t="s">
        <v>8</v>
      </c>
      <c r="C521" s="226" t="s">
        <v>1954</v>
      </c>
      <c r="D521" s="227">
        <v>38329</v>
      </c>
      <c r="E521" s="226">
        <v>10764</v>
      </c>
      <c r="F521" s="228">
        <v>2286</v>
      </c>
      <c r="G521" s="223"/>
      <c r="H521" s="219"/>
      <c r="I521" s="219"/>
      <c r="J521" s="219"/>
      <c r="K521" s="219"/>
    </row>
    <row r="522" spans="1:11" x14ac:dyDescent="0.2">
      <c r="A522" s="219"/>
      <c r="B522" s="226" t="s">
        <v>1963</v>
      </c>
      <c r="C522" s="226" t="s">
        <v>1961</v>
      </c>
      <c r="D522" s="227">
        <v>38330</v>
      </c>
      <c r="E522" s="226">
        <v>10765</v>
      </c>
      <c r="F522" s="228">
        <v>1515.6</v>
      </c>
      <c r="G522" s="223"/>
      <c r="H522" s="219"/>
      <c r="I522" s="219"/>
      <c r="J522" s="219"/>
      <c r="K522" s="219"/>
    </row>
    <row r="523" spans="1:11" x14ac:dyDescent="0.2">
      <c r="A523" s="219"/>
      <c r="B523" s="226" t="s">
        <v>1963</v>
      </c>
      <c r="C523" s="232" t="s">
        <v>1964</v>
      </c>
      <c r="D523" s="227">
        <v>38330</v>
      </c>
      <c r="E523" s="226">
        <v>10766</v>
      </c>
      <c r="F523" s="228">
        <v>2310</v>
      </c>
      <c r="G523" s="223"/>
      <c r="H523" s="219"/>
      <c r="I523" s="219"/>
      <c r="J523" s="219"/>
      <c r="K523" s="219"/>
    </row>
    <row r="524" spans="1:11" x14ac:dyDescent="0.2">
      <c r="A524" s="219"/>
      <c r="B524" s="226" t="s">
        <v>1963</v>
      </c>
      <c r="C524" s="232" t="s">
        <v>1964</v>
      </c>
      <c r="D524" s="227">
        <v>38336</v>
      </c>
      <c r="E524" s="226">
        <v>10767</v>
      </c>
      <c r="F524" s="228">
        <v>28</v>
      </c>
      <c r="G524" s="223"/>
      <c r="H524" s="219"/>
      <c r="I524" s="219"/>
      <c r="J524" s="219"/>
      <c r="K524" s="219"/>
    </row>
    <row r="525" spans="1:11" x14ac:dyDescent="0.2">
      <c r="A525" s="219"/>
      <c r="B525" s="226" t="s">
        <v>1963</v>
      </c>
      <c r="C525" s="226" t="s">
        <v>1961</v>
      </c>
      <c r="D525" s="227">
        <v>38336</v>
      </c>
      <c r="E525" s="226">
        <v>10768</v>
      </c>
      <c r="F525" s="228">
        <v>1477</v>
      </c>
      <c r="G525" s="223"/>
      <c r="H525" s="219"/>
      <c r="I525" s="219"/>
      <c r="J525" s="219"/>
      <c r="K525" s="219"/>
    </row>
    <row r="526" spans="1:11" x14ac:dyDescent="0.2">
      <c r="A526" s="219"/>
      <c r="B526" s="226" t="s">
        <v>1963</v>
      </c>
      <c r="C526" s="226" t="s">
        <v>1961</v>
      </c>
      <c r="D526" s="227">
        <v>38333</v>
      </c>
      <c r="E526" s="226">
        <v>10769</v>
      </c>
      <c r="F526" s="228">
        <v>1684.27</v>
      </c>
      <c r="G526" s="223"/>
      <c r="H526" s="219"/>
      <c r="I526" s="219"/>
      <c r="J526" s="219"/>
      <c r="K526" s="219"/>
    </row>
    <row r="527" spans="1:11" x14ac:dyDescent="0.2">
      <c r="A527" s="219"/>
      <c r="B527" s="226" t="s">
        <v>1963</v>
      </c>
      <c r="C527" s="226" t="s">
        <v>1962</v>
      </c>
      <c r="D527" s="227">
        <v>38338</v>
      </c>
      <c r="E527" s="226">
        <v>10770</v>
      </c>
      <c r="F527" s="228">
        <v>236.25</v>
      </c>
      <c r="G527" s="223"/>
      <c r="H527" s="219"/>
      <c r="I527" s="219"/>
      <c r="J527" s="219"/>
      <c r="K527" s="219"/>
    </row>
    <row r="528" spans="1:11" x14ac:dyDescent="0.2">
      <c r="A528" s="219"/>
      <c r="B528" s="226" t="s">
        <v>8</v>
      </c>
      <c r="C528" s="226" t="s">
        <v>1959</v>
      </c>
      <c r="D528" s="227">
        <v>37988</v>
      </c>
      <c r="E528" s="226">
        <v>10771</v>
      </c>
      <c r="F528" s="228">
        <v>344</v>
      </c>
      <c r="G528" s="223"/>
      <c r="H528" s="219"/>
      <c r="I528" s="219"/>
      <c r="J528" s="219"/>
      <c r="K528" s="219"/>
    </row>
    <row r="529" spans="1:11" x14ac:dyDescent="0.2">
      <c r="A529" s="219"/>
      <c r="B529" s="226" t="s">
        <v>1963</v>
      </c>
      <c r="C529" s="226" t="s">
        <v>1961</v>
      </c>
      <c r="D529" s="227">
        <v>38340</v>
      </c>
      <c r="E529" s="226">
        <v>10772</v>
      </c>
      <c r="F529" s="228">
        <v>3603.22</v>
      </c>
      <c r="G529" s="223"/>
      <c r="H529" s="219"/>
      <c r="I529" s="219"/>
      <c r="J529" s="219"/>
      <c r="K529" s="219"/>
    </row>
    <row r="530" spans="1:11" x14ac:dyDescent="0.2">
      <c r="A530" s="219"/>
      <c r="B530" s="226" t="s">
        <v>1963</v>
      </c>
      <c r="C530" s="226" t="s">
        <v>1957</v>
      </c>
      <c r="D530" s="227">
        <v>38337</v>
      </c>
      <c r="E530" s="226">
        <v>10773</v>
      </c>
      <c r="F530" s="228">
        <v>2030.4</v>
      </c>
      <c r="G530" s="223"/>
      <c r="H530" s="219"/>
      <c r="I530" s="219"/>
      <c r="J530" s="219"/>
      <c r="K530" s="219"/>
    </row>
    <row r="531" spans="1:11" x14ac:dyDescent="0.2">
      <c r="A531" s="219"/>
      <c r="B531" s="226" t="s">
        <v>1963</v>
      </c>
      <c r="C531" s="232" t="s">
        <v>1964</v>
      </c>
      <c r="D531" s="227">
        <v>38333</v>
      </c>
      <c r="E531" s="226">
        <v>10774</v>
      </c>
      <c r="F531" s="228">
        <v>868.75</v>
      </c>
      <c r="G531" s="223"/>
      <c r="H531" s="219"/>
      <c r="I531" s="219"/>
      <c r="J531" s="219"/>
      <c r="K531" s="219"/>
    </row>
    <row r="532" spans="1:11" x14ac:dyDescent="0.2">
      <c r="A532" s="219"/>
      <c r="B532" s="226" t="s">
        <v>8</v>
      </c>
      <c r="C532" s="232" t="s">
        <v>1973</v>
      </c>
      <c r="D532" s="227">
        <v>38347</v>
      </c>
      <c r="E532" s="226">
        <v>10775</v>
      </c>
      <c r="F532" s="228">
        <v>228</v>
      </c>
      <c r="G532" s="223"/>
      <c r="H532" s="219"/>
      <c r="I532" s="219"/>
      <c r="J532" s="219"/>
      <c r="K532" s="219"/>
    </row>
    <row r="533" spans="1:11" x14ac:dyDescent="0.2">
      <c r="A533" s="219"/>
      <c r="B533" s="226" t="s">
        <v>1963</v>
      </c>
      <c r="C533" s="226" t="s">
        <v>1957</v>
      </c>
      <c r="D533" s="227">
        <v>38339</v>
      </c>
      <c r="E533" s="226">
        <v>10776</v>
      </c>
      <c r="F533" s="228">
        <v>6635.27</v>
      </c>
      <c r="G533" s="223"/>
      <c r="H533" s="219"/>
      <c r="I533" s="219"/>
      <c r="J533" s="219"/>
      <c r="K533" s="219"/>
    </row>
    <row r="534" spans="1:11" x14ac:dyDescent="0.2">
      <c r="A534" s="219"/>
      <c r="B534" s="226" t="s">
        <v>8</v>
      </c>
      <c r="C534" s="232" t="s">
        <v>1973</v>
      </c>
      <c r="D534" s="227">
        <v>38373</v>
      </c>
      <c r="E534" s="226">
        <v>10777</v>
      </c>
      <c r="F534" s="228">
        <v>224</v>
      </c>
      <c r="G534" s="223"/>
      <c r="H534" s="219"/>
      <c r="I534" s="219"/>
      <c r="J534" s="219"/>
      <c r="K534" s="219"/>
    </row>
    <row r="535" spans="1:11" x14ac:dyDescent="0.2">
      <c r="A535" s="219"/>
      <c r="B535" s="226" t="s">
        <v>1963</v>
      </c>
      <c r="C535" s="226" t="s">
        <v>1961</v>
      </c>
      <c r="D535" s="227">
        <v>38345</v>
      </c>
      <c r="E535" s="226">
        <v>10778</v>
      </c>
      <c r="F535" s="228">
        <v>96.5</v>
      </c>
      <c r="G535" s="223"/>
      <c r="H535" s="219"/>
      <c r="I535" s="219"/>
      <c r="J535" s="219"/>
      <c r="K535" s="219"/>
    </row>
    <row r="536" spans="1:11" x14ac:dyDescent="0.2">
      <c r="A536" s="219"/>
      <c r="B536" s="226" t="s">
        <v>1963</v>
      </c>
      <c r="C536" s="226" t="s">
        <v>1961</v>
      </c>
      <c r="D536" s="227">
        <v>38366</v>
      </c>
      <c r="E536" s="226">
        <v>10779</v>
      </c>
      <c r="F536" s="228">
        <v>1335</v>
      </c>
      <c r="G536" s="223"/>
      <c r="H536" s="219"/>
      <c r="I536" s="219"/>
      <c r="J536" s="219"/>
      <c r="K536" s="219"/>
    </row>
    <row r="537" spans="1:11" x14ac:dyDescent="0.2">
      <c r="A537" s="219"/>
      <c r="B537" s="226" t="s">
        <v>1963</v>
      </c>
      <c r="C537" s="226" t="s">
        <v>1956</v>
      </c>
      <c r="D537" s="227">
        <v>38346</v>
      </c>
      <c r="E537" s="226">
        <v>10780</v>
      </c>
      <c r="F537" s="228">
        <v>720</v>
      </c>
      <c r="G537" s="223"/>
      <c r="H537" s="219"/>
      <c r="I537" s="219"/>
      <c r="J537" s="219"/>
      <c r="K537" s="219"/>
    </row>
    <row r="538" spans="1:11" x14ac:dyDescent="0.2">
      <c r="A538" s="219"/>
      <c r="B538" s="226" t="s">
        <v>1963</v>
      </c>
      <c r="C538" s="226" t="s">
        <v>1956</v>
      </c>
      <c r="D538" s="227">
        <v>38340</v>
      </c>
      <c r="E538" s="226">
        <v>10781</v>
      </c>
      <c r="F538" s="228">
        <v>975.88</v>
      </c>
      <c r="G538" s="223"/>
      <c r="H538" s="219"/>
      <c r="I538" s="219"/>
      <c r="J538" s="219"/>
      <c r="K538" s="219"/>
    </row>
    <row r="539" spans="1:11" x14ac:dyDescent="0.2">
      <c r="A539" s="219"/>
      <c r="B539" s="226" t="s">
        <v>8</v>
      </c>
      <c r="C539" s="226" t="s">
        <v>1959</v>
      </c>
      <c r="D539" s="227">
        <v>38343</v>
      </c>
      <c r="E539" s="226">
        <v>10782</v>
      </c>
      <c r="F539" s="228">
        <v>12.5</v>
      </c>
      <c r="G539" s="223"/>
      <c r="H539" s="219"/>
      <c r="I539" s="219"/>
      <c r="J539" s="219"/>
      <c r="K539" s="219"/>
    </row>
    <row r="540" spans="1:11" x14ac:dyDescent="0.2">
      <c r="A540" s="219"/>
      <c r="B540" s="226" t="s">
        <v>1963</v>
      </c>
      <c r="C540" s="232" t="s">
        <v>1964</v>
      </c>
      <c r="D540" s="227">
        <v>38340</v>
      </c>
      <c r="E540" s="226">
        <v>10783</v>
      </c>
      <c r="F540" s="228">
        <v>1442.5</v>
      </c>
      <c r="G540" s="223"/>
      <c r="H540" s="219"/>
      <c r="I540" s="219"/>
      <c r="J540" s="219"/>
      <c r="K540" s="219"/>
    </row>
    <row r="541" spans="1:11" x14ac:dyDescent="0.2">
      <c r="A541" s="219"/>
      <c r="B541" s="226" t="s">
        <v>1963</v>
      </c>
      <c r="C541" s="232" t="s">
        <v>1964</v>
      </c>
      <c r="D541" s="227">
        <v>38343</v>
      </c>
      <c r="E541" s="226">
        <v>10784</v>
      </c>
      <c r="F541" s="228">
        <v>1488</v>
      </c>
      <c r="G541" s="223"/>
      <c r="H541" s="219"/>
      <c r="I541" s="219"/>
      <c r="J541" s="219"/>
      <c r="K541" s="219"/>
    </row>
    <row r="542" spans="1:11" x14ac:dyDescent="0.2">
      <c r="A542" s="219"/>
      <c r="B542" s="226" t="s">
        <v>1963</v>
      </c>
      <c r="C542" s="226" t="s">
        <v>1957</v>
      </c>
      <c r="D542" s="227">
        <v>38345</v>
      </c>
      <c r="E542" s="226">
        <v>10785</v>
      </c>
      <c r="F542" s="228">
        <v>387.5</v>
      </c>
      <c r="G542" s="223"/>
      <c r="H542" s="219"/>
      <c r="I542" s="219"/>
      <c r="J542" s="219"/>
      <c r="K542" s="219"/>
    </row>
    <row r="543" spans="1:11" x14ac:dyDescent="0.2">
      <c r="A543" s="219"/>
      <c r="B543" s="226" t="s">
        <v>1963</v>
      </c>
      <c r="C543" s="226" t="s">
        <v>1962</v>
      </c>
      <c r="D543" s="227">
        <v>38344</v>
      </c>
      <c r="E543" s="226">
        <v>10786</v>
      </c>
      <c r="F543" s="228">
        <v>1531.08</v>
      </c>
      <c r="G543" s="223"/>
      <c r="H543" s="219"/>
      <c r="I543" s="219"/>
      <c r="J543" s="219"/>
      <c r="K543" s="219"/>
    </row>
    <row r="544" spans="1:11" x14ac:dyDescent="0.2">
      <c r="A544" s="219"/>
      <c r="B544" s="226" t="s">
        <v>1963</v>
      </c>
      <c r="C544" s="226" t="s">
        <v>1956</v>
      </c>
      <c r="D544" s="227">
        <v>38347</v>
      </c>
      <c r="E544" s="226">
        <v>10787</v>
      </c>
      <c r="F544" s="228">
        <v>2622.76</v>
      </c>
      <c r="G544" s="223"/>
      <c r="H544" s="219"/>
      <c r="I544" s="219"/>
      <c r="J544" s="219"/>
      <c r="K544" s="219"/>
    </row>
    <row r="545" spans="1:11" x14ac:dyDescent="0.2">
      <c r="A545" s="219"/>
      <c r="B545" s="226" t="s">
        <v>1963</v>
      </c>
      <c r="C545" s="226" t="s">
        <v>1957</v>
      </c>
      <c r="D545" s="227">
        <v>38371</v>
      </c>
      <c r="E545" s="226">
        <v>10788</v>
      </c>
      <c r="F545" s="228">
        <v>731.5</v>
      </c>
      <c r="G545" s="223"/>
      <c r="H545" s="219"/>
      <c r="I545" s="219"/>
      <c r="J545" s="219"/>
      <c r="K545" s="219"/>
    </row>
    <row r="546" spans="1:11" x14ac:dyDescent="0.2">
      <c r="A546" s="219"/>
      <c r="B546" s="226" t="s">
        <v>1963</v>
      </c>
      <c r="C546" s="226" t="s">
        <v>1957</v>
      </c>
      <c r="D546" s="227">
        <v>38352</v>
      </c>
      <c r="E546" s="226">
        <v>10789</v>
      </c>
      <c r="F546" s="228">
        <v>3687</v>
      </c>
      <c r="G546" s="223"/>
      <c r="H546" s="219"/>
      <c r="I546" s="219"/>
      <c r="J546" s="219"/>
      <c r="K546" s="219"/>
    </row>
    <row r="547" spans="1:11" x14ac:dyDescent="0.2">
      <c r="A547" s="219"/>
      <c r="B547" s="226" t="s">
        <v>8</v>
      </c>
      <c r="C547" s="226" t="s">
        <v>1954</v>
      </c>
      <c r="D547" s="227">
        <v>38347</v>
      </c>
      <c r="E547" s="226">
        <v>10790</v>
      </c>
      <c r="F547" s="228">
        <v>722.5</v>
      </c>
      <c r="G547" s="223"/>
      <c r="H547" s="219"/>
      <c r="I547" s="219"/>
      <c r="J547" s="219"/>
      <c r="K547" s="219"/>
    </row>
    <row r="548" spans="1:11" x14ac:dyDescent="0.2">
      <c r="A548" s="219"/>
      <c r="B548" s="226" t="s">
        <v>8</v>
      </c>
      <c r="C548" s="226" t="s">
        <v>1954</v>
      </c>
      <c r="D548" s="227">
        <v>38353</v>
      </c>
      <c r="E548" s="226">
        <v>10791</v>
      </c>
      <c r="F548" s="228">
        <v>1829.76</v>
      </c>
      <c r="G548" s="223"/>
      <c r="H548" s="219"/>
      <c r="I548" s="219"/>
      <c r="J548" s="219"/>
      <c r="K548" s="219"/>
    </row>
    <row r="549" spans="1:11" x14ac:dyDescent="0.2">
      <c r="A549" s="219"/>
      <c r="B549" s="226" t="s">
        <v>1963</v>
      </c>
      <c r="C549" s="226" t="s">
        <v>1957</v>
      </c>
      <c r="D549" s="227">
        <v>38352</v>
      </c>
      <c r="E549" s="226">
        <v>10792</v>
      </c>
      <c r="F549" s="228">
        <v>399.85</v>
      </c>
      <c r="G549" s="223"/>
      <c r="H549" s="219"/>
      <c r="I549" s="219"/>
      <c r="J549" s="219"/>
      <c r="K549" s="219"/>
    </row>
    <row r="550" spans="1:11" x14ac:dyDescent="0.2">
      <c r="A550" s="219"/>
      <c r="B550" s="226" t="s">
        <v>1963</v>
      </c>
      <c r="C550" s="226" t="s">
        <v>1961</v>
      </c>
      <c r="D550" s="227">
        <v>38360</v>
      </c>
      <c r="E550" s="226">
        <v>10793</v>
      </c>
      <c r="F550" s="228">
        <v>191.1</v>
      </c>
      <c r="G550" s="223"/>
      <c r="H550" s="219"/>
      <c r="I550" s="219"/>
      <c r="J550" s="219"/>
      <c r="K550" s="219"/>
    </row>
    <row r="551" spans="1:11" x14ac:dyDescent="0.2">
      <c r="A551" s="219"/>
      <c r="B551" s="226" t="s">
        <v>8</v>
      </c>
      <c r="C551" s="226" t="s">
        <v>1954</v>
      </c>
      <c r="D551" s="227">
        <v>38354</v>
      </c>
      <c r="E551" s="226">
        <v>10794</v>
      </c>
      <c r="F551" s="228">
        <v>314.76</v>
      </c>
      <c r="G551" s="223"/>
      <c r="H551" s="219"/>
      <c r="I551" s="219"/>
      <c r="J551" s="219"/>
      <c r="K551" s="219"/>
    </row>
    <row r="552" spans="1:11" x14ac:dyDescent="0.2">
      <c r="A552" s="219"/>
      <c r="B552" s="226" t="s">
        <v>1963</v>
      </c>
      <c r="C552" s="226" t="s">
        <v>1962</v>
      </c>
      <c r="D552" s="227">
        <v>38372</v>
      </c>
      <c r="E552" s="226">
        <v>10795</v>
      </c>
      <c r="F552" s="228">
        <v>2158</v>
      </c>
      <c r="G552" s="223"/>
      <c r="H552" s="219"/>
      <c r="I552" s="219"/>
      <c r="J552" s="219"/>
      <c r="K552" s="219"/>
    </row>
    <row r="553" spans="1:11" x14ac:dyDescent="0.2">
      <c r="A553" s="219"/>
      <c r="B553" s="226" t="s">
        <v>1963</v>
      </c>
      <c r="C553" s="226" t="s">
        <v>1961</v>
      </c>
      <c r="D553" s="227">
        <v>38366</v>
      </c>
      <c r="E553" s="226">
        <v>10796</v>
      </c>
      <c r="F553" s="228">
        <v>2341.36</v>
      </c>
      <c r="G553" s="223"/>
      <c r="H553" s="219"/>
      <c r="I553" s="219"/>
      <c r="J553" s="219"/>
      <c r="K553" s="219"/>
    </row>
    <row r="554" spans="1:11" x14ac:dyDescent="0.2">
      <c r="A554" s="219"/>
      <c r="B554" s="226" t="s">
        <v>8</v>
      </c>
      <c r="C554" s="232" t="s">
        <v>1973</v>
      </c>
      <c r="D554" s="227">
        <v>38357</v>
      </c>
      <c r="E554" s="226">
        <v>10797</v>
      </c>
      <c r="F554" s="228">
        <v>420</v>
      </c>
      <c r="G554" s="223"/>
      <c r="H554" s="219"/>
      <c r="I554" s="219"/>
      <c r="J554" s="219"/>
      <c r="K554" s="219"/>
    </row>
    <row r="555" spans="1:11" x14ac:dyDescent="0.2">
      <c r="A555" s="219"/>
      <c r="B555" s="226" t="s">
        <v>1963</v>
      </c>
      <c r="C555" s="226" t="s">
        <v>1956</v>
      </c>
      <c r="D555" s="227">
        <v>38357</v>
      </c>
      <c r="E555" s="226">
        <v>10798</v>
      </c>
      <c r="F555" s="228">
        <v>446.6</v>
      </c>
      <c r="G555" s="223"/>
      <c r="H555" s="219"/>
      <c r="I555" s="219"/>
      <c r="J555" s="219"/>
      <c r="K555" s="219"/>
    </row>
    <row r="556" spans="1:11" x14ac:dyDescent="0.2">
      <c r="A556" s="219"/>
      <c r="B556" s="226" t="s">
        <v>8</v>
      </c>
      <c r="C556" s="226" t="s">
        <v>1959</v>
      </c>
      <c r="D556" s="227">
        <v>38357</v>
      </c>
      <c r="E556" s="226">
        <v>10799</v>
      </c>
      <c r="F556" s="228">
        <v>1553.5</v>
      </c>
      <c r="G556" s="223"/>
      <c r="H556" s="219"/>
      <c r="I556" s="219"/>
      <c r="J556" s="219"/>
      <c r="K556" s="219"/>
    </row>
    <row r="557" spans="1:11" x14ac:dyDescent="0.2">
      <c r="A557" s="219"/>
      <c r="B557" s="226" t="s">
        <v>1963</v>
      </c>
      <c r="C557" s="226" t="s">
        <v>1957</v>
      </c>
      <c r="D557" s="227">
        <v>38357</v>
      </c>
      <c r="E557" s="226">
        <v>10800</v>
      </c>
      <c r="F557" s="228">
        <v>1468.93</v>
      </c>
      <c r="G557" s="223"/>
      <c r="H557" s="219"/>
      <c r="I557" s="219"/>
      <c r="J557" s="219"/>
      <c r="K557" s="219"/>
    </row>
    <row r="558" spans="1:11" x14ac:dyDescent="0.2">
      <c r="A558" s="219"/>
      <c r="B558" s="226" t="s">
        <v>1963</v>
      </c>
      <c r="C558" s="232" t="s">
        <v>1964</v>
      </c>
      <c r="D558" s="227">
        <v>38352</v>
      </c>
      <c r="E558" s="226">
        <v>10801</v>
      </c>
      <c r="F558" s="228">
        <v>3026.85</v>
      </c>
      <c r="G558" s="223"/>
      <c r="H558" s="219"/>
      <c r="I558" s="219"/>
      <c r="J558" s="219"/>
      <c r="K558" s="219"/>
    </row>
    <row r="559" spans="1:11" x14ac:dyDescent="0.2">
      <c r="A559" s="219"/>
      <c r="B559" s="226" t="s">
        <v>1963</v>
      </c>
      <c r="C559" s="232" t="s">
        <v>1964</v>
      </c>
      <c r="D559" s="227">
        <v>38354</v>
      </c>
      <c r="E559" s="226">
        <v>10802</v>
      </c>
      <c r="F559" s="228">
        <v>2942.81</v>
      </c>
      <c r="G559" s="223"/>
      <c r="H559" s="219"/>
      <c r="I559" s="219"/>
      <c r="J559" s="219"/>
      <c r="K559" s="219"/>
    </row>
    <row r="560" spans="1:11" x14ac:dyDescent="0.2">
      <c r="A560" s="219"/>
      <c r="B560" s="226" t="s">
        <v>1963</v>
      </c>
      <c r="C560" s="232" t="s">
        <v>1964</v>
      </c>
      <c r="D560" s="227">
        <v>38358</v>
      </c>
      <c r="E560" s="226">
        <v>10803</v>
      </c>
      <c r="F560" s="228">
        <v>1193.01</v>
      </c>
      <c r="G560" s="223"/>
      <c r="H560" s="219"/>
      <c r="I560" s="219"/>
      <c r="J560" s="219"/>
      <c r="K560" s="219"/>
    </row>
    <row r="561" spans="1:11" x14ac:dyDescent="0.2">
      <c r="A561" s="219"/>
      <c r="B561" s="226" t="s">
        <v>8</v>
      </c>
      <c r="C561" s="226" t="s">
        <v>1954</v>
      </c>
      <c r="D561" s="227">
        <v>38359</v>
      </c>
      <c r="E561" s="226">
        <v>10804</v>
      </c>
      <c r="F561" s="228">
        <v>2278.4</v>
      </c>
      <c r="G561" s="223"/>
      <c r="H561" s="219"/>
      <c r="I561" s="219"/>
      <c r="J561" s="219"/>
      <c r="K561" s="219"/>
    </row>
    <row r="562" spans="1:11" x14ac:dyDescent="0.2">
      <c r="A562" s="219"/>
      <c r="B562" s="226" t="s">
        <v>1963</v>
      </c>
      <c r="C562" s="226" t="s">
        <v>1956</v>
      </c>
      <c r="D562" s="227">
        <v>38361</v>
      </c>
      <c r="E562" s="226">
        <v>10805</v>
      </c>
      <c r="F562" s="228">
        <v>2775</v>
      </c>
      <c r="G562" s="223"/>
      <c r="H562" s="219"/>
      <c r="I562" s="219"/>
      <c r="J562" s="219"/>
      <c r="K562" s="219"/>
    </row>
    <row r="563" spans="1:11" x14ac:dyDescent="0.2">
      <c r="A563" s="219"/>
      <c r="B563" s="226" t="s">
        <v>1963</v>
      </c>
      <c r="C563" s="226" t="s">
        <v>1961</v>
      </c>
      <c r="D563" s="227">
        <v>38357</v>
      </c>
      <c r="E563" s="226">
        <v>10806</v>
      </c>
      <c r="F563" s="228">
        <v>439.6</v>
      </c>
      <c r="G563" s="223"/>
      <c r="H563" s="219"/>
      <c r="I563" s="219"/>
      <c r="J563" s="219"/>
      <c r="K563" s="219"/>
    </row>
    <row r="564" spans="1:11" x14ac:dyDescent="0.2">
      <c r="A564" s="219"/>
      <c r="B564" s="226" t="s">
        <v>1963</v>
      </c>
      <c r="C564" s="232" t="s">
        <v>1964</v>
      </c>
      <c r="D564" s="227">
        <v>38382</v>
      </c>
      <c r="E564" s="226">
        <v>10807</v>
      </c>
      <c r="F564" s="228">
        <v>18.399999999999999</v>
      </c>
      <c r="G564" s="223"/>
      <c r="H564" s="219"/>
      <c r="I564" s="219"/>
      <c r="J564" s="219"/>
      <c r="K564" s="219"/>
    </row>
    <row r="565" spans="1:11" x14ac:dyDescent="0.2">
      <c r="A565" s="219"/>
      <c r="B565" s="226" t="s">
        <v>1963</v>
      </c>
      <c r="C565" s="226" t="s">
        <v>1956</v>
      </c>
      <c r="D565" s="227">
        <v>38361</v>
      </c>
      <c r="E565" s="226">
        <v>10808</v>
      </c>
      <c r="F565" s="228">
        <v>1411</v>
      </c>
      <c r="G565" s="223"/>
      <c r="H565" s="219"/>
      <c r="I565" s="219"/>
      <c r="J565" s="219"/>
      <c r="K565" s="219"/>
    </row>
    <row r="566" spans="1:11" x14ac:dyDescent="0.2">
      <c r="A566" s="219"/>
      <c r="B566" s="226" t="s">
        <v>8</v>
      </c>
      <c r="C566" s="232" t="s">
        <v>1973</v>
      </c>
      <c r="D566" s="227">
        <v>38359</v>
      </c>
      <c r="E566" s="226">
        <v>10809</v>
      </c>
      <c r="F566" s="228">
        <v>140</v>
      </c>
      <c r="G566" s="223"/>
      <c r="H566" s="219"/>
      <c r="I566" s="219"/>
      <c r="J566" s="219"/>
      <c r="K566" s="219"/>
    </row>
    <row r="567" spans="1:11" x14ac:dyDescent="0.2">
      <c r="A567" s="219"/>
      <c r="B567" s="226" t="s">
        <v>1963</v>
      </c>
      <c r="C567" s="226" t="s">
        <v>1956</v>
      </c>
      <c r="D567" s="227">
        <v>38359</v>
      </c>
      <c r="E567" s="226">
        <v>10810</v>
      </c>
      <c r="F567" s="228">
        <v>187</v>
      </c>
      <c r="G567" s="223"/>
      <c r="H567" s="219"/>
      <c r="I567" s="219"/>
      <c r="J567" s="219"/>
      <c r="K567" s="219"/>
    </row>
    <row r="568" spans="1:11" x14ac:dyDescent="0.2">
      <c r="A568" s="219"/>
      <c r="B568" s="226" t="s">
        <v>1963</v>
      </c>
      <c r="C568" s="226" t="s">
        <v>1962</v>
      </c>
      <c r="D568" s="227">
        <v>38360</v>
      </c>
      <c r="E568" s="226">
        <v>10811</v>
      </c>
      <c r="F568" s="228">
        <v>852</v>
      </c>
      <c r="G568" s="223"/>
      <c r="H568" s="219"/>
      <c r="I568" s="219"/>
      <c r="J568" s="219"/>
      <c r="K568" s="219"/>
    </row>
    <row r="569" spans="1:11" x14ac:dyDescent="0.2">
      <c r="A569" s="219"/>
      <c r="B569" s="226" t="s">
        <v>8</v>
      </c>
      <c r="C569" s="226" t="s">
        <v>1953</v>
      </c>
      <c r="D569" s="227">
        <v>38364</v>
      </c>
      <c r="E569" s="226">
        <v>10812</v>
      </c>
      <c r="F569" s="228">
        <v>1692.8</v>
      </c>
      <c r="G569" s="223"/>
      <c r="H569" s="219"/>
      <c r="I569" s="219"/>
      <c r="J569" s="219"/>
      <c r="K569" s="219"/>
    </row>
    <row r="570" spans="1:11" x14ac:dyDescent="0.2">
      <c r="A570" s="219"/>
      <c r="B570" s="226" t="s">
        <v>1963</v>
      </c>
      <c r="C570" s="226" t="s">
        <v>1957</v>
      </c>
      <c r="D570" s="227">
        <v>38361</v>
      </c>
      <c r="E570" s="226">
        <v>10813</v>
      </c>
      <c r="F570" s="228">
        <v>602.4</v>
      </c>
      <c r="G570" s="223"/>
      <c r="H570" s="219"/>
      <c r="I570" s="219"/>
      <c r="J570" s="219"/>
      <c r="K570" s="219"/>
    </row>
    <row r="571" spans="1:11" x14ac:dyDescent="0.2">
      <c r="A571" s="219"/>
      <c r="B571" s="226" t="s">
        <v>1963</v>
      </c>
      <c r="C571" s="226" t="s">
        <v>1961</v>
      </c>
      <c r="D571" s="227">
        <v>38366</v>
      </c>
      <c r="E571" s="226">
        <v>10814</v>
      </c>
      <c r="F571" s="228">
        <v>1788.45</v>
      </c>
      <c r="G571" s="223"/>
      <c r="H571" s="219"/>
      <c r="I571" s="219"/>
      <c r="J571" s="219"/>
      <c r="K571" s="219"/>
    </row>
    <row r="572" spans="1:11" x14ac:dyDescent="0.2">
      <c r="A572" s="219"/>
      <c r="B572" s="226" t="s">
        <v>1963</v>
      </c>
      <c r="C572" s="226" t="s">
        <v>1956</v>
      </c>
      <c r="D572" s="227">
        <v>38366</v>
      </c>
      <c r="E572" s="226">
        <v>10815</v>
      </c>
      <c r="F572" s="228">
        <v>40</v>
      </c>
      <c r="G572" s="223"/>
      <c r="H572" s="219"/>
      <c r="I572" s="219"/>
      <c r="J572" s="219"/>
      <c r="K572" s="219"/>
    </row>
    <row r="573" spans="1:11" x14ac:dyDescent="0.2">
      <c r="A573" s="219"/>
      <c r="B573" s="226" t="s">
        <v>1963</v>
      </c>
      <c r="C573" s="232" t="s">
        <v>1964</v>
      </c>
      <c r="D573" s="227">
        <v>38387</v>
      </c>
      <c r="E573" s="226">
        <v>10816</v>
      </c>
      <c r="F573" s="228">
        <v>8446.4500000000007</v>
      </c>
      <c r="G573" s="223"/>
      <c r="H573" s="219"/>
      <c r="I573" s="219"/>
      <c r="J573" s="219"/>
      <c r="K573" s="219"/>
    </row>
    <row r="574" spans="1:11" x14ac:dyDescent="0.2">
      <c r="A574" s="219"/>
      <c r="B574" s="226" t="s">
        <v>1963</v>
      </c>
      <c r="C574" s="226" t="s">
        <v>1961</v>
      </c>
      <c r="D574" s="227">
        <v>38365</v>
      </c>
      <c r="E574" s="226">
        <v>10817</v>
      </c>
      <c r="F574" s="228">
        <v>10952.84</v>
      </c>
      <c r="G574" s="223"/>
      <c r="H574" s="219"/>
      <c r="I574" s="219"/>
      <c r="J574" s="219"/>
      <c r="K574" s="219"/>
    </row>
    <row r="575" spans="1:11" x14ac:dyDescent="0.2">
      <c r="A575" s="219"/>
      <c r="B575" s="226" t="s">
        <v>8</v>
      </c>
      <c r="C575" s="232" t="s">
        <v>1973</v>
      </c>
      <c r="D575" s="227">
        <v>38364</v>
      </c>
      <c r="E575" s="226">
        <v>10818</v>
      </c>
      <c r="F575" s="228">
        <v>833</v>
      </c>
      <c r="G575" s="223"/>
      <c r="H575" s="219"/>
      <c r="I575" s="219"/>
      <c r="J575" s="219"/>
      <c r="K575" s="219"/>
    </row>
    <row r="576" spans="1:11" x14ac:dyDescent="0.2">
      <c r="A576" s="219"/>
      <c r="B576" s="226" t="s">
        <v>1963</v>
      </c>
      <c r="C576" s="226" t="s">
        <v>1956</v>
      </c>
      <c r="D576" s="227">
        <v>38368</v>
      </c>
      <c r="E576" s="226">
        <v>10819</v>
      </c>
      <c r="F576" s="228">
        <v>477</v>
      </c>
      <c r="G576" s="223"/>
      <c r="H576" s="219"/>
      <c r="I576" s="219"/>
      <c r="J576" s="219"/>
      <c r="K576" s="219"/>
    </row>
    <row r="577" spans="1:11" x14ac:dyDescent="0.2">
      <c r="A577" s="219"/>
      <c r="B577" s="226" t="s">
        <v>1963</v>
      </c>
      <c r="C577" s="226" t="s">
        <v>1961</v>
      </c>
      <c r="D577" s="227">
        <v>38365</v>
      </c>
      <c r="E577" s="226">
        <v>10820</v>
      </c>
      <c r="F577" s="228">
        <v>1140</v>
      </c>
      <c r="G577" s="223"/>
      <c r="H577" s="219"/>
      <c r="I577" s="219"/>
      <c r="J577" s="219"/>
      <c r="K577" s="219"/>
    </row>
    <row r="578" spans="1:11" x14ac:dyDescent="0.2">
      <c r="A578" s="219"/>
      <c r="B578" s="226" t="s">
        <v>1963</v>
      </c>
      <c r="C578" s="226" t="s">
        <v>1957</v>
      </c>
      <c r="D578" s="227">
        <v>38367</v>
      </c>
      <c r="E578" s="226">
        <v>10821</v>
      </c>
      <c r="F578" s="228">
        <v>678</v>
      </c>
      <c r="G578" s="223"/>
      <c r="H578" s="219"/>
      <c r="I578" s="219"/>
      <c r="J578" s="219"/>
      <c r="K578" s="219"/>
    </row>
    <row r="579" spans="1:11" x14ac:dyDescent="0.2">
      <c r="A579" s="219"/>
      <c r="B579" s="226" t="s">
        <v>8</v>
      </c>
      <c r="C579" s="226" t="s">
        <v>1954</v>
      </c>
      <c r="D579" s="227">
        <v>38368</v>
      </c>
      <c r="E579" s="226">
        <v>10822</v>
      </c>
      <c r="F579" s="228">
        <v>237.9</v>
      </c>
      <c r="G579" s="223"/>
      <c r="H579" s="219"/>
      <c r="I579" s="219"/>
      <c r="J579" s="219"/>
      <c r="K579" s="219"/>
    </row>
    <row r="580" spans="1:11" x14ac:dyDescent="0.2">
      <c r="A580" s="219"/>
      <c r="B580" s="226" t="s">
        <v>8</v>
      </c>
      <c r="C580" s="226" t="s">
        <v>1953</v>
      </c>
      <c r="D580" s="227">
        <v>38365</v>
      </c>
      <c r="E580" s="226">
        <v>10823</v>
      </c>
      <c r="F580" s="228">
        <v>2826</v>
      </c>
      <c r="G580" s="223"/>
      <c r="H580" s="219"/>
      <c r="I580" s="219"/>
      <c r="J580" s="219"/>
      <c r="K580" s="219"/>
    </row>
    <row r="581" spans="1:11" x14ac:dyDescent="0.2">
      <c r="A581" s="219"/>
      <c r="B581" s="226" t="s">
        <v>1963</v>
      </c>
      <c r="C581" s="226" t="s">
        <v>1962</v>
      </c>
      <c r="D581" s="227">
        <v>38382</v>
      </c>
      <c r="E581" s="226">
        <v>10824</v>
      </c>
      <c r="F581" s="228">
        <v>250.8</v>
      </c>
      <c r="G581" s="223"/>
      <c r="H581" s="219"/>
      <c r="I581" s="219"/>
      <c r="J581" s="219"/>
      <c r="K581" s="219"/>
    </row>
    <row r="582" spans="1:11" x14ac:dyDescent="0.2">
      <c r="A582" s="219"/>
      <c r="B582" s="226" t="s">
        <v>1963</v>
      </c>
      <c r="C582" s="226" t="s">
        <v>1957</v>
      </c>
      <c r="D582" s="227">
        <v>38366</v>
      </c>
      <c r="E582" s="226">
        <v>10825</v>
      </c>
      <c r="F582" s="228">
        <v>1030.76</v>
      </c>
      <c r="G582" s="223"/>
      <c r="H582" s="219"/>
      <c r="I582" s="219"/>
      <c r="J582" s="219"/>
      <c r="K582" s="219"/>
    </row>
    <row r="583" spans="1:11" x14ac:dyDescent="0.2">
      <c r="A583" s="219"/>
      <c r="B583" s="226" t="s">
        <v>8</v>
      </c>
      <c r="C583" s="226" t="s">
        <v>1954</v>
      </c>
      <c r="D583" s="227">
        <v>38389</v>
      </c>
      <c r="E583" s="226">
        <v>10826</v>
      </c>
      <c r="F583" s="228">
        <v>730</v>
      </c>
      <c r="G583" s="223"/>
      <c r="H583" s="219"/>
      <c r="I583" s="219"/>
      <c r="J583" s="219"/>
      <c r="K583" s="219"/>
    </row>
    <row r="584" spans="1:11" x14ac:dyDescent="0.2">
      <c r="A584" s="219"/>
      <c r="B584" s="226" t="s">
        <v>1963</v>
      </c>
      <c r="C584" s="226" t="s">
        <v>1957</v>
      </c>
      <c r="D584" s="227">
        <v>38389</v>
      </c>
      <c r="E584" s="226">
        <v>10827</v>
      </c>
      <c r="F584" s="228">
        <v>843</v>
      </c>
      <c r="G584" s="223"/>
      <c r="H584" s="219"/>
      <c r="I584" s="219"/>
      <c r="J584" s="219"/>
      <c r="K584" s="219"/>
    </row>
    <row r="585" spans="1:11" x14ac:dyDescent="0.2">
      <c r="A585" s="219"/>
      <c r="B585" s="226" t="s">
        <v>8</v>
      </c>
      <c r="C585" s="226" t="s">
        <v>1959</v>
      </c>
      <c r="D585" s="227">
        <v>38387</v>
      </c>
      <c r="E585" s="226">
        <v>10828</v>
      </c>
      <c r="F585" s="228">
        <v>932</v>
      </c>
      <c r="G585" s="223"/>
      <c r="H585" s="219"/>
      <c r="I585" s="219"/>
      <c r="J585" s="219"/>
      <c r="K585" s="219"/>
    </row>
    <row r="586" spans="1:11" x14ac:dyDescent="0.2">
      <c r="A586" s="219"/>
      <c r="B586" s="226" t="s">
        <v>8</v>
      </c>
      <c r="C586" s="226" t="s">
        <v>1959</v>
      </c>
      <c r="D586" s="227">
        <v>38375</v>
      </c>
      <c r="E586" s="226">
        <v>10829</v>
      </c>
      <c r="F586" s="228">
        <v>1764</v>
      </c>
      <c r="G586" s="223"/>
      <c r="H586" s="219"/>
      <c r="I586" s="219"/>
      <c r="J586" s="219"/>
      <c r="K586" s="219"/>
    </row>
    <row r="587" spans="1:11" x14ac:dyDescent="0.2">
      <c r="A587" s="219"/>
      <c r="B587" s="226" t="s">
        <v>1963</v>
      </c>
      <c r="C587" s="232" t="s">
        <v>1964</v>
      </c>
      <c r="D587" s="227">
        <v>38373</v>
      </c>
      <c r="E587" s="226">
        <v>10830</v>
      </c>
      <c r="F587" s="228">
        <v>1974</v>
      </c>
      <c r="G587" s="223"/>
      <c r="H587" s="219"/>
      <c r="I587" s="219"/>
      <c r="J587" s="219"/>
      <c r="K587" s="219"/>
    </row>
    <row r="588" spans="1:11" x14ac:dyDescent="0.2">
      <c r="A588" s="219"/>
      <c r="B588" s="226" t="s">
        <v>1963</v>
      </c>
      <c r="C588" s="226" t="s">
        <v>1961</v>
      </c>
      <c r="D588" s="227">
        <v>38375</v>
      </c>
      <c r="E588" s="226">
        <v>10831</v>
      </c>
      <c r="F588" s="228">
        <v>2684.4</v>
      </c>
      <c r="G588" s="223"/>
      <c r="H588" s="219"/>
      <c r="I588" s="219"/>
      <c r="J588" s="219"/>
      <c r="K588" s="219"/>
    </row>
    <row r="589" spans="1:11" x14ac:dyDescent="0.2">
      <c r="A589" s="219"/>
      <c r="B589" s="226" t="s">
        <v>1963</v>
      </c>
      <c r="C589" s="226" t="s">
        <v>1956</v>
      </c>
      <c r="D589" s="227">
        <v>38371</v>
      </c>
      <c r="E589" s="226">
        <v>10832</v>
      </c>
      <c r="F589" s="228">
        <v>475.11</v>
      </c>
      <c r="G589" s="223"/>
      <c r="H589" s="219"/>
      <c r="I589" s="219"/>
      <c r="J589" s="219"/>
      <c r="K589" s="219"/>
    </row>
    <row r="590" spans="1:11" x14ac:dyDescent="0.2">
      <c r="A590" s="219"/>
      <c r="B590" s="226" t="s">
        <v>8</v>
      </c>
      <c r="C590" s="226" t="s">
        <v>1954</v>
      </c>
      <c r="D590" s="227">
        <v>38375</v>
      </c>
      <c r="E590" s="226">
        <v>10833</v>
      </c>
      <c r="F590" s="228">
        <v>906.93</v>
      </c>
      <c r="G590" s="223"/>
      <c r="H590" s="219"/>
      <c r="I590" s="219"/>
      <c r="J590" s="219"/>
      <c r="K590" s="219"/>
    </row>
    <row r="591" spans="1:11" x14ac:dyDescent="0.2">
      <c r="A591" s="219"/>
      <c r="B591" s="226" t="s">
        <v>1963</v>
      </c>
      <c r="C591" s="226" t="s">
        <v>1957</v>
      </c>
      <c r="D591" s="227">
        <v>38371</v>
      </c>
      <c r="E591" s="226">
        <v>10834</v>
      </c>
      <c r="F591" s="228">
        <v>1432.71</v>
      </c>
      <c r="G591" s="223"/>
      <c r="H591" s="219"/>
      <c r="I591" s="219"/>
      <c r="J591" s="219"/>
      <c r="K591" s="219"/>
    </row>
    <row r="592" spans="1:11" x14ac:dyDescent="0.2">
      <c r="A592" s="219"/>
      <c r="B592" s="226" t="s">
        <v>1963</v>
      </c>
      <c r="C592" s="226" t="s">
        <v>1957</v>
      </c>
      <c r="D592" s="227">
        <v>38373</v>
      </c>
      <c r="E592" s="226">
        <v>10835</v>
      </c>
      <c r="F592" s="228">
        <v>845.8</v>
      </c>
      <c r="G592" s="223"/>
      <c r="H592" s="219"/>
      <c r="I592" s="219"/>
      <c r="J592" s="219"/>
      <c r="K592" s="219"/>
    </row>
    <row r="593" spans="1:11" x14ac:dyDescent="0.2">
      <c r="A593" s="219"/>
      <c r="B593" s="226" t="s">
        <v>8</v>
      </c>
      <c r="C593" s="232" t="s">
        <v>1973</v>
      </c>
      <c r="D593" s="227">
        <v>38373</v>
      </c>
      <c r="E593" s="226">
        <v>10836</v>
      </c>
      <c r="F593" s="228">
        <v>4705.5</v>
      </c>
      <c r="G593" s="223"/>
      <c r="H593" s="219"/>
      <c r="I593" s="219"/>
      <c r="J593" s="219"/>
      <c r="K593" s="219"/>
    </row>
    <row r="594" spans="1:11" x14ac:dyDescent="0.2">
      <c r="A594" s="219"/>
      <c r="B594" s="226" t="s">
        <v>8</v>
      </c>
      <c r="C594" s="226" t="s">
        <v>1959</v>
      </c>
      <c r="D594" s="227">
        <v>38375</v>
      </c>
      <c r="E594" s="226">
        <v>10837</v>
      </c>
      <c r="F594" s="228">
        <v>1064.5</v>
      </c>
      <c r="G594" s="223"/>
      <c r="H594" s="219"/>
      <c r="I594" s="219"/>
      <c r="J594" s="219"/>
      <c r="K594" s="219"/>
    </row>
    <row r="595" spans="1:11" x14ac:dyDescent="0.2">
      <c r="A595" s="219"/>
      <c r="B595" s="226" t="s">
        <v>1963</v>
      </c>
      <c r="C595" s="226" t="s">
        <v>1961</v>
      </c>
      <c r="D595" s="227">
        <v>38375</v>
      </c>
      <c r="E595" s="226">
        <v>10838</v>
      </c>
      <c r="F595" s="228">
        <v>1938.38</v>
      </c>
      <c r="G595" s="223"/>
      <c r="H595" s="219"/>
      <c r="I595" s="219"/>
      <c r="J595" s="219"/>
      <c r="K595" s="219"/>
    </row>
    <row r="596" spans="1:11" x14ac:dyDescent="0.2">
      <c r="A596" s="219"/>
      <c r="B596" s="226" t="s">
        <v>1963</v>
      </c>
      <c r="C596" s="226" t="s">
        <v>1961</v>
      </c>
      <c r="D596" s="227">
        <v>38374</v>
      </c>
      <c r="E596" s="226">
        <v>10839</v>
      </c>
      <c r="F596" s="228">
        <v>827.55</v>
      </c>
      <c r="G596" s="223"/>
      <c r="H596" s="219"/>
      <c r="I596" s="219"/>
      <c r="J596" s="219"/>
      <c r="K596" s="219"/>
    </row>
    <row r="597" spans="1:11" x14ac:dyDescent="0.2">
      <c r="A597" s="219"/>
      <c r="B597" s="226" t="s">
        <v>1963</v>
      </c>
      <c r="C597" s="232" t="s">
        <v>1964</v>
      </c>
      <c r="D597" s="227">
        <v>38399</v>
      </c>
      <c r="E597" s="226">
        <v>10840</v>
      </c>
      <c r="F597" s="228">
        <v>211.2</v>
      </c>
      <c r="G597" s="223"/>
      <c r="H597" s="219"/>
      <c r="I597" s="219"/>
      <c r="J597" s="219"/>
      <c r="K597" s="219"/>
    </row>
    <row r="598" spans="1:11" x14ac:dyDescent="0.2">
      <c r="A598" s="219"/>
      <c r="B598" s="226" t="s">
        <v>8</v>
      </c>
      <c r="C598" s="226" t="s">
        <v>1953</v>
      </c>
      <c r="D598" s="227">
        <v>38381</v>
      </c>
      <c r="E598" s="226">
        <v>10841</v>
      </c>
      <c r="F598" s="228">
        <v>4581</v>
      </c>
      <c r="G598" s="223"/>
      <c r="H598" s="219"/>
      <c r="I598" s="219"/>
      <c r="J598" s="219"/>
      <c r="K598" s="219"/>
    </row>
    <row r="599" spans="1:11" x14ac:dyDescent="0.2">
      <c r="A599" s="219"/>
      <c r="B599" s="226" t="s">
        <v>1963</v>
      </c>
      <c r="C599" s="226" t="s">
        <v>1957</v>
      </c>
      <c r="D599" s="227">
        <v>38381</v>
      </c>
      <c r="E599" s="226">
        <v>10842</v>
      </c>
      <c r="F599" s="228">
        <v>975</v>
      </c>
      <c r="G599" s="223"/>
      <c r="H599" s="219"/>
      <c r="I599" s="219"/>
      <c r="J599" s="219"/>
      <c r="K599" s="219"/>
    </row>
    <row r="600" spans="1:11" x14ac:dyDescent="0.2">
      <c r="A600" s="219"/>
      <c r="B600" s="226" t="s">
        <v>1963</v>
      </c>
      <c r="C600" s="232" t="s">
        <v>1964</v>
      </c>
      <c r="D600" s="227">
        <v>38378</v>
      </c>
      <c r="E600" s="226">
        <v>10843</v>
      </c>
      <c r="F600" s="228">
        <v>159</v>
      </c>
      <c r="G600" s="223"/>
      <c r="H600" s="219"/>
      <c r="I600" s="219"/>
      <c r="J600" s="219"/>
      <c r="K600" s="219"/>
    </row>
    <row r="601" spans="1:11" x14ac:dyDescent="0.2">
      <c r="A601" s="219"/>
      <c r="B601" s="226" t="s">
        <v>1963</v>
      </c>
      <c r="C601" s="226" t="s">
        <v>1962</v>
      </c>
      <c r="D601" s="227">
        <v>38378</v>
      </c>
      <c r="E601" s="226">
        <v>10844</v>
      </c>
      <c r="F601" s="228">
        <v>735</v>
      </c>
      <c r="G601" s="223"/>
      <c r="H601" s="219"/>
      <c r="I601" s="219"/>
      <c r="J601" s="219"/>
      <c r="K601" s="219"/>
    </row>
    <row r="602" spans="1:11" x14ac:dyDescent="0.2">
      <c r="A602" s="219"/>
      <c r="B602" s="226" t="s">
        <v>1963</v>
      </c>
      <c r="C602" s="226" t="s">
        <v>1962</v>
      </c>
      <c r="D602" s="227">
        <v>38382</v>
      </c>
      <c r="E602" s="226">
        <v>10845</v>
      </c>
      <c r="F602" s="228">
        <v>3812.7</v>
      </c>
      <c r="G602" s="223"/>
      <c r="H602" s="219"/>
      <c r="I602" s="219"/>
      <c r="J602" s="219"/>
      <c r="K602" s="219"/>
    </row>
    <row r="603" spans="1:11" x14ac:dyDescent="0.2">
      <c r="A603" s="219"/>
      <c r="B603" s="226" t="s">
        <v>1963</v>
      </c>
      <c r="C603" s="226" t="s">
        <v>1956</v>
      </c>
      <c r="D603" s="227">
        <v>38375</v>
      </c>
      <c r="E603" s="226">
        <v>10846</v>
      </c>
      <c r="F603" s="228">
        <v>1112</v>
      </c>
      <c r="G603" s="223"/>
      <c r="H603" s="219"/>
      <c r="I603" s="219"/>
      <c r="J603" s="219"/>
      <c r="K603" s="219"/>
    </row>
    <row r="604" spans="1:11" x14ac:dyDescent="0.2">
      <c r="A604" s="219"/>
      <c r="B604" s="226" t="s">
        <v>1963</v>
      </c>
      <c r="C604" s="232" t="s">
        <v>1964</v>
      </c>
      <c r="D604" s="227">
        <v>38393</v>
      </c>
      <c r="E604" s="226">
        <v>10847</v>
      </c>
      <c r="F604" s="228">
        <v>4931.92</v>
      </c>
      <c r="G604" s="223"/>
      <c r="H604" s="219"/>
      <c r="I604" s="219"/>
      <c r="J604" s="219"/>
      <c r="K604" s="219"/>
    </row>
    <row r="605" spans="1:11" x14ac:dyDescent="0.2">
      <c r="A605" s="219"/>
      <c r="B605" s="226" t="s">
        <v>8</v>
      </c>
      <c r="C605" s="232" t="s">
        <v>1973</v>
      </c>
      <c r="D605" s="227">
        <v>38381</v>
      </c>
      <c r="E605" s="226">
        <v>10848</v>
      </c>
      <c r="F605" s="228">
        <v>931.5</v>
      </c>
      <c r="G605" s="223"/>
      <c r="H605" s="219"/>
      <c r="I605" s="219"/>
      <c r="J605" s="219"/>
      <c r="K605" s="219"/>
    </row>
    <row r="606" spans="1:11" x14ac:dyDescent="0.2">
      <c r="A606" s="219"/>
      <c r="B606" s="226" t="s">
        <v>8</v>
      </c>
      <c r="C606" s="226" t="s">
        <v>1959</v>
      </c>
      <c r="D606" s="227">
        <v>38382</v>
      </c>
      <c r="E606" s="226">
        <v>10849</v>
      </c>
      <c r="F606" s="228">
        <v>967.82</v>
      </c>
      <c r="G606" s="223"/>
      <c r="H606" s="219"/>
      <c r="I606" s="219"/>
      <c r="J606" s="219"/>
      <c r="K606" s="219"/>
    </row>
    <row r="607" spans="1:11" x14ac:dyDescent="0.2">
      <c r="A607" s="219"/>
      <c r="B607" s="226" t="s">
        <v>1963</v>
      </c>
      <c r="C607" s="226" t="s">
        <v>1957</v>
      </c>
      <c r="D607" s="227">
        <v>38382</v>
      </c>
      <c r="E607" s="226">
        <v>10850</v>
      </c>
      <c r="F607" s="228">
        <v>629</v>
      </c>
      <c r="G607" s="223"/>
      <c r="H607" s="219"/>
      <c r="I607" s="219"/>
      <c r="J607" s="219"/>
      <c r="K607" s="219"/>
    </row>
    <row r="608" spans="1:11" x14ac:dyDescent="0.2">
      <c r="A608" s="219"/>
      <c r="B608" s="226" t="s">
        <v>8</v>
      </c>
      <c r="C608" s="226" t="s">
        <v>1953</v>
      </c>
      <c r="D608" s="227">
        <v>38385</v>
      </c>
      <c r="E608" s="226">
        <v>10851</v>
      </c>
      <c r="F608" s="228">
        <v>2603</v>
      </c>
      <c r="G608" s="223"/>
      <c r="H608" s="219"/>
      <c r="I608" s="219"/>
      <c r="J608" s="219"/>
      <c r="K608" s="219"/>
    </row>
    <row r="609" spans="1:11" x14ac:dyDescent="0.2">
      <c r="A609" s="219"/>
      <c r="B609" s="226" t="s">
        <v>1963</v>
      </c>
      <c r="C609" s="226" t="s">
        <v>1962</v>
      </c>
      <c r="D609" s="227">
        <v>38382</v>
      </c>
      <c r="E609" s="226">
        <v>10852</v>
      </c>
      <c r="F609" s="228">
        <v>2984</v>
      </c>
      <c r="G609" s="223"/>
      <c r="H609" s="219"/>
      <c r="I609" s="219"/>
      <c r="J609" s="219"/>
      <c r="K609" s="219"/>
    </row>
    <row r="610" spans="1:11" x14ac:dyDescent="0.2">
      <c r="A610" s="219"/>
      <c r="B610" s="226" t="s">
        <v>8</v>
      </c>
      <c r="C610" s="226" t="s">
        <v>1959</v>
      </c>
      <c r="D610" s="227">
        <v>38386</v>
      </c>
      <c r="E610" s="226">
        <v>10853</v>
      </c>
      <c r="F610" s="228">
        <v>625</v>
      </c>
      <c r="G610" s="223"/>
      <c r="H610" s="219"/>
      <c r="I610" s="219"/>
      <c r="J610" s="219"/>
      <c r="K610" s="219"/>
    </row>
    <row r="611" spans="1:11" x14ac:dyDescent="0.2">
      <c r="A611" s="219"/>
      <c r="B611" s="226" t="s">
        <v>1963</v>
      </c>
      <c r="C611" s="226" t="s">
        <v>1961</v>
      </c>
      <c r="D611" s="227">
        <v>38388</v>
      </c>
      <c r="E611" s="226">
        <v>10854</v>
      </c>
      <c r="F611" s="228">
        <v>2966.5</v>
      </c>
      <c r="G611" s="223"/>
      <c r="H611" s="219"/>
      <c r="I611" s="219"/>
      <c r="J611" s="219"/>
      <c r="K611" s="219"/>
    </row>
    <row r="612" spans="1:11" x14ac:dyDescent="0.2">
      <c r="A612" s="219"/>
      <c r="B612" s="226" t="s">
        <v>1963</v>
      </c>
      <c r="C612" s="226" t="s">
        <v>1961</v>
      </c>
      <c r="D612" s="227">
        <v>38387</v>
      </c>
      <c r="E612" s="226">
        <v>10855</v>
      </c>
      <c r="F612" s="228">
        <v>2227.89</v>
      </c>
      <c r="G612" s="223"/>
      <c r="H612" s="219"/>
      <c r="I612" s="219"/>
      <c r="J612" s="219"/>
      <c r="K612" s="219"/>
    </row>
    <row r="613" spans="1:11" x14ac:dyDescent="0.2">
      <c r="A613" s="219"/>
      <c r="B613" s="226" t="s">
        <v>1963</v>
      </c>
      <c r="C613" s="226" t="s">
        <v>1961</v>
      </c>
      <c r="D613" s="227">
        <v>38393</v>
      </c>
      <c r="E613" s="226">
        <v>10856</v>
      </c>
      <c r="F613" s="228">
        <v>660</v>
      </c>
      <c r="G613" s="223"/>
      <c r="H613" s="219"/>
      <c r="I613" s="219"/>
      <c r="J613" s="219"/>
      <c r="K613" s="219"/>
    </row>
    <row r="614" spans="1:11" x14ac:dyDescent="0.2">
      <c r="A614" s="219"/>
      <c r="B614" s="226" t="s">
        <v>1963</v>
      </c>
      <c r="C614" s="226" t="s">
        <v>1962</v>
      </c>
      <c r="D614" s="227">
        <v>38389</v>
      </c>
      <c r="E614" s="226">
        <v>10857</v>
      </c>
      <c r="F614" s="228">
        <v>2048.2199999999998</v>
      </c>
      <c r="G614" s="223"/>
      <c r="H614" s="219"/>
      <c r="I614" s="219"/>
      <c r="J614" s="219"/>
      <c r="K614" s="219"/>
    </row>
    <row r="615" spans="1:11" x14ac:dyDescent="0.2">
      <c r="A615" s="219"/>
      <c r="B615" s="226" t="s">
        <v>1963</v>
      </c>
      <c r="C615" s="226" t="s">
        <v>1956</v>
      </c>
      <c r="D615" s="227">
        <v>38386</v>
      </c>
      <c r="E615" s="226">
        <v>10858</v>
      </c>
      <c r="F615" s="228">
        <v>649</v>
      </c>
      <c r="G615" s="223"/>
      <c r="H615" s="219"/>
      <c r="I615" s="219"/>
      <c r="J615" s="219"/>
      <c r="K615" s="219"/>
    </row>
    <row r="616" spans="1:11" x14ac:dyDescent="0.2">
      <c r="A616" s="219"/>
      <c r="B616" s="226" t="s">
        <v>1963</v>
      </c>
      <c r="C616" s="226" t="s">
        <v>1957</v>
      </c>
      <c r="D616" s="227">
        <v>38385</v>
      </c>
      <c r="E616" s="226">
        <v>10859</v>
      </c>
      <c r="F616" s="228">
        <v>1078.69</v>
      </c>
      <c r="G616" s="223"/>
      <c r="H616" s="219"/>
      <c r="I616" s="219"/>
      <c r="J616" s="219"/>
      <c r="K616" s="219"/>
    </row>
    <row r="617" spans="1:11" x14ac:dyDescent="0.2">
      <c r="A617" s="219"/>
      <c r="B617" s="226" t="s">
        <v>1963</v>
      </c>
      <c r="C617" s="226" t="s">
        <v>1961</v>
      </c>
      <c r="D617" s="227">
        <v>38387</v>
      </c>
      <c r="E617" s="226">
        <v>10860</v>
      </c>
      <c r="F617" s="228">
        <v>519</v>
      </c>
      <c r="G617" s="223"/>
      <c r="H617" s="219"/>
      <c r="I617" s="219"/>
      <c r="J617" s="219"/>
      <c r="K617" s="219"/>
    </row>
    <row r="618" spans="1:11" x14ac:dyDescent="0.2">
      <c r="A618" s="219"/>
      <c r="B618" s="226" t="s">
        <v>1963</v>
      </c>
      <c r="C618" s="232" t="s">
        <v>1964</v>
      </c>
      <c r="D618" s="227">
        <v>38400</v>
      </c>
      <c r="E618" s="226">
        <v>10861</v>
      </c>
      <c r="F618" s="228">
        <v>3523.4</v>
      </c>
      <c r="G618" s="223"/>
      <c r="H618" s="219"/>
      <c r="I618" s="219"/>
      <c r="J618" s="219"/>
      <c r="K618" s="219"/>
    </row>
    <row r="619" spans="1:11" x14ac:dyDescent="0.2">
      <c r="A619" s="219"/>
      <c r="B619" s="226" t="s">
        <v>1963</v>
      </c>
      <c r="C619" s="226" t="s">
        <v>1962</v>
      </c>
      <c r="D619" s="227">
        <v>38385</v>
      </c>
      <c r="E619" s="226">
        <v>10862</v>
      </c>
      <c r="F619" s="228">
        <v>581</v>
      </c>
      <c r="G619" s="223"/>
      <c r="H619" s="219"/>
      <c r="I619" s="219"/>
      <c r="J619" s="219"/>
      <c r="K619" s="219"/>
    </row>
    <row r="620" spans="1:11" x14ac:dyDescent="0.2">
      <c r="A620" s="219"/>
      <c r="B620" s="226" t="s">
        <v>1963</v>
      </c>
      <c r="C620" s="232" t="s">
        <v>1964</v>
      </c>
      <c r="D620" s="227">
        <v>38400</v>
      </c>
      <c r="E620" s="226">
        <v>10863</v>
      </c>
      <c r="F620" s="228">
        <v>441.15</v>
      </c>
      <c r="G620" s="223"/>
      <c r="H620" s="219"/>
      <c r="I620" s="219"/>
      <c r="J620" s="219"/>
      <c r="K620" s="219"/>
    </row>
    <row r="621" spans="1:11" x14ac:dyDescent="0.2">
      <c r="A621" s="219"/>
      <c r="B621" s="226" t="s">
        <v>1963</v>
      </c>
      <c r="C621" s="232" t="s">
        <v>1964</v>
      </c>
      <c r="D621" s="227">
        <v>38392</v>
      </c>
      <c r="E621" s="226">
        <v>10864</v>
      </c>
      <c r="F621" s="228">
        <v>282</v>
      </c>
      <c r="G621" s="223"/>
      <c r="H621" s="219"/>
      <c r="I621" s="219"/>
      <c r="J621" s="219"/>
      <c r="K621" s="219"/>
    </row>
    <row r="622" spans="1:11" x14ac:dyDescent="0.2">
      <c r="A622" s="219"/>
      <c r="B622" s="226" t="s">
        <v>1963</v>
      </c>
      <c r="C622" s="226" t="s">
        <v>1956</v>
      </c>
      <c r="D622" s="227">
        <v>38395</v>
      </c>
      <c r="E622" s="226">
        <v>10865</v>
      </c>
      <c r="F622" s="228">
        <v>16387.5</v>
      </c>
      <c r="G622" s="223"/>
      <c r="H622" s="219"/>
      <c r="I622" s="219"/>
      <c r="J622" s="219"/>
      <c r="K622" s="219"/>
    </row>
    <row r="623" spans="1:11" x14ac:dyDescent="0.2">
      <c r="A623" s="219"/>
      <c r="B623" s="226" t="s">
        <v>8</v>
      </c>
      <c r="C623" s="226" t="s">
        <v>1953</v>
      </c>
      <c r="D623" s="227">
        <v>38395</v>
      </c>
      <c r="E623" s="226">
        <v>10866</v>
      </c>
      <c r="F623" s="228">
        <v>1096.2</v>
      </c>
      <c r="G623" s="223"/>
      <c r="H623" s="219"/>
      <c r="I623" s="219"/>
      <c r="J623" s="219"/>
      <c r="K623" s="219"/>
    </row>
    <row r="624" spans="1:11" x14ac:dyDescent="0.2">
      <c r="A624" s="219"/>
      <c r="B624" s="226" t="s">
        <v>8</v>
      </c>
      <c r="C624" s="226" t="s">
        <v>1954</v>
      </c>
      <c r="D624" s="227">
        <v>38394</v>
      </c>
      <c r="E624" s="226">
        <v>10867</v>
      </c>
      <c r="F624" s="228">
        <v>98.4</v>
      </c>
      <c r="G624" s="223"/>
      <c r="H624" s="219"/>
      <c r="I624" s="219"/>
      <c r="J624" s="219"/>
      <c r="K624" s="219"/>
    </row>
    <row r="625" spans="1:11" x14ac:dyDescent="0.2">
      <c r="A625" s="219"/>
      <c r="B625" s="226" t="s">
        <v>8</v>
      </c>
      <c r="C625" s="232" t="s">
        <v>1973</v>
      </c>
      <c r="D625" s="227">
        <v>38406</v>
      </c>
      <c r="E625" s="226">
        <v>10868</v>
      </c>
      <c r="F625" s="228">
        <v>1920.6</v>
      </c>
      <c r="G625" s="223"/>
      <c r="H625" s="219"/>
      <c r="I625" s="219"/>
      <c r="J625" s="219"/>
      <c r="K625" s="219"/>
    </row>
    <row r="626" spans="1:11" x14ac:dyDescent="0.2">
      <c r="A626" s="219"/>
      <c r="B626" s="226" t="s">
        <v>8</v>
      </c>
      <c r="C626" s="226" t="s">
        <v>1953</v>
      </c>
      <c r="D626" s="227">
        <v>38392</v>
      </c>
      <c r="E626" s="226">
        <v>10869</v>
      </c>
      <c r="F626" s="228">
        <v>1630</v>
      </c>
      <c r="G626" s="223"/>
      <c r="H626" s="219"/>
      <c r="I626" s="219"/>
      <c r="J626" s="219"/>
      <c r="K626" s="219"/>
    </row>
    <row r="627" spans="1:11" x14ac:dyDescent="0.2">
      <c r="A627" s="219"/>
      <c r="B627" s="226" t="s">
        <v>8</v>
      </c>
      <c r="C627" s="226" t="s">
        <v>1953</v>
      </c>
      <c r="D627" s="227">
        <v>38396</v>
      </c>
      <c r="E627" s="226">
        <v>10870</v>
      </c>
      <c r="F627" s="228">
        <v>160</v>
      </c>
      <c r="G627" s="223"/>
      <c r="H627" s="219"/>
      <c r="I627" s="219"/>
      <c r="J627" s="219"/>
      <c r="K627" s="219"/>
    </row>
    <row r="628" spans="1:11" x14ac:dyDescent="0.2">
      <c r="A628" s="219"/>
      <c r="B628" s="226" t="s">
        <v>8</v>
      </c>
      <c r="C628" s="226" t="s">
        <v>1959</v>
      </c>
      <c r="D628" s="227">
        <v>38393</v>
      </c>
      <c r="E628" s="226">
        <v>10871</v>
      </c>
      <c r="F628" s="228">
        <v>1979.23</v>
      </c>
      <c r="G628" s="223"/>
      <c r="H628" s="219"/>
      <c r="I628" s="219"/>
      <c r="J628" s="219"/>
      <c r="K628" s="219"/>
    </row>
    <row r="629" spans="1:11" x14ac:dyDescent="0.2">
      <c r="A629" s="219"/>
      <c r="B629" s="226" t="s">
        <v>8</v>
      </c>
      <c r="C629" s="226" t="s">
        <v>1953</v>
      </c>
      <c r="D629" s="227">
        <v>38392</v>
      </c>
      <c r="E629" s="226">
        <v>10872</v>
      </c>
      <c r="F629" s="228">
        <v>2058.46</v>
      </c>
      <c r="G629" s="223"/>
      <c r="H629" s="219"/>
      <c r="I629" s="219"/>
      <c r="J629" s="219"/>
      <c r="K629" s="219"/>
    </row>
    <row r="630" spans="1:11" x14ac:dyDescent="0.2">
      <c r="A630" s="219"/>
      <c r="B630" s="226" t="s">
        <v>1963</v>
      </c>
      <c r="C630" s="232" t="s">
        <v>1964</v>
      </c>
      <c r="D630" s="227">
        <v>38392</v>
      </c>
      <c r="E630" s="226">
        <v>10873</v>
      </c>
      <c r="F630" s="228">
        <v>336.8</v>
      </c>
      <c r="G630" s="223"/>
      <c r="H630" s="219"/>
      <c r="I630" s="219"/>
      <c r="J630" s="219"/>
      <c r="K630" s="219"/>
    </row>
    <row r="631" spans="1:11" x14ac:dyDescent="0.2">
      <c r="A631" s="219"/>
      <c r="B631" s="226" t="s">
        <v>8</v>
      </c>
      <c r="C631" s="226" t="s">
        <v>1953</v>
      </c>
      <c r="D631" s="227">
        <v>38394</v>
      </c>
      <c r="E631" s="226">
        <v>10874</v>
      </c>
      <c r="F631" s="228">
        <v>310</v>
      </c>
      <c r="G631" s="223"/>
      <c r="H631" s="219"/>
      <c r="I631" s="219"/>
      <c r="J631" s="219"/>
      <c r="K631" s="219"/>
    </row>
    <row r="632" spans="1:11" x14ac:dyDescent="0.2">
      <c r="A632" s="219"/>
      <c r="B632" s="226" t="s">
        <v>1963</v>
      </c>
      <c r="C632" s="232" t="s">
        <v>1964</v>
      </c>
      <c r="D632" s="227">
        <v>38414</v>
      </c>
      <c r="E632" s="226">
        <v>10875</v>
      </c>
      <c r="F632" s="228">
        <v>709.55</v>
      </c>
      <c r="G632" s="223"/>
      <c r="H632" s="219"/>
      <c r="I632" s="219"/>
      <c r="J632" s="219"/>
      <c r="K632" s="219"/>
    </row>
    <row r="633" spans="1:11" x14ac:dyDescent="0.2">
      <c r="A633" s="219"/>
      <c r="B633" s="226" t="s">
        <v>8</v>
      </c>
      <c r="C633" s="232" t="s">
        <v>1973</v>
      </c>
      <c r="D633" s="227">
        <v>38395</v>
      </c>
      <c r="E633" s="226">
        <v>10876</v>
      </c>
      <c r="F633" s="228">
        <v>917</v>
      </c>
      <c r="G633" s="223"/>
      <c r="H633" s="219"/>
      <c r="I633" s="219"/>
      <c r="J633" s="219"/>
      <c r="K633" s="219"/>
    </row>
    <row r="634" spans="1:11" x14ac:dyDescent="0.2">
      <c r="A634" s="219"/>
      <c r="B634" s="226" t="s">
        <v>1963</v>
      </c>
      <c r="C634" s="226" t="s">
        <v>1957</v>
      </c>
      <c r="D634" s="227">
        <v>38402</v>
      </c>
      <c r="E634" s="226">
        <v>10877</v>
      </c>
      <c r="F634" s="228">
        <v>1955.13</v>
      </c>
      <c r="G634" s="223"/>
      <c r="H634" s="219"/>
      <c r="I634" s="219"/>
      <c r="J634" s="219"/>
      <c r="K634" s="219"/>
    </row>
    <row r="635" spans="1:11" x14ac:dyDescent="0.2">
      <c r="A635" s="219"/>
      <c r="B635" s="226" t="s">
        <v>1963</v>
      </c>
      <c r="C635" s="232" t="s">
        <v>1964</v>
      </c>
      <c r="D635" s="227">
        <v>38395</v>
      </c>
      <c r="E635" s="226">
        <v>10878</v>
      </c>
      <c r="F635" s="228">
        <v>1539</v>
      </c>
      <c r="G635" s="223"/>
      <c r="H635" s="219"/>
      <c r="I635" s="219"/>
      <c r="J635" s="219"/>
      <c r="K635" s="219"/>
    </row>
    <row r="636" spans="1:11" x14ac:dyDescent="0.2">
      <c r="A636" s="219"/>
      <c r="B636" s="226" t="s">
        <v>1963</v>
      </c>
      <c r="C636" s="226" t="s">
        <v>1961</v>
      </c>
      <c r="D636" s="227">
        <v>38395</v>
      </c>
      <c r="E636" s="226">
        <v>10879</v>
      </c>
      <c r="F636" s="228">
        <v>611.29999999999995</v>
      </c>
      <c r="G636" s="223"/>
      <c r="H636" s="219"/>
      <c r="I636" s="219"/>
      <c r="J636" s="219"/>
      <c r="K636" s="219"/>
    </row>
    <row r="637" spans="1:11" x14ac:dyDescent="0.2">
      <c r="A637" s="219"/>
      <c r="B637" s="226" t="s">
        <v>8</v>
      </c>
      <c r="C637" s="232" t="s">
        <v>1973</v>
      </c>
      <c r="D637" s="227">
        <v>38401</v>
      </c>
      <c r="E637" s="226">
        <v>10880</v>
      </c>
      <c r="F637" s="228">
        <v>1500</v>
      </c>
      <c r="G637" s="223"/>
      <c r="H637" s="219"/>
      <c r="I637" s="219"/>
      <c r="J637" s="219"/>
      <c r="K637" s="219"/>
    </row>
    <row r="638" spans="1:11" x14ac:dyDescent="0.2">
      <c r="A638" s="219"/>
      <c r="B638" s="226" t="s">
        <v>1963</v>
      </c>
      <c r="C638" s="232" t="s">
        <v>1964</v>
      </c>
      <c r="D638" s="227">
        <v>38401</v>
      </c>
      <c r="E638" s="226">
        <v>10881</v>
      </c>
      <c r="F638" s="228">
        <v>150</v>
      </c>
      <c r="G638" s="223"/>
      <c r="H638" s="219"/>
      <c r="I638" s="219"/>
      <c r="J638" s="219"/>
      <c r="K638" s="219"/>
    </row>
    <row r="639" spans="1:11" x14ac:dyDescent="0.2">
      <c r="A639" s="219"/>
      <c r="B639" s="226" t="s">
        <v>1963</v>
      </c>
      <c r="C639" s="232" t="s">
        <v>1964</v>
      </c>
      <c r="D639" s="227">
        <v>38403</v>
      </c>
      <c r="E639" s="226">
        <v>10882</v>
      </c>
      <c r="F639" s="228">
        <v>892.64</v>
      </c>
      <c r="G639" s="223"/>
      <c r="H639" s="219"/>
      <c r="I639" s="219"/>
      <c r="J639" s="219"/>
      <c r="K639" s="219"/>
    </row>
    <row r="640" spans="1:11" x14ac:dyDescent="0.2">
      <c r="A640" s="219"/>
      <c r="B640" s="226" t="s">
        <v>1963</v>
      </c>
      <c r="C640" s="226" t="s">
        <v>1962</v>
      </c>
      <c r="D640" s="227">
        <v>38403</v>
      </c>
      <c r="E640" s="226">
        <v>10883</v>
      </c>
      <c r="F640" s="228">
        <v>36</v>
      </c>
      <c r="G640" s="223"/>
      <c r="H640" s="219"/>
      <c r="I640" s="219"/>
      <c r="J640" s="219"/>
      <c r="K640" s="219"/>
    </row>
    <row r="641" spans="1:11" x14ac:dyDescent="0.2">
      <c r="A641" s="219"/>
      <c r="B641" s="226" t="s">
        <v>1963</v>
      </c>
      <c r="C641" s="232" t="s">
        <v>1964</v>
      </c>
      <c r="D641" s="227">
        <v>38396</v>
      </c>
      <c r="E641" s="226">
        <v>10884</v>
      </c>
      <c r="F641" s="228">
        <v>1378.07</v>
      </c>
      <c r="G641" s="223"/>
      <c r="H641" s="219"/>
      <c r="I641" s="219"/>
      <c r="J641" s="219"/>
      <c r="K641" s="219"/>
    </row>
    <row r="642" spans="1:11" x14ac:dyDescent="0.2">
      <c r="A642" s="219"/>
      <c r="B642" s="226" t="s">
        <v>8</v>
      </c>
      <c r="C642" s="226" t="s">
        <v>1954</v>
      </c>
      <c r="D642" s="227">
        <v>38401</v>
      </c>
      <c r="E642" s="226">
        <v>10885</v>
      </c>
      <c r="F642" s="228">
        <v>1209</v>
      </c>
      <c r="G642" s="223"/>
      <c r="H642" s="219"/>
      <c r="I642" s="219"/>
      <c r="J642" s="219"/>
      <c r="K642" s="219"/>
    </row>
    <row r="643" spans="1:11" x14ac:dyDescent="0.2">
      <c r="A643" s="219"/>
      <c r="B643" s="226" t="s">
        <v>1963</v>
      </c>
      <c r="C643" s="226" t="s">
        <v>1957</v>
      </c>
      <c r="D643" s="227">
        <v>38413</v>
      </c>
      <c r="E643" s="226">
        <v>10886</v>
      </c>
      <c r="F643" s="228">
        <v>3127.5</v>
      </c>
      <c r="G643" s="223"/>
      <c r="H643" s="219"/>
      <c r="I643" s="219"/>
      <c r="J643" s="219"/>
      <c r="K643" s="219"/>
    </row>
    <row r="644" spans="1:11" x14ac:dyDescent="0.2">
      <c r="A644" s="219"/>
      <c r="B644" s="226" t="s">
        <v>1963</v>
      </c>
      <c r="C644" s="226" t="s">
        <v>1962</v>
      </c>
      <c r="D644" s="227">
        <v>38399</v>
      </c>
      <c r="E644" s="226">
        <v>10887</v>
      </c>
      <c r="F644" s="228">
        <v>70</v>
      </c>
      <c r="G644" s="223"/>
      <c r="H644" s="219"/>
      <c r="I644" s="219"/>
      <c r="J644" s="219"/>
      <c r="K644" s="219"/>
    </row>
    <row r="645" spans="1:11" x14ac:dyDescent="0.2">
      <c r="A645" s="219"/>
      <c r="B645" s="226" t="s">
        <v>1963</v>
      </c>
      <c r="C645" s="226" t="s">
        <v>1957</v>
      </c>
      <c r="D645" s="227">
        <v>38406</v>
      </c>
      <c r="E645" s="226">
        <v>10888</v>
      </c>
      <c r="F645" s="228">
        <v>605</v>
      </c>
      <c r="G645" s="223"/>
      <c r="H645" s="219"/>
      <c r="I645" s="219"/>
      <c r="J645" s="219"/>
      <c r="K645" s="219"/>
    </row>
    <row r="646" spans="1:11" x14ac:dyDescent="0.2">
      <c r="A646" s="219"/>
      <c r="B646" s="226" t="s">
        <v>8</v>
      </c>
      <c r="C646" s="226" t="s">
        <v>1959</v>
      </c>
      <c r="D646" s="227">
        <v>38406</v>
      </c>
      <c r="E646" s="226">
        <v>10889</v>
      </c>
      <c r="F646" s="228">
        <v>11380</v>
      </c>
      <c r="G646" s="223"/>
      <c r="H646" s="219"/>
      <c r="I646" s="219"/>
      <c r="J646" s="219"/>
      <c r="K646" s="219"/>
    </row>
    <row r="647" spans="1:11" x14ac:dyDescent="0.2">
      <c r="A647" s="219"/>
      <c r="B647" s="226" t="s">
        <v>8</v>
      </c>
      <c r="C647" s="232" t="s">
        <v>1973</v>
      </c>
      <c r="D647" s="227">
        <v>38401</v>
      </c>
      <c r="E647" s="226">
        <v>10890</v>
      </c>
      <c r="F647" s="228">
        <v>860.1</v>
      </c>
      <c r="G647" s="223"/>
      <c r="H647" s="219"/>
      <c r="I647" s="219"/>
      <c r="J647" s="219"/>
      <c r="K647" s="219"/>
    </row>
    <row r="648" spans="1:11" x14ac:dyDescent="0.2">
      <c r="A648" s="219"/>
      <c r="B648" s="226" t="s">
        <v>8</v>
      </c>
      <c r="C648" s="232" t="s">
        <v>1973</v>
      </c>
      <c r="D648" s="227">
        <v>38402</v>
      </c>
      <c r="E648" s="226">
        <v>10891</v>
      </c>
      <c r="F648" s="228">
        <v>368.93</v>
      </c>
      <c r="G648" s="223"/>
      <c r="H648" s="219"/>
      <c r="I648" s="219"/>
      <c r="J648" s="219"/>
      <c r="K648" s="219"/>
    </row>
    <row r="649" spans="1:11" x14ac:dyDescent="0.2">
      <c r="A649" s="219"/>
      <c r="B649" s="226" t="s">
        <v>1963</v>
      </c>
      <c r="C649" s="232" t="s">
        <v>1964</v>
      </c>
      <c r="D649" s="227">
        <v>38402</v>
      </c>
      <c r="E649" s="226">
        <v>10892</v>
      </c>
      <c r="F649" s="228">
        <v>2090</v>
      </c>
      <c r="G649" s="223"/>
      <c r="H649" s="219"/>
      <c r="I649" s="219"/>
      <c r="J649" s="219"/>
      <c r="K649" s="219"/>
    </row>
    <row r="650" spans="1:11" x14ac:dyDescent="0.2">
      <c r="A650" s="219"/>
      <c r="B650" s="226" t="s">
        <v>8</v>
      </c>
      <c r="C650" s="226" t="s">
        <v>1959</v>
      </c>
      <c r="D650" s="227">
        <v>38403</v>
      </c>
      <c r="E650" s="226">
        <v>10893</v>
      </c>
      <c r="F650" s="228">
        <v>5502.11</v>
      </c>
      <c r="G650" s="223"/>
      <c r="H650" s="219"/>
      <c r="I650" s="219"/>
      <c r="J650" s="219"/>
      <c r="K650" s="219"/>
    </row>
    <row r="651" spans="1:11" x14ac:dyDescent="0.2">
      <c r="A651" s="219"/>
      <c r="B651" s="226" t="s">
        <v>1963</v>
      </c>
      <c r="C651" s="226" t="s">
        <v>1957</v>
      </c>
      <c r="D651" s="227">
        <v>38403</v>
      </c>
      <c r="E651" s="226">
        <v>10894</v>
      </c>
      <c r="F651" s="228">
        <v>2753.1</v>
      </c>
      <c r="G651" s="223"/>
      <c r="H651" s="219"/>
      <c r="I651" s="219"/>
      <c r="J651" s="219"/>
      <c r="K651" s="219"/>
    </row>
    <row r="652" spans="1:11" x14ac:dyDescent="0.2">
      <c r="A652" s="219"/>
      <c r="B652" s="226" t="s">
        <v>1963</v>
      </c>
      <c r="C652" s="226" t="s">
        <v>1961</v>
      </c>
      <c r="D652" s="227">
        <v>38406</v>
      </c>
      <c r="E652" s="226">
        <v>10895</v>
      </c>
      <c r="F652" s="228">
        <v>6379.4</v>
      </c>
      <c r="G652" s="223"/>
      <c r="H652" s="219"/>
      <c r="I652" s="219"/>
      <c r="J652" s="219"/>
      <c r="K652" s="219"/>
    </row>
    <row r="653" spans="1:11" x14ac:dyDescent="0.2">
      <c r="A653" s="219"/>
      <c r="B653" s="226" t="s">
        <v>8</v>
      </c>
      <c r="C653" s="232" t="s">
        <v>1973</v>
      </c>
      <c r="D653" s="227">
        <v>38410</v>
      </c>
      <c r="E653" s="226">
        <v>10896</v>
      </c>
      <c r="F653" s="228">
        <v>750.5</v>
      </c>
      <c r="G653" s="223"/>
      <c r="H653" s="219"/>
      <c r="I653" s="219"/>
      <c r="J653" s="219"/>
      <c r="K653" s="219"/>
    </row>
    <row r="654" spans="1:11" x14ac:dyDescent="0.2">
      <c r="A654" s="219"/>
      <c r="B654" s="226" t="s">
        <v>1963</v>
      </c>
      <c r="C654" s="226" t="s">
        <v>1961</v>
      </c>
      <c r="D654" s="227">
        <v>38408</v>
      </c>
      <c r="E654" s="226">
        <v>10897</v>
      </c>
      <c r="F654" s="228">
        <v>10835.24</v>
      </c>
      <c r="G654" s="223"/>
      <c r="H654" s="219"/>
      <c r="I654" s="219"/>
      <c r="J654" s="219"/>
      <c r="K654" s="219"/>
    </row>
    <row r="655" spans="1:11" x14ac:dyDescent="0.2">
      <c r="A655" s="219"/>
      <c r="B655" s="226" t="s">
        <v>1963</v>
      </c>
      <c r="C655" s="232" t="s">
        <v>1964</v>
      </c>
      <c r="D655" s="227">
        <v>38417</v>
      </c>
      <c r="E655" s="226">
        <v>10898</v>
      </c>
      <c r="F655" s="228">
        <v>30</v>
      </c>
      <c r="G655" s="223"/>
      <c r="H655" s="219"/>
      <c r="I655" s="219"/>
      <c r="J655" s="219"/>
      <c r="K655" s="219"/>
    </row>
    <row r="656" spans="1:11" x14ac:dyDescent="0.2">
      <c r="A656" s="219"/>
      <c r="B656" s="226" t="s">
        <v>8</v>
      </c>
      <c r="C656" s="226" t="s">
        <v>1953</v>
      </c>
      <c r="D656" s="227">
        <v>38409</v>
      </c>
      <c r="E656" s="226">
        <v>10899</v>
      </c>
      <c r="F656" s="228">
        <v>122.4</v>
      </c>
      <c r="G656" s="223"/>
      <c r="H656" s="219"/>
      <c r="I656" s="219"/>
      <c r="J656" s="219"/>
      <c r="K656" s="219"/>
    </row>
    <row r="657" spans="1:11" x14ac:dyDescent="0.2">
      <c r="A657" s="219"/>
      <c r="B657" s="226" t="s">
        <v>1963</v>
      </c>
      <c r="C657" s="226" t="s">
        <v>1957</v>
      </c>
      <c r="D657" s="227">
        <v>38415</v>
      </c>
      <c r="E657" s="226">
        <v>10900</v>
      </c>
      <c r="F657" s="228">
        <v>33.75</v>
      </c>
      <c r="G657" s="223"/>
      <c r="H657" s="219"/>
      <c r="I657" s="219"/>
      <c r="J657" s="219"/>
      <c r="K657" s="219"/>
    </row>
    <row r="658" spans="1:11" x14ac:dyDescent="0.2">
      <c r="A658" s="219"/>
      <c r="B658" s="226" t="s">
        <v>1963</v>
      </c>
      <c r="C658" s="232" t="s">
        <v>1964</v>
      </c>
      <c r="D658" s="227">
        <v>38409</v>
      </c>
      <c r="E658" s="226">
        <v>10901</v>
      </c>
      <c r="F658" s="228">
        <v>934.5</v>
      </c>
      <c r="G658" s="223"/>
      <c r="H658" s="219"/>
      <c r="I658" s="219"/>
      <c r="J658" s="219"/>
      <c r="K658" s="219"/>
    </row>
    <row r="659" spans="1:11" x14ac:dyDescent="0.2">
      <c r="A659" s="219"/>
      <c r="B659" s="226" t="s">
        <v>1963</v>
      </c>
      <c r="C659" s="226" t="s">
        <v>1957</v>
      </c>
      <c r="D659" s="227">
        <v>38414</v>
      </c>
      <c r="E659" s="226">
        <v>10902</v>
      </c>
      <c r="F659" s="228">
        <v>863.43</v>
      </c>
      <c r="G659" s="223"/>
      <c r="H659" s="219"/>
      <c r="I659" s="219"/>
      <c r="J659" s="219"/>
      <c r="K659" s="219"/>
    </row>
    <row r="660" spans="1:11" x14ac:dyDescent="0.2">
      <c r="A660" s="219"/>
      <c r="B660" s="226" t="s">
        <v>1963</v>
      </c>
      <c r="C660" s="226" t="s">
        <v>1961</v>
      </c>
      <c r="D660" s="227">
        <v>38415</v>
      </c>
      <c r="E660" s="226">
        <v>10903</v>
      </c>
      <c r="F660" s="228">
        <v>932.05</v>
      </c>
      <c r="G660" s="223"/>
      <c r="H660" s="219"/>
      <c r="I660" s="219"/>
      <c r="J660" s="219"/>
      <c r="K660" s="219"/>
    </row>
    <row r="661" spans="1:11" x14ac:dyDescent="0.2">
      <c r="A661" s="219"/>
      <c r="B661" s="226" t="s">
        <v>1963</v>
      </c>
      <c r="C661" s="226" t="s">
        <v>1961</v>
      </c>
      <c r="D661" s="227">
        <v>38410</v>
      </c>
      <c r="E661" s="226">
        <v>10904</v>
      </c>
      <c r="F661" s="228">
        <v>1924.25</v>
      </c>
      <c r="G661" s="223"/>
      <c r="H661" s="219"/>
      <c r="I661" s="219"/>
      <c r="J661" s="219"/>
      <c r="K661" s="219"/>
    </row>
    <row r="662" spans="1:11" x14ac:dyDescent="0.2">
      <c r="A662" s="219"/>
      <c r="B662" s="226" t="s">
        <v>8</v>
      </c>
      <c r="C662" s="226" t="s">
        <v>1959</v>
      </c>
      <c r="D662" s="227">
        <v>38417</v>
      </c>
      <c r="E662" s="226">
        <v>10905</v>
      </c>
      <c r="F662" s="228">
        <v>342</v>
      </c>
      <c r="G662" s="223"/>
      <c r="H662" s="219"/>
      <c r="I662" s="219"/>
      <c r="J662" s="219"/>
      <c r="K662" s="219"/>
    </row>
    <row r="663" spans="1:11" x14ac:dyDescent="0.2">
      <c r="A663" s="219"/>
      <c r="B663" s="226" t="s">
        <v>1963</v>
      </c>
      <c r="C663" s="232" t="s">
        <v>1964</v>
      </c>
      <c r="D663" s="227">
        <v>38414</v>
      </c>
      <c r="E663" s="226">
        <v>10906</v>
      </c>
      <c r="F663" s="228">
        <v>427.5</v>
      </c>
      <c r="G663" s="223"/>
      <c r="H663" s="219"/>
      <c r="I663" s="219"/>
      <c r="J663" s="219"/>
      <c r="K663" s="219"/>
    </row>
    <row r="664" spans="1:11" x14ac:dyDescent="0.2">
      <c r="A664" s="219"/>
      <c r="B664" s="226" t="s">
        <v>8</v>
      </c>
      <c r="C664" s="226" t="s">
        <v>1954</v>
      </c>
      <c r="D664" s="227">
        <v>38410</v>
      </c>
      <c r="E664" s="226">
        <v>10907</v>
      </c>
      <c r="F664" s="228">
        <v>108.5</v>
      </c>
      <c r="G664" s="223"/>
      <c r="H664" s="219"/>
      <c r="I664" s="219"/>
      <c r="J664" s="219"/>
      <c r="K664" s="219"/>
    </row>
    <row r="665" spans="1:11" x14ac:dyDescent="0.2">
      <c r="A665" s="219"/>
      <c r="B665" s="226" t="s">
        <v>1963</v>
      </c>
      <c r="C665" s="232" t="s">
        <v>1964</v>
      </c>
      <c r="D665" s="227">
        <v>38417</v>
      </c>
      <c r="E665" s="226">
        <v>10908</v>
      </c>
      <c r="F665" s="228">
        <v>663.1</v>
      </c>
      <c r="G665" s="223"/>
      <c r="H665" s="219"/>
      <c r="I665" s="219"/>
      <c r="J665" s="219"/>
      <c r="K665" s="219"/>
    </row>
    <row r="666" spans="1:11" x14ac:dyDescent="0.2">
      <c r="A666" s="219"/>
      <c r="B666" s="226" t="s">
        <v>1963</v>
      </c>
      <c r="C666" s="226" t="s">
        <v>1957</v>
      </c>
      <c r="D666" s="227">
        <v>38421</v>
      </c>
      <c r="E666" s="226">
        <v>10909</v>
      </c>
      <c r="F666" s="228">
        <v>670</v>
      </c>
      <c r="G666" s="223"/>
      <c r="H666" s="219"/>
      <c r="I666" s="219"/>
      <c r="J666" s="219"/>
      <c r="K666" s="219"/>
    </row>
    <row r="667" spans="1:11" x14ac:dyDescent="0.2">
      <c r="A667" s="219"/>
      <c r="B667" s="226" t="s">
        <v>1963</v>
      </c>
      <c r="C667" s="226" t="s">
        <v>1957</v>
      </c>
      <c r="D667" s="227">
        <v>38415</v>
      </c>
      <c r="E667" s="226">
        <v>10910</v>
      </c>
      <c r="F667" s="228">
        <v>452.9</v>
      </c>
      <c r="G667" s="223"/>
      <c r="H667" s="219"/>
      <c r="I667" s="219"/>
      <c r="J667" s="219"/>
      <c r="K667" s="219"/>
    </row>
    <row r="668" spans="1:11" x14ac:dyDescent="0.2">
      <c r="A668" s="219"/>
      <c r="B668" s="226" t="s">
        <v>1963</v>
      </c>
      <c r="C668" s="226" t="s">
        <v>1961</v>
      </c>
      <c r="D668" s="227">
        <v>38416</v>
      </c>
      <c r="E668" s="226">
        <v>10911</v>
      </c>
      <c r="F668" s="228">
        <v>858</v>
      </c>
      <c r="G668" s="223"/>
      <c r="H668" s="219"/>
      <c r="I668" s="219"/>
      <c r="J668" s="219"/>
      <c r="K668" s="219"/>
    </row>
    <row r="669" spans="1:11" x14ac:dyDescent="0.2">
      <c r="A669" s="219"/>
      <c r="B669" s="226" t="s">
        <v>1963</v>
      </c>
      <c r="C669" s="226" t="s">
        <v>1956</v>
      </c>
      <c r="D669" s="227">
        <v>38429</v>
      </c>
      <c r="E669" s="226">
        <v>10912</v>
      </c>
      <c r="F669" s="228">
        <v>6200.55</v>
      </c>
      <c r="G669" s="223"/>
      <c r="H669" s="219"/>
      <c r="I669" s="219"/>
      <c r="J669" s="219"/>
      <c r="K669" s="219"/>
    </row>
    <row r="670" spans="1:11" x14ac:dyDescent="0.2">
      <c r="A670" s="219"/>
      <c r="B670" s="226" t="s">
        <v>1963</v>
      </c>
      <c r="C670" s="232" t="s">
        <v>1964</v>
      </c>
      <c r="D670" s="227">
        <v>38415</v>
      </c>
      <c r="E670" s="226">
        <v>10913</v>
      </c>
      <c r="F670" s="228">
        <v>768.75</v>
      </c>
      <c r="G670" s="223"/>
      <c r="H670" s="219"/>
      <c r="I670" s="219"/>
      <c r="J670" s="219"/>
      <c r="K670" s="219"/>
    </row>
    <row r="671" spans="1:11" x14ac:dyDescent="0.2">
      <c r="A671" s="219"/>
      <c r="B671" s="226" t="s">
        <v>8</v>
      </c>
      <c r="C671" s="226" t="s">
        <v>1954</v>
      </c>
      <c r="D671" s="227">
        <v>38413</v>
      </c>
      <c r="E671" s="226">
        <v>10914</v>
      </c>
      <c r="F671" s="228">
        <v>537.5</v>
      </c>
      <c r="G671" s="223"/>
      <c r="H671" s="219"/>
      <c r="I671" s="219"/>
      <c r="J671" s="219"/>
      <c r="K671" s="219"/>
    </row>
    <row r="672" spans="1:11" x14ac:dyDescent="0.2">
      <c r="A672" s="219"/>
      <c r="B672" s="226" t="s">
        <v>1963</v>
      </c>
      <c r="C672" s="226" t="s">
        <v>1956</v>
      </c>
      <c r="D672" s="227">
        <v>38413</v>
      </c>
      <c r="E672" s="226">
        <v>10915</v>
      </c>
      <c r="F672" s="228">
        <v>539.5</v>
      </c>
      <c r="G672" s="223"/>
      <c r="H672" s="219"/>
      <c r="I672" s="219"/>
      <c r="J672" s="219"/>
      <c r="K672" s="219"/>
    </row>
    <row r="673" spans="1:11" x14ac:dyDescent="0.2">
      <c r="A673" s="219"/>
      <c r="B673" s="226" t="s">
        <v>1963</v>
      </c>
      <c r="C673" s="226" t="s">
        <v>1957</v>
      </c>
      <c r="D673" s="227">
        <v>38420</v>
      </c>
      <c r="E673" s="226">
        <v>10916</v>
      </c>
      <c r="F673" s="228">
        <v>686.7</v>
      </c>
      <c r="G673" s="223"/>
      <c r="H673" s="219"/>
      <c r="I673" s="219"/>
      <c r="J673" s="219"/>
      <c r="K673" s="219"/>
    </row>
    <row r="674" spans="1:11" x14ac:dyDescent="0.2">
      <c r="A674" s="219"/>
      <c r="B674" s="226" t="s">
        <v>1963</v>
      </c>
      <c r="C674" s="232" t="s">
        <v>1964</v>
      </c>
      <c r="D674" s="227">
        <v>38422</v>
      </c>
      <c r="E674" s="226">
        <v>10917</v>
      </c>
      <c r="F674" s="228">
        <v>365.89</v>
      </c>
      <c r="G674" s="223"/>
      <c r="H674" s="219"/>
      <c r="I674" s="219"/>
      <c r="J674" s="219"/>
      <c r="K674" s="219"/>
    </row>
    <row r="675" spans="1:11" x14ac:dyDescent="0.2">
      <c r="A675" s="219"/>
      <c r="B675" s="226" t="s">
        <v>1963</v>
      </c>
      <c r="C675" s="226" t="s">
        <v>1961</v>
      </c>
      <c r="D675" s="227">
        <v>38422</v>
      </c>
      <c r="E675" s="226">
        <v>10918</v>
      </c>
      <c r="F675" s="228">
        <v>1447.5</v>
      </c>
      <c r="G675" s="223"/>
      <c r="H675" s="219"/>
      <c r="I675" s="219"/>
      <c r="J675" s="219"/>
      <c r="K675" s="219"/>
    </row>
    <row r="676" spans="1:11" x14ac:dyDescent="0.2">
      <c r="A676" s="219"/>
      <c r="B676" s="226" t="s">
        <v>1963</v>
      </c>
      <c r="C676" s="226" t="s">
        <v>1956</v>
      </c>
      <c r="D676" s="227">
        <v>38415</v>
      </c>
      <c r="E676" s="226">
        <v>10919</v>
      </c>
      <c r="F676" s="228">
        <v>1122.8</v>
      </c>
      <c r="G676" s="223"/>
      <c r="H676" s="219"/>
      <c r="I676" s="219"/>
      <c r="J676" s="219"/>
      <c r="K676" s="219"/>
    </row>
    <row r="677" spans="1:11" x14ac:dyDescent="0.2">
      <c r="A677" s="219"/>
      <c r="B677" s="226" t="s">
        <v>1963</v>
      </c>
      <c r="C677" s="232" t="s">
        <v>1964</v>
      </c>
      <c r="D677" s="227">
        <v>38420</v>
      </c>
      <c r="E677" s="226">
        <v>10920</v>
      </c>
      <c r="F677" s="228">
        <v>390</v>
      </c>
      <c r="G677" s="223"/>
      <c r="H677" s="219"/>
      <c r="I677" s="219"/>
      <c r="J677" s="219"/>
      <c r="K677" s="219"/>
    </row>
    <row r="678" spans="1:11" x14ac:dyDescent="0.2">
      <c r="A678" s="219"/>
      <c r="B678" s="226" t="s">
        <v>1963</v>
      </c>
      <c r="C678" s="226" t="s">
        <v>1957</v>
      </c>
      <c r="D678" s="227">
        <v>38420</v>
      </c>
      <c r="E678" s="226">
        <v>10921</v>
      </c>
      <c r="F678" s="228">
        <v>1936</v>
      </c>
      <c r="G678" s="223"/>
      <c r="H678" s="219"/>
      <c r="I678" s="219"/>
      <c r="J678" s="219"/>
      <c r="K678" s="219"/>
    </row>
    <row r="679" spans="1:11" x14ac:dyDescent="0.2">
      <c r="A679" s="219"/>
      <c r="B679" s="226" t="s">
        <v>8</v>
      </c>
      <c r="C679" s="226" t="s">
        <v>1953</v>
      </c>
      <c r="D679" s="227">
        <v>38416</v>
      </c>
      <c r="E679" s="226">
        <v>10922</v>
      </c>
      <c r="F679" s="228">
        <v>742.5</v>
      </c>
      <c r="G679" s="223"/>
      <c r="H679" s="219"/>
      <c r="I679" s="219"/>
      <c r="J679" s="219"/>
      <c r="K679" s="219"/>
    </row>
    <row r="680" spans="1:11" x14ac:dyDescent="0.2">
      <c r="A680" s="219"/>
      <c r="B680" s="226" t="s">
        <v>8</v>
      </c>
      <c r="C680" s="232" t="s">
        <v>1973</v>
      </c>
      <c r="D680" s="227">
        <v>38424</v>
      </c>
      <c r="E680" s="226">
        <v>10923</v>
      </c>
      <c r="F680" s="228">
        <v>748.8</v>
      </c>
      <c r="G680" s="223"/>
      <c r="H680" s="219"/>
      <c r="I680" s="219"/>
      <c r="J680" s="219"/>
      <c r="K680" s="219"/>
    </row>
    <row r="681" spans="1:11" x14ac:dyDescent="0.2">
      <c r="A681" s="219"/>
      <c r="B681" s="226" t="s">
        <v>1963</v>
      </c>
      <c r="C681" s="226" t="s">
        <v>1961</v>
      </c>
      <c r="D681" s="227">
        <v>38450</v>
      </c>
      <c r="E681" s="226">
        <v>10924</v>
      </c>
      <c r="F681" s="228">
        <v>1835.7</v>
      </c>
      <c r="G681" s="223"/>
      <c r="H681" s="219"/>
      <c r="I681" s="219"/>
      <c r="J681" s="219"/>
      <c r="K681" s="219"/>
    </row>
    <row r="682" spans="1:11" x14ac:dyDescent="0.2">
      <c r="A682" s="219"/>
      <c r="B682" s="226" t="s">
        <v>1963</v>
      </c>
      <c r="C682" s="226" t="s">
        <v>1961</v>
      </c>
      <c r="D682" s="227">
        <v>38424</v>
      </c>
      <c r="E682" s="226">
        <v>10925</v>
      </c>
      <c r="F682" s="228">
        <v>475.15</v>
      </c>
      <c r="G682" s="223"/>
      <c r="H682" s="219"/>
      <c r="I682" s="219"/>
      <c r="J682" s="219"/>
      <c r="K682" s="219"/>
    </row>
    <row r="683" spans="1:11" x14ac:dyDescent="0.2">
      <c r="A683" s="219"/>
      <c r="B683" s="226" t="s">
        <v>1963</v>
      </c>
      <c r="C683" s="232" t="s">
        <v>1964</v>
      </c>
      <c r="D683" s="227">
        <v>38422</v>
      </c>
      <c r="E683" s="226">
        <v>10926</v>
      </c>
      <c r="F683" s="228">
        <v>514.4</v>
      </c>
      <c r="G683" s="223"/>
      <c r="H683" s="219"/>
      <c r="I683" s="219"/>
      <c r="J683" s="219"/>
      <c r="K683" s="219"/>
    </row>
    <row r="684" spans="1:11" x14ac:dyDescent="0.2">
      <c r="A684" s="219"/>
      <c r="B684" s="226" t="s">
        <v>1963</v>
      </c>
      <c r="C684" s="232" t="s">
        <v>1964</v>
      </c>
      <c r="D684" s="227">
        <v>38450</v>
      </c>
      <c r="E684" s="226">
        <v>10927</v>
      </c>
      <c r="F684" s="228">
        <v>800</v>
      </c>
      <c r="G684" s="223"/>
      <c r="H684" s="219"/>
      <c r="I684" s="219"/>
      <c r="J684" s="219"/>
      <c r="K684" s="219"/>
    </row>
    <row r="685" spans="1:11" x14ac:dyDescent="0.2">
      <c r="A685" s="219"/>
      <c r="B685" s="226" t="s">
        <v>1963</v>
      </c>
      <c r="C685" s="226" t="s">
        <v>1957</v>
      </c>
      <c r="D685" s="227">
        <v>38429</v>
      </c>
      <c r="E685" s="226">
        <v>10928</v>
      </c>
      <c r="F685" s="228">
        <v>137.5</v>
      </c>
      <c r="G685" s="223"/>
      <c r="H685" s="219"/>
      <c r="I685" s="219"/>
      <c r="J685" s="219"/>
      <c r="K685" s="219"/>
    </row>
    <row r="686" spans="1:11" x14ac:dyDescent="0.2">
      <c r="A686" s="219"/>
      <c r="B686" s="226" t="s">
        <v>8</v>
      </c>
      <c r="C686" s="226" t="s">
        <v>1954</v>
      </c>
      <c r="D686" s="227">
        <v>38423</v>
      </c>
      <c r="E686" s="226">
        <v>10929</v>
      </c>
      <c r="F686" s="228">
        <v>1174.75</v>
      </c>
      <c r="G686" s="223"/>
      <c r="H686" s="219"/>
      <c r="I686" s="219"/>
      <c r="J686" s="219"/>
      <c r="K686" s="219"/>
    </row>
    <row r="687" spans="1:11" x14ac:dyDescent="0.2">
      <c r="A687" s="219"/>
      <c r="B687" s="226" t="s">
        <v>1963</v>
      </c>
      <c r="C687" s="232" t="s">
        <v>1964</v>
      </c>
      <c r="D687" s="227">
        <v>38429</v>
      </c>
      <c r="E687" s="226">
        <v>10930</v>
      </c>
      <c r="F687" s="228">
        <v>2255.5</v>
      </c>
      <c r="G687" s="223"/>
      <c r="H687" s="219"/>
      <c r="I687" s="219"/>
      <c r="J687" s="219"/>
      <c r="K687" s="219"/>
    </row>
    <row r="688" spans="1:11" x14ac:dyDescent="0.2">
      <c r="A688" s="219"/>
      <c r="B688" s="226" t="s">
        <v>1963</v>
      </c>
      <c r="C688" s="232" t="s">
        <v>1964</v>
      </c>
      <c r="D688" s="227">
        <v>38430</v>
      </c>
      <c r="E688" s="226">
        <v>10931</v>
      </c>
      <c r="F688" s="228">
        <v>799.2</v>
      </c>
      <c r="G688" s="223"/>
      <c r="H688" s="219"/>
      <c r="I688" s="219"/>
      <c r="J688" s="219"/>
      <c r="K688" s="219"/>
    </row>
    <row r="689" spans="1:11" x14ac:dyDescent="0.2">
      <c r="A689" s="219"/>
      <c r="B689" s="226" t="s">
        <v>1963</v>
      </c>
      <c r="C689" s="226" t="s">
        <v>1962</v>
      </c>
      <c r="D689" s="227">
        <v>38435</v>
      </c>
      <c r="E689" s="226">
        <v>10932</v>
      </c>
      <c r="F689" s="228">
        <v>1788.63</v>
      </c>
      <c r="G689" s="223"/>
      <c r="H689" s="219"/>
      <c r="I689" s="219"/>
      <c r="J689" s="219"/>
      <c r="K689" s="219"/>
    </row>
    <row r="690" spans="1:11" x14ac:dyDescent="0.2">
      <c r="A690" s="219"/>
      <c r="B690" s="226" t="s">
        <v>8</v>
      </c>
      <c r="C690" s="226" t="s">
        <v>1954</v>
      </c>
      <c r="D690" s="227">
        <v>38427</v>
      </c>
      <c r="E690" s="226">
        <v>10933</v>
      </c>
      <c r="F690" s="228">
        <v>920.6</v>
      </c>
      <c r="G690" s="223"/>
      <c r="H690" s="219"/>
      <c r="I690" s="219"/>
      <c r="J690" s="219"/>
      <c r="K690" s="219"/>
    </row>
    <row r="691" spans="1:11" x14ac:dyDescent="0.2">
      <c r="A691" s="219"/>
      <c r="B691" s="226" t="s">
        <v>1963</v>
      </c>
      <c r="C691" s="226" t="s">
        <v>1961</v>
      </c>
      <c r="D691" s="227">
        <v>38423</v>
      </c>
      <c r="E691" s="226">
        <v>10934</v>
      </c>
      <c r="F691" s="228">
        <v>500</v>
      </c>
      <c r="G691" s="223"/>
      <c r="H691" s="219"/>
      <c r="I691" s="219"/>
      <c r="J691" s="219"/>
      <c r="K691" s="219"/>
    </row>
    <row r="692" spans="1:11" x14ac:dyDescent="0.2">
      <c r="A692" s="219"/>
      <c r="B692" s="226" t="s">
        <v>1963</v>
      </c>
      <c r="C692" s="232" t="s">
        <v>1964</v>
      </c>
      <c r="D692" s="227">
        <v>38429</v>
      </c>
      <c r="E692" s="226">
        <v>10935</v>
      </c>
      <c r="F692" s="228">
        <v>619.5</v>
      </c>
      <c r="G692" s="223"/>
      <c r="H692" s="219"/>
      <c r="I692" s="219"/>
      <c r="J692" s="219"/>
      <c r="K692" s="219"/>
    </row>
    <row r="693" spans="1:11" x14ac:dyDescent="0.2">
      <c r="A693" s="219"/>
      <c r="B693" s="226" t="s">
        <v>1963</v>
      </c>
      <c r="C693" s="226" t="s">
        <v>1961</v>
      </c>
      <c r="D693" s="227">
        <v>38429</v>
      </c>
      <c r="E693" s="226">
        <v>10936</v>
      </c>
      <c r="F693" s="228">
        <v>456</v>
      </c>
      <c r="G693" s="223"/>
      <c r="H693" s="219"/>
      <c r="I693" s="219"/>
      <c r="J693" s="219"/>
      <c r="K693" s="219"/>
    </row>
    <row r="694" spans="1:11" x14ac:dyDescent="0.2">
      <c r="A694" s="219"/>
      <c r="B694" s="226" t="s">
        <v>8</v>
      </c>
      <c r="C694" s="232" t="s">
        <v>1973</v>
      </c>
      <c r="D694" s="227">
        <v>38424</v>
      </c>
      <c r="E694" s="226">
        <v>10937</v>
      </c>
      <c r="F694" s="228">
        <v>644.79999999999995</v>
      </c>
      <c r="G694" s="223"/>
      <c r="H694" s="219"/>
      <c r="I694" s="219"/>
      <c r="J694" s="219"/>
      <c r="K694" s="219"/>
    </row>
    <row r="695" spans="1:11" x14ac:dyDescent="0.2">
      <c r="A695" s="219"/>
      <c r="B695" s="226" t="s">
        <v>1963</v>
      </c>
      <c r="C695" s="226" t="s">
        <v>1961</v>
      </c>
      <c r="D695" s="227">
        <v>38427</v>
      </c>
      <c r="E695" s="226">
        <v>10938</v>
      </c>
      <c r="F695" s="228">
        <v>2731.87</v>
      </c>
      <c r="G695" s="223"/>
      <c r="H695" s="219"/>
      <c r="I695" s="219"/>
      <c r="J695" s="219"/>
      <c r="K695" s="219"/>
    </row>
    <row r="696" spans="1:11" x14ac:dyDescent="0.2">
      <c r="A696" s="219"/>
      <c r="B696" s="226" t="s">
        <v>1963</v>
      </c>
      <c r="C696" s="226" t="s">
        <v>1956</v>
      </c>
      <c r="D696" s="227">
        <v>38424</v>
      </c>
      <c r="E696" s="226">
        <v>10939</v>
      </c>
      <c r="F696" s="228">
        <v>637.5</v>
      </c>
      <c r="G696" s="223"/>
      <c r="H696" s="219"/>
      <c r="I696" s="219"/>
      <c r="J696" s="219"/>
      <c r="K696" s="219"/>
    </row>
    <row r="697" spans="1:11" x14ac:dyDescent="0.2">
      <c r="A697" s="219"/>
      <c r="B697" s="226" t="s">
        <v>1963</v>
      </c>
      <c r="C697" s="226" t="s">
        <v>1962</v>
      </c>
      <c r="D697" s="227">
        <v>38434</v>
      </c>
      <c r="E697" s="226">
        <v>10940</v>
      </c>
      <c r="F697" s="228">
        <v>360</v>
      </c>
      <c r="G697" s="223"/>
      <c r="H697" s="219"/>
      <c r="I697" s="219"/>
      <c r="J697" s="219"/>
      <c r="K697" s="219"/>
    </row>
    <row r="698" spans="1:11" x14ac:dyDescent="0.2">
      <c r="A698" s="219"/>
      <c r="B698" s="226" t="s">
        <v>8</v>
      </c>
      <c r="C698" s="232" t="s">
        <v>1973</v>
      </c>
      <c r="D698" s="227">
        <v>38431</v>
      </c>
      <c r="E698" s="226">
        <v>10941</v>
      </c>
      <c r="F698" s="228">
        <v>4011.75</v>
      </c>
      <c r="G698" s="223"/>
      <c r="H698" s="219"/>
      <c r="I698" s="219"/>
      <c r="J698" s="219"/>
      <c r="K698" s="219"/>
    </row>
    <row r="699" spans="1:11" x14ac:dyDescent="0.2">
      <c r="A699" s="219"/>
      <c r="B699" s="226" t="s">
        <v>8</v>
      </c>
      <c r="C699" s="226" t="s">
        <v>1959</v>
      </c>
      <c r="D699" s="227">
        <v>38429</v>
      </c>
      <c r="E699" s="226">
        <v>10942</v>
      </c>
      <c r="F699" s="228">
        <v>560</v>
      </c>
      <c r="G699" s="223"/>
      <c r="H699" s="219"/>
      <c r="I699" s="219"/>
      <c r="J699" s="219"/>
      <c r="K699" s="219"/>
    </row>
    <row r="700" spans="1:11" x14ac:dyDescent="0.2">
      <c r="A700" s="219"/>
      <c r="B700" s="226" t="s">
        <v>1963</v>
      </c>
      <c r="C700" s="232" t="s">
        <v>1964</v>
      </c>
      <c r="D700" s="227">
        <v>38430</v>
      </c>
      <c r="E700" s="226">
        <v>10943</v>
      </c>
      <c r="F700" s="228">
        <v>711</v>
      </c>
      <c r="G700" s="223"/>
      <c r="H700" s="219"/>
      <c r="I700" s="219"/>
      <c r="J700" s="219"/>
      <c r="K700" s="219"/>
    </row>
    <row r="701" spans="1:11" x14ac:dyDescent="0.2">
      <c r="A701" s="219"/>
      <c r="B701" s="226" t="s">
        <v>8</v>
      </c>
      <c r="C701" s="226" t="s">
        <v>1954</v>
      </c>
      <c r="D701" s="227">
        <v>38424</v>
      </c>
      <c r="E701" s="226">
        <v>10944</v>
      </c>
      <c r="F701" s="228">
        <v>1025.33</v>
      </c>
      <c r="G701" s="223"/>
      <c r="H701" s="219"/>
      <c r="I701" s="219"/>
      <c r="J701" s="219"/>
      <c r="K701" s="219"/>
    </row>
    <row r="702" spans="1:11" x14ac:dyDescent="0.2">
      <c r="A702" s="219"/>
      <c r="B702" s="226" t="s">
        <v>1963</v>
      </c>
      <c r="C702" s="232" t="s">
        <v>1964</v>
      </c>
      <c r="D702" s="227">
        <v>38429</v>
      </c>
      <c r="E702" s="226">
        <v>10945</v>
      </c>
      <c r="F702" s="228">
        <v>245</v>
      </c>
      <c r="G702" s="223"/>
      <c r="H702" s="219"/>
      <c r="I702" s="219"/>
      <c r="J702" s="219"/>
      <c r="K702" s="219"/>
    </row>
    <row r="703" spans="1:11" x14ac:dyDescent="0.2">
      <c r="A703" s="219"/>
      <c r="B703" s="226" t="s">
        <v>1963</v>
      </c>
      <c r="C703" s="226" t="s">
        <v>1957</v>
      </c>
      <c r="D703" s="227">
        <v>38430</v>
      </c>
      <c r="E703" s="226">
        <v>10946</v>
      </c>
      <c r="F703" s="228">
        <v>1407.5</v>
      </c>
      <c r="G703" s="223"/>
      <c r="H703" s="219"/>
      <c r="I703" s="219"/>
      <c r="J703" s="219"/>
      <c r="K703" s="219"/>
    </row>
    <row r="704" spans="1:11" x14ac:dyDescent="0.2">
      <c r="A704" s="219"/>
      <c r="B704" s="226" t="s">
        <v>1963</v>
      </c>
      <c r="C704" s="226" t="s">
        <v>1961</v>
      </c>
      <c r="D704" s="227">
        <v>38427</v>
      </c>
      <c r="E704" s="226">
        <v>10947</v>
      </c>
      <c r="F704" s="228">
        <v>220</v>
      </c>
      <c r="G704" s="223"/>
      <c r="H704" s="219"/>
      <c r="I704" s="219"/>
      <c r="J704" s="219"/>
      <c r="K704" s="219"/>
    </row>
    <row r="705" spans="1:11" x14ac:dyDescent="0.2">
      <c r="A705" s="219"/>
      <c r="B705" s="226" t="s">
        <v>1963</v>
      </c>
      <c r="C705" s="226" t="s">
        <v>1961</v>
      </c>
      <c r="D705" s="227">
        <v>38430</v>
      </c>
      <c r="E705" s="226">
        <v>10948</v>
      </c>
      <c r="F705" s="228">
        <v>2362.25</v>
      </c>
      <c r="G705" s="223"/>
      <c r="H705" s="219"/>
      <c r="I705" s="219"/>
      <c r="J705" s="219"/>
      <c r="K705" s="219"/>
    </row>
    <row r="706" spans="1:11" x14ac:dyDescent="0.2">
      <c r="A706" s="219"/>
      <c r="B706" s="226" t="s">
        <v>1963</v>
      </c>
      <c r="C706" s="226" t="s">
        <v>1956</v>
      </c>
      <c r="D706" s="227">
        <v>38428</v>
      </c>
      <c r="E706" s="226">
        <v>10949</v>
      </c>
      <c r="F706" s="228">
        <v>4422</v>
      </c>
      <c r="G706" s="223"/>
      <c r="H706" s="219"/>
      <c r="I706" s="219"/>
      <c r="J706" s="219"/>
      <c r="K706" s="219"/>
    </row>
    <row r="707" spans="1:11" x14ac:dyDescent="0.2">
      <c r="A707" s="219"/>
      <c r="B707" s="226" t="s">
        <v>1963</v>
      </c>
      <c r="C707" s="226" t="s">
        <v>1957</v>
      </c>
      <c r="D707" s="227">
        <v>38434</v>
      </c>
      <c r="E707" s="226">
        <v>10950</v>
      </c>
      <c r="F707" s="228">
        <v>110</v>
      </c>
      <c r="G707" s="223"/>
      <c r="H707" s="219"/>
      <c r="I707" s="219"/>
      <c r="J707" s="219"/>
      <c r="K707" s="219"/>
    </row>
    <row r="708" spans="1:11" x14ac:dyDescent="0.2">
      <c r="A708" s="219"/>
      <c r="B708" s="226" t="s">
        <v>8</v>
      </c>
      <c r="C708" s="226" t="s">
        <v>1959</v>
      </c>
      <c r="D708" s="227">
        <v>38449</v>
      </c>
      <c r="E708" s="226">
        <v>10951</v>
      </c>
      <c r="F708" s="228">
        <v>458.74</v>
      </c>
      <c r="G708" s="223"/>
      <c r="H708" s="219"/>
      <c r="I708" s="219"/>
      <c r="J708" s="219"/>
      <c r="K708" s="219"/>
    </row>
    <row r="709" spans="1:11" x14ac:dyDescent="0.2">
      <c r="A709" s="219"/>
      <c r="B709" s="226" t="s">
        <v>1963</v>
      </c>
      <c r="C709" s="226" t="s">
        <v>1957</v>
      </c>
      <c r="D709" s="227">
        <v>38435</v>
      </c>
      <c r="E709" s="226">
        <v>10952</v>
      </c>
      <c r="F709" s="228">
        <v>471.2</v>
      </c>
      <c r="G709" s="223"/>
      <c r="H709" s="219"/>
      <c r="I709" s="219"/>
      <c r="J709" s="219"/>
      <c r="K709" s="219"/>
    </row>
    <row r="710" spans="1:11" x14ac:dyDescent="0.2">
      <c r="A710" s="219"/>
      <c r="B710" s="226" t="s">
        <v>8</v>
      </c>
      <c r="C710" s="226" t="s">
        <v>1959</v>
      </c>
      <c r="D710" s="227">
        <v>38436</v>
      </c>
      <c r="E710" s="226">
        <v>10953</v>
      </c>
      <c r="F710" s="228">
        <v>4441.25</v>
      </c>
      <c r="G710" s="223"/>
      <c r="H710" s="219"/>
      <c r="I710" s="219"/>
      <c r="J710" s="219"/>
      <c r="K710" s="219"/>
    </row>
    <row r="711" spans="1:11" x14ac:dyDescent="0.2">
      <c r="A711" s="219"/>
      <c r="B711" s="226" t="s">
        <v>8</v>
      </c>
      <c r="C711" s="226" t="s">
        <v>1953</v>
      </c>
      <c r="D711" s="227">
        <v>38431</v>
      </c>
      <c r="E711" s="226">
        <v>10954</v>
      </c>
      <c r="F711" s="228">
        <v>1659.53</v>
      </c>
      <c r="G711" s="223"/>
      <c r="H711" s="219"/>
      <c r="I711" s="219"/>
      <c r="J711" s="219"/>
      <c r="K711" s="219"/>
    </row>
    <row r="712" spans="1:11" x14ac:dyDescent="0.2">
      <c r="A712" s="219"/>
      <c r="B712" s="226" t="s">
        <v>1963</v>
      </c>
      <c r="C712" s="226" t="s">
        <v>1962</v>
      </c>
      <c r="D712" s="227">
        <v>38431</v>
      </c>
      <c r="E712" s="226">
        <v>10955</v>
      </c>
      <c r="F712" s="228">
        <v>74.400000000000006</v>
      </c>
      <c r="G712" s="223"/>
      <c r="H712" s="219"/>
      <c r="I712" s="219"/>
      <c r="J712" s="219"/>
      <c r="K712" s="219"/>
    </row>
    <row r="713" spans="1:11" x14ac:dyDescent="0.2">
      <c r="A713" s="219"/>
      <c r="B713" s="226" t="s">
        <v>8</v>
      </c>
      <c r="C713" s="226" t="s">
        <v>1954</v>
      </c>
      <c r="D713" s="227">
        <v>38431</v>
      </c>
      <c r="E713" s="226">
        <v>10956</v>
      </c>
      <c r="F713" s="228">
        <v>677</v>
      </c>
      <c r="G713" s="223"/>
      <c r="H713" s="219"/>
      <c r="I713" s="219"/>
      <c r="J713" s="219"/>
      <c r="K713" s="219"/>
    </row>
    <row r="714" spans="1:11" x14ac:dyDescent="0.2">
      <c r="A714" s="219"/>
      <c r="B714" s="226" t="s">
        <v>1963</v>
      </c>
      <c r="C714" s="226" t="s">
        <v>1962</v>
      </c>
      <c r="D714" s="227">
        <v>38438</v>
      </c>
      <c r="E714" s="226">
        <v>10957</v>
      </c>
      <c r="F714" s="228">
        <v>1762.7</v>
      </c>
      <c r="G714" s="223"/>
      <c r="H714" s="219"/>
      <c r="I714" s="219"/>
      <c r="J714" s="219"/>
      <c r="K714" s="219"/>
    </row>
    <row r="715" spans="1:11" x14ac:dyDescent="0.2">
      <c r="A715" s="219"/>
      <c r="B715" s="226" t="s">
        <v>8</v>
      </c>
      <c r="C715" s="232" t="s">
        <v>1973</v>
      </c>
      <c r="D715" s="227">
        <v>38438</v>
      </c>
      <c r="E715" s="226">
        <v>10958</v>
      </c>
      <c r="F715" s="228">
        <v>781</v>
      </c>
      <c r="G715" s="223"/>
      <c r="H715" s="219"/>
      <c r="I715" s="219"/>
      <c r="J715" s="219"/>
      <c r="K715" s="219"/>
    </row>
    <row r="716" spans="1:11" x14ac:dyDescent="0.2">
      <c r="A716" s="219"/>
      <c r="B716" s="226" t="s">
        <v>8</v>
      </c>
      <c r="C716" s="226" t="s">
        <v>1954</v>
      </c>
      <c r="D716" s="227">
        <v>38434</v>
      </c>
      <c r="E716" s="226">
        <v>10959</v>
      </c>
      <c r="F716" s="228">
        <v>131.75</v>
      </c>
      <c r="G716" s="223"/>
      <c r="H716" s="219"/>
      <c r="I716" s="219"/>
      <c r="J716" s="219"/>
      <c r="K716" s="219"/>
    </row>
    <row r="717" spans="1:11" x14ac:dyDescent="0.2">
      <c r="A717" s="219"/>
      <c r="B717" s="226" t="s">
        <v>1963</v>
      </c>
      <c r="C717" s="226" t="s">
        <v>1961</v>
      </c>
      <c r="D717" s="227">
        <v>38450</v>
      </c>
      <c r="E717" s="226">
        <v>10960</v>
      </c>
      <c r="F717" s="228">
        <v>265.35000000000002</v>
      </c>
      <c r="G717" s="223"/>
      <c r="H717" s="219"/>
      <c r="I717" s="219"/>
      <c r="J717" s="219"/>
      <c r="K717" s="219"/>
    </row>
    <row r="718" spans="1:11" x14ac:dyDescent="0.2">
      <c r="A718" s="219"/>
      <c r="B718" s="226" t="s">
        <v>1963</v>
      </c>
      <c r="C718" s="226" t="s">
        <v>1962</v>
      </c>
      <c r="D718" s="227">
        <v>38441</v>
      </c>
      <c r="E718" s="226">
        <v>10961</v>
      </c>
      <c r="F718" s="228">
        <v>1119.9000000000001</v>
      </c>
      <c r="G718" s="223"/>
      <c r="H718" s="219"/>
      <c r="I718" s="219"/>
      <c r="J718" s="219"/>
      <c r="K718" s="219"/>
    </row>
    <row r="719" spans="1:11" x14ac:dyDescent="0.2">
      <c r="A719" s="219"/>
      <c r="B719" s="226" t="s">
        <v>1963</v>
      </c>
      <c r="C719" s="226" t="s">
        <v>1962</v>
      </c>
      <c r="D719" s="227">
        <v>38434</v>
      </c>
      <c r="E719" s="226">
        <v>10962</v>
      </c>
      <c r="F719" s="228">
        <v>3584</v>
      </c>
      <c r="G719" s="223"/>
      <c r="H719" s="219"/>
      <c r="I719" s="219"/>
      <c r="J719" s="219"/>
      <c r="K719" s="219"/>
    </row>
    <row r="720" spans="1:11" x14ac:dyDescent="0.2">
      <c r="A720" s="219"/>
      <c r="B720" s="226" t="s">
        <v>8</v>
      </c>
      <c r="C720" s="226" t="s">
        <v>1959</v>
      </c>
      <c r="D720" s="227">
        <v>38437</v>
      </c>
      <c r="E720" s="226">
        <v>10963</v>
      </c>
      <c r="F720" s="228">
        <v>57.8</v>
      </c>
      <c r="G720" s="223"/>
      <c r="H720" s="219"/>
      <c r="I720" s="219"/>
      <c r="J720" s="219"/>
      <c r="K720" s="219"/>
    </row>
    <row r="721" spans="1:11" x14ac:dyDescent="0.2">
      <c r="A721" s="219"/>
      <c r="B721" s="226" t="s">
        <v>1963</v>
      </c>
      <c r="C721" s="226" t="s">
        <v>1961</v>
      </c>
      <c r="D721" s="227">
        <v>38435</v>
      </c>
      <c r="E721" s="226">
        <v>10964</v>
      </c>
      <c r="F721" s="228">
        <v>2052.5</v>
      </c>
      <c r="G721" s="223"/>
      <c r="H721" s="219"/>
      <c r="I721" s="219"/>
      <c r="J721" s="219"/>
      <c r="K721" s="219"/>
    </row>
    <row r="722" spans="1:11" x14ac:dyDescent="0.2">
      <c r="A722" s="219"/>
      <c r="B722" s="226" t="s">
        <v>8</v>
      </c>
      <c r="C722" s="226" t="s">
        <v>1954</v>
      </c>
      <c r="D722" s="227">
        <v>38441</v>
      </c>
      <c r="E722" s="226">
        <v>10965</v>
      </c>
      <c r="F722" s="228">
        <v>848</v>
      </c>
      <c r="G722" s="223"/>
      <c r="H722" s="219"/>
      <c r="I722" s="219"/>
      <c r="J722" s="219"/>
      <c r="K722" s="219"/>
    </row>
    <row r="723" spans="1:11" x14ac:dyDescent="0.2">
      <c r="A723" s="219"/>
      <c r="B723" s="226" t="s">
        <v>1963</v>
      </c>
      <c r="C723" s="232" t="s">
        <v>1964</v>
      </c>
      <c r="D723" s="227">
        <v>38450</v>
      </c>
      <c r="E723" s="226">
        <v>10966</v>
      </c>
      <c r="F723" s="228">
        <v>1098.46</v>
      </c>
      <c r="G723" s="223"/>
      <c r="H723" s="219"/>
      <c r="I723" s="219"/>
      <c r="J723" s="219"/>
      <c r="K723" s="219"/>
    </row>
    <row r="724" spans="1:11" x14ac:dyDescent="0.2">
      <c r="A724" s="219"/>
      <c r="B724" s="226" t="s">
        <v>1963</v>
      </c>
      <c r="C724" s="226" t="s">
        <v>1956</v>
      </c>
      <c r="D724" s="227">
        <v>38444</v>
      </c>
      <c r="E724" s="226">
        <v>10967</v>
      </c>
      <c r="F724" s="228">
        <v>910.4</v>
      </c>
      <c r="G724" s="223"/>
      <c r="H724" s="219"/>
      <c r="I724" s="219"/>
      <c r="J724" s="219"/>
      <c r="K724" s="219"/>
    </row>
    <row r="725" spans="1:11" x14ac:dyDescent="0.2">
      <c r="A725" s="219"/>
      <c r="B725" s="226" t="s">
        <v>1963</v>
      </c>
      <c r="C725" s="226" t="s">
        <v>1957</v>
      </c>
      <c r="D725" s="227">
        <v>38443</v>
      </c>
      <c r="E725" s="226">
        <v>10968</v>
      </c>
      <c r="F725" s="228">
        <v>1408</v>
      </c>
      <c r="G725" s="223"/>
      <c r="H725" s="219"/>
      <c r="I725" s="219"/>
      <c r="J725" s="219"/>
      <c r="K725" s="219"/>
    </row>
    <row r="726" spans="1:11" x14ac:dyDescent="0.2">
      <c r="A726" s="219"/>
      <c r="B726" s="226" t="s">
        <v>1963</v>
      </c>
      <c r="C726" s="226" t="s">
        <v>1957</v>
      </c>
      <c r="D726" s="227">
        <v>38441</v>
      </c>
      <c r="E726" s="226">
        <v>10969</v>
      </c>
      <c r="F726" s="228">
        <v>108</v>
      </c>
      <c r="G726" s="223"/>
      <c r="H726" s="219"/>
      <c r="I726" s="219"/>
      <c r="J726" s="219"/>
      <c r="K726" s="219"/>
    </row>
    <row r="727" spans="1:11" x14ac:dyDescent="0.2">
      <c r="A727" s="219"/>
      <c r="B727" s="226" t="s">
        <v>8</v>
      </c>
      <c r="C727" s="226" t="s">
        <v>1959</v>
      </c>
      <c r="D727" s="227">
        <v>38466</v>
      </c>
      <c r="E727" s="226">
        <v>10970</v>
      </c>
      <c r="F727" s="228">
        <v>224</v>
      </c>
      <c r="G727" s="223"/>
      <c r="H727" s="219"/>
      <c r="I727" s="219"/>
      <c r="J727" s="219"/>
      <c r="K727" s="219"/>
    </row>
    <row r="728" spans="1:11" x14ac:dyDescent="0.2">
      <c r="A728" s="219"/>
      <c r="B728" s="226" t="s">
        <v>1963</v>
      </c>
      <c r="C728" s="226" t="s">
        <v>1956</v>
      </c>
      <c r="D728" s="227">
        <v>38444</v>
      </c>
      <c r="E728" s="226">
        <v>10971</v>
      </c>
      <c r="F728" s="228">
        <v>1733.06</v>
      </c>
      <c r="G728" s="223"/>
      <c r="H728" s="219"/>
      <c r="I728" s="219"/>
      <c r="J728" s="219"/>
      <c r="K728" s="219"/>
    </row>
    <row r="729" spans="1:11" x14ac:dyDescent="0.2">
      <c r="A729" s="219"/>
      <c r="B729" s="226" t="s">
        <v>1963</v>
      </c>
      <c r="C729" s="232" t="s">
        <v>1964</v>
      </c>
      <c r="D729" s="227">
        <v>38437</v>
      </c>
      <c r="E729" s="226">
        <v>10972</v>
      </c>
      <c r="F729" s="228">
        <v>251.5</v>
      </c>
      <c r="G729" s="223"/>
      <c r="H729" s="219"/>
      <c r="I729" s="219"/>
      <c r="J729" s="219"/>
      <c r="K729" s="219"/>
    </row>
    <row r="730" spans="1:11" x14ac:dyDescent="0.2">
      <c r="A730" s="219"/>
      <c r="B730" s="226" t="s">
        <v>8</v>
      </c>
      <c r="C730" s="226" t="s">
        <v>1954</v>
      </c>
      <c r="D730" s="227">
        <v>38438</v>
      </c>
      <c r="E730" s="226">
        <v>10973</v>
      </c>
      <c r="F730" s="228">
        <v>291.55</v>
      </c>
      <c r="G730" s="223"/>
      <c r="H730" s="219"/>
      <c r="I730" s="219"/>
      <c r="J730" s="219"/>
      <c r="K730" s="219"/>
    </row>
    <row r="731" spans="1:11" x14ac:dyDescent="0.2">
      <c r="A731" s="219"/>
      <c r="B731" s="226" t="s">
        <v>1963</v>
      </c>
      <c r="C731" s="226" t="s">
        <v>1961</v>
      </c>
      <c r="D731" s="227">
        <v>38445</v>
      </c>
      <c r="E731" s="226">
        <v>10974</v>
      </c>
      <c r="F731" s="228">
        <v>439</v>
      </c>
      <c r="G731" s="223"/>
      <c r="H731" s="219"/>
      <c r="I731" s="219"/>
      <c r="J731" s="219"/>
      <c r="K731" s="219"/>
    </row>
    <row r="732" spans="1:11" x14ac:dyDescent="0.2">
      <c r="A732" s="219"/>
      <c r="B732" s="226" t="s">
        <v>1963</v>
      </c>
      <c r="C732" s="226" t="s">
        <v>1957</v>
      </c>
      <c r="D732" s="227">
        <v>38438</v>
      </c>
      <c r="E732" s="226">
        <v>10975</v>
      </c>
      <c r="F732" s="228">
        <v>717.5</v>
      </c>
      <c r="G732" s="223"/>
      <c r="H732" s="219"/>
      <c r="I732" s="219"/>
      <c r="J732" s="219"/>
      <c r="K732" s="219"/>
    </row>
    <row r="733" spans="1:11" x14ac:dyDescent="0.2">
      <c r="A733" s="219"/>
      <c r="B733" s="226" t="s">
        <v>1963</v>
      </c>
      <c r="C733" s="226" t="s">
        <v>1957</v>
      </c>
      <c r="D733" s="227">
        <v>38445</v>
      </c>
      <c r="E733" s="226">
        <v>10976</v>
      </c>
      <c r="F733" s="228">
        <v>912</v>
      </c>
      <c r="G733" s="223"/>
      <c r="H733" s="219"/>
      <c r="I733" s="219"/>
      <c r="J733" s="219"/>
      <c r="K733" s="219"/>
    </row>
    <row r="734" spans="1:11" x14ac:dyDescent="0.2">
      <c r="A734" s="219"/>
      <c r="B734" s="226" t="s">
        <v>1963</v>
      </c>
      <c r="C734" s="226" t="s">
        <v>1962</v>
      </c>
      <c r="D734" s="227">
        <v>38452</v>
      </c>
      <c r="E734" s="226">
        <v>10977</v>
      </c>
      <c r="F734" s="228">
        <v>2233</v>
      </c>
      <c r="G734" s="223"/>
      <c r="H734" s="219"/>
      <c r="I734" s="219"/>
      <c r="J734" s="219"/>
      <c r="K734" s="219"/>
    </row>
    <row r="735" spans="1:11" x14ac:dyDescent="0.2">
      <c r="A735" s="219"/>
      <c r="B735" s="226" t="s">
        <v>8</v>
      </c>
      <c r="C735" s="226" t="s">
        <v>1959</v>
      </c>
      <c r="D735" s="227">
        <v>38465</v>
      </c>
      <c r="E735" s="226">
        <v>10978</v>
      </c>
      <c r="F735" s="228">
        <v>1303.19</v>
      </c>
      <c r="G735" s="223"/>
      <c r="H735" s="219"/>
      <c r="I735" s="219"/>
      <c r="J735" s="219"/>
      <c r="K735" s="219"/>
    </row>
    <row r="736" spans="1:11" x14ac:dyDescent="0.2">
      <c r="A736" s="219"/>
      <c r="B736" s="226" t="s">
        <v>1963</v>
      </c>
      <c r="C736" s="226" t="s">
        <v>1962</v>
      </c>
      <c r="D736" s="227">
        <v>38442</v>
      </c>
      <c r="E736" s="226">
        <v>10979</v>
      </c>
      <c r="F736" s="228">
        <v>4813.5</v>
      </c>
      <c r="G736" s="223"/>
      <c r="H736" s="219"/>
      <c r="I736" s="219"/>
      <c r="J736" s="219"/>
      <c r="K736" s="219"/>
    </row>
    <row r="737" spans="1:11" x14ac:dyDescent="0.2">
      <c r="A737" s="219"/>
      <c r="B737" s="226" t="s">
        <v>1963</v>
      </c>
      <c r="C737" s="232" t="s">
        <v>1964</v>
      </c>
      <c r="D737" s="227">
        <v>38459</v>
      </c>
      <c r="E737" s="226">
        <v>10980</v>
      </c>
      <c r="F737" s="228">
        <v>248</v>
      </c>
      <c r="G737" s="223"/>
      <c r="H737" s="219"/>
      <c r="I737" s="219"/>
      <c r="J737" s="219"/>
      <c r="K737" s="219"/>
    </row>
    <row r="738" spans="1:11" x14ac:dyDescent="0.2">
      <c r="A738" s="219"/>
      <c r="B738" s="226" t="s">
        <v>1963</v>
      </c>
      <c r="C738" s="226" t="s">
        <v>1957</v>
      </c>
      <c r="D738" s="227">
        <v>38444</v>
      </c>
      <c r="E738" s="226">
        <v>10981</v>
      </c>
      <c r="F738" s="228">
        <v>15810</v>
      </c>
      <c r="G738" s="223"/>
      <c r="H738" s="219"/>
      <c r="I738" s="219"/>
      <c r="J738" s="219"/>
      <c r="K738" s="219"/>
    </row>
    <row r="739" spans="1:11" x14ac:dyDescent="0.2">
      <c r="A739" s="219"/>
      <c r="B739" s="226" t="s">
        <v>1963</v>
      </c>
      <c r="C739" s="226" t="s">
        <v>1956</v>
      </c>
      <c r="D739" s="227">
        <v>38450</v>
      </c>
      <c r="E739" s="226">
        <v>10982</v>
      </c>
      <c r="F739" s="228">
        <v>1014</v>
      </c>
      <c r="G739" s="223"/>
      <c r="H739" s="219"/>
      <c r="I739" s="219"/>
      <c r="J739" s="219"/>
      <c r="K739" s="219"/>
    </row>
    <row r="740" spans="1:11" x14ac:dyDescent="0.2">
      <c r="A740" s="219"/>
      <c r="B740" s="226" t="s">
        <v>1963</v>
      </c>
      <c r="C740" s="226" t="s">
        <v>1956</v>
      </c>
      <c r="D740" s="227">
        <v>38448</v>
      </c>
      <c r="E740" s="226">
        <v>10983</v>
      </c>
      <c r="F740" s="228">
        <v>720.9</v>
      </c>
      <c r="G740" s="223"/>
      <c r="H740" s="219"/>
      <c r="I740" s="219"/>
      <c r="J740" s="219"/>
      <c r="K740" s="219"/>
    </row>
    <row r="741" spans="1:11" x14ac:dyDescent="0.2">
      <c r="A741" s="219"/>
      <c r="B741" s="226" t="s">
        <v>1963</v>
      </c>
      <c r="C741" s="226" t="s">
        <v>1957</v>
      </c>
      <c r="D741" s="227">
        <v>38445</v>
      </c>
      <c r="E741" s="226">
        <v>10984</v>
      </c>
      <c r="F741" s="228">
        <v>1809.75</v>
      </c>
      <c r="G741" s="223"/>
      <c r="H741" s="219"/>
      <c r="I741" s="219"/>
      <c r="J741" s="219"/>
      <c r="K741" s="219"/>
    </row>
    <row r="742" spans="1:11" x14ac:dyDescent="0.2">
      <c r="A742" s="219"/>
      <c r="B742" s="226" t="s">
        <v>1963</v>
      </c>
      <c r="C742" s="226" t="s">
        <v>1956</v>
      </c>
      <c r="D742" s="227">
        <v>38444</v>
      </c>
      <c r="E742" s="226">
        <v>10985</v>
      </c>
      <c r="F742" s="228">
        <v>2023.38</v>
      </c>
      <c r="G742" s="223"/>
      <c r="H742" s="219"/>
      <c r="I742" s="219"/>
      <c r="J742" s="219"/>
      <c r="K742" s="219"/>
    </row>
    <row r="743" spans="1:11" x14ac:dyDescent="0.2">
      <c r="A743" s="219"/>
      <c r="B743" s="226" t="s">
        <v>1963</v>
      </c>
      <c r="C743" s="226" t="s">
        <v>1962</v>
      </c>
      <c r="D743" s="227">
        <v>38463</v>
      </c>
      <c r="E743" s="226">
        <v>10986</v>
      </c>
      <c r="F743" s="228">
        <v>2220</v>
      </c>
      <c r="G743" s="223"/>
      <c r="H743" s="219"/>
      <c r="I743" s="219"/>
      <c r="J743" s="219"/>
      <c r="K743" s="219"/>
    </row>
    <row r="744" spans="1:11" x14ac:dyDescent="0.2">
      <c r="A744" s="219"/>
      <c r="B744" s="226" t="s">
        <v>1963</v>
      </c>
      <c r="C744" s="226" t="s">
        <v>1962</v>
      </c>
      <c r="D744" s="227">
        <v>38448</v>
      </c>
      <c r="E744" s="226">
        <v>10987</v>
      </c>
      <c r="F744" s="228">
        <v>2772</v>
      </c>
      <c r="G744" s="223"/>
      <c r="H744" s="219"/>
      <c r="I744" s="219"/>
      <c r="J744" s="219"/>
      <c r="K744" s="219"/>
    </row>
    <row r="745" spans="1:11" x14ac:dyDescent="0.2">
      <c r="A745" s="219"/>
      <c r="B745" s="226" t="s">
        <v>1963</v>
      </c>
      <c r="C745" s="226" t="s">
        <v>1961</v>
      </c>
      <c r="D745" s="227">
        <v>38452</v>
      </c>
      <c r="E745" s="226">
        <v>10988</v>
      </c>
      <c r="F745" s="228">
        <v>3574.8</v>
      </c>
      <c r="G745" s="223"/>
      <c r="H745" s="219"/>
      <c r="I745" s="219"/>
      <c r="J745" s="219"/>
      <c r="K745" s="219"/>
    </row>
    <row r="746" spans="1:11" x14ac:dyDescent="0.2">
      <c r="A746" s="219"/>
      <c r="B746" s="226" t="s">
        <v>1963</v>
      </c>
      <c r="C746" s="226" t="s">
        <v>1956</v>
      </c>
      <c r="D746" s="227">
        <v>38444</v>
      </c>
      <c r="E746" s="226">
        <v>10989</v>
      </c>
      <c r="F746" s="228">
        <v>1353.6</v>
      </c>
      <c r="G746" s="223"/>
      <c r="H746" s="219"/>
      <c r="I746" s="219"/>
      <c r="J746" s="219"/>
      <c r="K746" s="219"/>
    </row>
    <row r="747" spans="1:11" x14ac:dyDescent="0.2">
      <c r="A747" s="219"/>
      <c r="B747" s="226" t="s">
        <v>1963</v>
      </c>
      <c r="C747" s="226" t="s">
        <v>1956</v>
      </c>
      <c r="D747" s="227">
        <v>38449</v>
      </c>
      <c r="E747" s="226">
        <v>10990</v>
      </c>
      <c r="F747" s="228">
        <v>4288.8500000000004</v>
      </c>
      <c r="G747" s="223"/>
      <c r="H747" s="219"/>
      <c r="I747" s="219"/>
      <c r="J747" s="219"/>
      <c r="K747" s="219"/>
    </row>
    <row r="748" spans="1:11" x14ac:dyDescent="0.2">
      <c r="A748" s="219"/>
      <c r="B748" s="226" t="s">
        <v>1963</v>
      </c>
      <c r="C748" s="226" t="s">
        <v>1957</v>
      </c>
      <c r="D748" s="227">
        <v>38449</v>
      </c>
      <c r="E748" s="226">
        <v>10991</v>
      </c>
      <c r="F748" s="228">
        <v>2296</v>
      </c>
      <c r="G748" s="223"/>
      <c r="H748" s="219"/>
      <c r="I748" s="219"/>
      <c r="J748" s="219"/>
      <c r="K748" s="219"/>
    </row>
    <row r="749" spans="1:11" x14ac:dyDescent="0.2">
      <c r="A749" s="219"/>
      <c r="B749" s="226" t="s">
        <v>1963</v>
      </c>
      <c r="C749" s="226" t="s">
        <v>1957</v>
      </c>
      <c r="D749" s="227">
        <v>38445</v>
      </c>
      <c r="E749" s="226">
        <v>10992</v>
      </c>
      <c r="F749" s="228">
        <v>69.599999999999994</v>
      </c>
      <c r="G749" s="223"/>
      <c r="H749" s="219"/>
      <c r="I749" s="219"/>
      <c r="J749" s="219"/>
      <c r="K749" s="219"/>
    </row>
    <row r="750" spans="1:11" x14ac:dyDescent="0.2">
      <c r="A750" s="219"/>
      <c r="B750" s="226" t="s">
        <v>8</v>
      </c>
      <c r="C750" s="232" t="s">
        <v>1973</v>
      </c>
      <c r="D750" s="227">
        <v>38452</v>
      </c>
      <c r="E750" s="226">
        <v>10993</v>
      </c>
      <c r="F750" s="228">
        <v>4895.4399999999996</v>
      </c>
      <c r="G750" s="223"/>
      <c r="H750" s="219"/>
      <c r="I750" s="219"/>
      <c r="J750" s="219"/>
      <c r="K750" s="219"/>
    </row>
    <row r="751" spans="1:11" x14ac:dyDescent="0.2">
      <c r="A751" s="219"/>
      <c r="B751" s="226" t="s">
        <v>1963</v>
      </c>
      <c r="C751" s="226" t="s">
        <v>1956</v>
      </c>
      <c r="D751" s="227">
        <v>38451</v>
      </c>
      <c r="E751" s="226">
        <v>10994</v>
      </c>
      <c r="F751" s="228">
        <v>940.5</v>
      </c>
      <c r="G751" s="223"/>
      <c r="H751" s="219"/>
      <c r="I751" s="219"/>
      <c r="J751" s="219"/>
      <c r="K751" s="219"/>
    </row>
    <row r="752" spans="1:11" x14ac:dyDescent="0.2">
      <c r="A752" s="219"/>
      <c r="B752" s="226" t="s">
        <v>1963</v>
      </c>
      <c r="C752" s="226" t="s">
        <v>1957</v>
      </c>
      <c r="D752" s="227">
        <v>38448</v>
      </c>
      <c r="E752" s="226">
        <v>10995</v>
      </c>
      <c r="F752" s="228">
        <v>1196</v>
      </c>
      <c r="G752" s="223"/>
      <c r="H752" s="219"/>
      <c r="I752" s="219"/>
      <c r="J752" s="219"/>
      <c r="K752" s="219"/>
    </row>
    <row r="753" spans="1:11" x14ac:dyDescent="0.2">
      <c r="A753" s="219"/>
      <c r="B753" s="226" t="s">
        <v>1963</v>
      </c>
      <c r="C753" s="232" t="s">
        <v>1964</v>
      </c>
      <c r="D753" s="227">
        <v>38452</v>
      </c>
      <c r="E753" s="226">
        <v>10996</v>
      </c>
      <c r="F753" s="228">
        <v>560</v>
      </c>
      <c r="G753" s="223"/>
      <c r="H753" s="219"/>
      <c r="I753" s="219"/>
      <c r="J753" s="219"/>
      <c r="K753" s="219"/>
    </row>
    <row r="754" spans="1:11" x14ac:dyDescent="0.2">
      <c r="A754" s="219"/>
      <c r="B754" s="226" t="s">
        <v>1963</v>
      </c>
      <c r="C754" s="226" t="s">
        <v>1962</v>
      </c>
      <c r="D754" s="227">
        <v>38455</v>
      </c>
      <c r="E754" s="226">
        <v>10997</v>
      </c>
      <c r="F754" s="228">
        <v>1885</v>
      </c>
      <c r="G754" s="223"/>
      <c r="H754" s="219"/>
      <c r="I754" s="219"/>
      <c r="J754" s="219"/>
      <c r="K754" s="219"/>
    </row>
    <row r="755" spans="1:11" x14ac:dyDescent="0.2">
      <c r="A755" s="219"/>
      <c r="B755" s="226" t="s">
        <v>1963</v>
      </c>
      <c r="C755" s="226" t="s">
        <v>1962</v>
      </c>
      <c r="D755" s="227">
        <v>38459</v>
      </c>
      <c r="E755" s="226">
        <v>10998</v>
      </c>
      <c r="F755" s="228">
        <v>686</v>
      </c>
      <c r="G755" s="223"/>
      <c r="H755" s="219"/>
      <c r="I755" s="219"/>
      <c r="J755" s="219"/>
      <c r="K755" s="219"/>
    </row>
    <row r="756" spans="1:11" x14ac:dyDescent="0.2">
      <c r="A756" s="219"/>
      <c r="B756" s="226" t="s">
        <v>8</v>
      </c>
      <c r="C756" s="226" t="s">
        <v>1954</v>
      </c>
      <c r="D756" s="227">
        <v>38452</v>
      </c>
      <c r="E756" s="226">
        <v>10999</v>
      </c>
      <c r="F756" s="228">
        <v>1197.95</v>
      </c>
      <c r="G756" s="223"/>
      <c r="H756" s="219"/>
      <c r="I756" s="219"/>
      <c r="J756" s="219"/>
      <c r="K756" s="219"/>
    </row>
    <row r="757" spans="1:11" x14ac:dyDescent="0.2">
      <c r="A757" s="219"/>
      <c r="B757" s="226" t="s">
        <v>1963</v>
      </c>
      <c r="C757" s="226" t="s">
        <v>1956</v>
      </c>
      <c r="D757" s="227">
        <v>38456</v>
      </c>
      <c r="E757" s="226">
        <v>11000</v>
      </c>
      <c r="F757" s="228">
        <v>903.75</v>
      </c>
      <c r="G757" s="223"/>
      <c r="H757" s="219"/>
      <c r="I757" s="219"/>
      <c r="J757" s="219"/>
      <c r="K757" s="219"/>
    </row>
    <row r="758" spans="1:11" x14ac:dyDescent="0.2">
      <c r="A758" s="219"/>
      <c r="B758" s="226" t="s">
        <v>1963</v>
      </c>
      <c r="C758" s="226" t="s">
        <v>1956</v>
      </c>
      <c r="D758" s="227">
        <v>38456</v>
      </c>
      <c r="E758" s="226">
        <v>11001</v>
      </c>
      <c r="F758" s="228">
        <v>2769</v>
      </c>
      <c r="G758" s="223"/>
      <c r="H758" s="219"/>
      <c r="I758" s="219"/>
      <c r="J758" s="219"/>
      <c r="K758" s="219"/>
    </row>
    <row r="759" spans="1:11" x14ac:dyDescent="0.2">
      <c r="A759" s="219"/>
      <c r="B759" s="226" t="s">
        <v>1963</v>
      </c>
      <c r="C759" s="232" t="s">
        <v>1964</v>
      </c>
      <c r="D759" s="227">
        <v>38458</v>
      </c>
      <c r="E759" s="226">
        <v>11002</v>
      </c>
      <c r="F759" s="228">
        <v>1811.1</v>
      </c>
      <c r="G759" s="223"/>
      <c r="H759" s="219"/>
      <c r="I759" s="219"/>
      <c r="J759" s="219"/>
      <c r="K759" s="219"/>
    </row>
    <row r="760" spans="1:11" x14ac:dyDescent="0.2">
      <c r="A760" s="219"/>
      <c r="B760" s="226" t="s">
        <v>1963</v>
      </c>
      <c r="C760" s="226" t="s">
        <v>1961</v>
      </c>
      <c r="D760" s="227">
        <v>38450</v>
      </c>
      <c r="E760" s="226">
        <v>11003</v>
      </c>
      <c r="F760" s="228">
        <v>326</v>
      </c>
      <c r="G760" s="223"/>
      <c r="H760" s="219"/>
      <c r="I760" s="219"/>
      <c r="J760" s="219"/>
      <c r="K760" s="219"/>
    </row>
    <row r="761" spans="1:11" x14ac:dyDescent="0.2">
      <c r="A761" s="219"/>
      <c r="B761" s="226" t="s">
        <v>1963</v>
      </c>
      <c r="C761" s="226" t="s">
        <v>1961</v>
      </c>
      <c r="D761" s="227">
        <v>38462</v>
      </c>
      <c r="E761" s="226">
        <v>11004</v>
      </c>
      <c r="F761" s="228">
        <v>295.38</v>
      </c>
      <c r="G761" s="223"/>
      <c r="H761" s="219"/>
      <c r="I761" s="219"/>
      <c r="J761" s="219"/>
      <c r="K761" s="219"/>
    </row>
    <row r="762" spans="1:11" x14ac:dyDescent="0.2">
      <c r="A762" s="219"/>
      <c r="B762" s="226" t="s">
        <v>1963</v>
      </c>
      <c r="C762" s="226" t="s">
        <v>1956</v>
      </c>
      <c r="D762" s="227">
        <v>38452</v>
      </c>
      <c r="E762" s="226">
        <v>11005</v>
      </c>
      <c r="F762" s="228">
        <v>586</v>
      </c>
      <c r="G762" s="223"/>
      <c r="H762" s="219"/>
      <c r="I762" s="219"/>
      <c r="J762" s="219"/>
      <c r="K762" s="219"/>
    </row>
    <row r="763" spans="1:11" x14ac:dyDescent="0.2">
      <c r="A763" s="219"/>
      <c r="B763" s="226" t="s">
        <v>1963</v>
      </c>
      <c r="C763" s="226" t="s">
        <v>1961</v>
      </c>
      <c r="D763" s="227">
        <v>38457</v>
      </c>
      <c r="E763" s="226">
        <v>11006</v>
      </c>
      <c r="F763" s="228">
        <v>329.69</v>
      </c>
      <c r="G763" s="223"/>
      <c r="H763" s="219"/>
      <c r="I763" s="219"/>
      <c r="J763" s="219"/>
      <c r="K763" s="219"/>
    </row>
    <row r="764" spans="1:11" x14ac:dyDescent="0.2">
      <c r="A764" s="219"/>
      <c r="B764" s="226" t="s">
        <v>1963</v>
      </c>
      <c r="C764" s="226" t="s">
        <v>1962</v>
      </c>
      <c r="D764" s="227">
        <v>38455</v>
      </c>
      <c r="E764" s="226">
        <v>11007</v>
      </c>
      <c r="F764" s="228">
        <v>2633.9</v>
      </c>
      <c r="G764" s="223"/>
      <c r="H764" s="219"/>
      <c r="I764" s="219"/>
      <c r="J764" s="219"/>
      <c r="K764" s="219"/>
    </row>
    <row r="765" spans="1:11" x14ac:dyDescent="0.2">
      <c r="A765" s="219"/>
      <c r="B765" s="226" t="s">
        <v>1963</v>
      </c>
      <c r="C765" s="226" t="s">
        <v>1956</v>
      </c>
      <c r="D765" s="227">
        <v>38452</v>
      </c>
      <c r="E765" s="226">
        <v>11009</v>
      </c>
      <c r="F765" s="228">
        <v>616.5</v>
      </c>
      <c r="G765" s="223"/>
      <c r="H765" s="219"/>
      <c r="I765" s="219"/>
      <c r="J765" s="219"/>
      <c r="K765" s="219"/>
    </row>
    <row r="766" spans="1:11" x14ac:dyDescent="0.2">
      <c r="A766" s="219"/>
      <c r="B766" s="226" t="s">
        <v>1963</v>
      </c>
      <c r="C766" s="226" t="s">
        <v>1956</v>
      </c>
      <c r="D766" s="227">
        <v>38463</v>
      </c>
      <c r="E766" s="226">
        <v>11010</v>
      </c>
      <c r="F766" s="228">
        <v>645</v>
      </c>
      <c r="G766" s="223"/>
      <c r="H766" s="219"/>
      <c r="I766" s="219"/>
      <c r="J766" s="219"/>
      <c r="K766" s="219"/>
    </row>
    <row r="767" spans="1:11" x14ac:dyDescent="0.2">
      <c r="A767" s="219"/>
      <c r="B767" s="226" t="s">
        <v>1963</v>
      </c>
      <c r="C767" s="226" t="s">
        <v>1961</v>
      </c>
      <c r="D767" s="227">
        <v>38455</v>
      </c>
      <c r="E767" s="226">
        <v>11011</v>
      </c>
      <c r="F767" s="228">
        <v>933.5</v>
      </c>
      <c r="G767" s="223"/>
      <c r="H767" s="219"/>
      <c r="I767" s="219"/>
      <c r="J767" s="219"/>
      <c r="K767" s="219"/>
    </row>
    <row r="768" spans="1:11" x14ac:dyDescent="0.2">
      <c r="A768" s="219"/>
      <c r="B768" s="226" t="s">
        <v>1963</v>
      </c>
      <c r="C768" s="226" t="s">
        <v>1957</v>
      </c>
      <c r="D768" s="227">
        <v>38459</v>
      </c>
      <c r="E768" s="226">
        <v>11012</v>
      </c>
      <c r="F768" s="228">
        <v>2825.3</v>
      </c>
      <c r="G768" s="223"/>
      <c r="H768" s="219"/>
      <c r="I768" s="219"/>
      <c r="J768" s="219"/>
      <c r="K768" s="219"/>
    </row>
    <row r="769" spans="1:11" x14ac:dyDescent="0.2">
      <c r="A769" s="219"/>
      <c r="B769" s="226" t="s">
        <v>1963</v>
      </c>
      <c r="C769" s="226" t="s">
        <v>1956</v>
      </c>
      <c r="D769" s="227">
        <v>38452</v>
      </c>
      <c r="E769" s="226">
        <v>11013</v>
      </c>
      <c r="F769" s="228">
        <v>361</v>
      </c>
      <c r="G769" s="223"/>
      <c r="H769" s="219"/>
      <c r="I769" s="219"/>
      <c r="J769" s="219"/>
      <c r="K769" s="219"/>
    </row>
    <row r="770" spans="1:11" x14ac:dyDescent="0.2">
      <c r="A770" s="219"/>
      <c r="B770" s="226" t="s">
        <v>1963</v>
      </c>
      <c r="C770" s="226" t="s">
        <v>1956</v>
      </c>
      <c r="D770" s="227">
        <v>38457</v>
      </c>
      <c r="E770" s="226">
        <v>11014</v>
      </c>
      <c r="F770" s="228">
        <v>243.18</v>
      </c>
      <c r="G770" s="223"/>
      <c r="H770" s="219"/>
      <c r="I770" s="219"/>
      <c r="J770" s="219"/>
      <c r="K770" s="219"/>
    </row>
    <row r="771" spans="1:11" x14ac:dyDescent="0.2">
      <c r="A771" s="219"/>
      <c r="B771" s="226" t="s">
        <v>1963</v>
      </c>
      <c r="C771" s="226" t="s">
        <v>1956</v>
      </c>
      <c r="D771" s="227">
        <v>38462</v>
      </c>
      <c r="E771" s="226">
        <v>11015</v>
      </c>
      <c r="F771" s="228">
        <v>622.35</v>
      </c>
      <c r="G771" s="223"/>
      <c r="H771" s="219"/>
      <c r="I771" s="219"/>
      <c r="J771" s="219"/>
      <c r="K771" s="219"/>
    </row>
    <row r="772" spans="1:11" x14ac:dyDescent="0.2">
      <c r="A772" s="219"/>
      <c r="B772" s="226" t="s">
        <v>8</v>
      </c>
      <c r="C772" s="226" t="s">
        <v>1959</v>
      </c>
      <c r="D772" s="227">
        <v>38455</v>
      </c>
      <c r="E772" s="226">
        <v>11016</v>
      </c>
      <c r="F772" s="228">
        <v>491.5</v>
      </c>
      <c r="G772" s="223"/>
      <c r="H772" s="219"/>
      <c r="I772" s="219"/>
      <c r="J772" s="219"/>
      <c r="K772" s="219"/>
    </row>
    <row r="773" spans="1:11" x14ac:dyDescent="0.2">
      <c r="A773" s="219"/>
      <c r="B773" s="226" t="s">
        <v>8</v>
      </c>
      <c r="C773" s="226" t="s">
        <v>1959</v>
      </c>
      <c r="D773" s="227">
        <v>38462</v>
      </c>
      <c r="E773" s="226">
        <v>11017</v>
      </c>
      <c r="F773" s="228">
        <v>6750</v>
      </c>
      <c r="G773" s="223"/>
      <c r="H773" s="219"/>
      <c r="I773" s="219"/>
      <c r="J773" s="219"/>
      <c r="K773" s="219"/>
    </row>
    <row r="774" spans="1:11" x14ac:dyDescent="0.2">
      <c r="A774" s="219"/>
      <c r="B774" s="226" t="s">
        <v>1963</v>
      </c>
      <c r="C774" s="232" t="s">
        <v>1964</v>
      </c>
      <c r="D774" s="227">
        <v>38458</v>
      </c>
      <c r="E774" s="226">
        <v>11018</v>
      </c>
      <c r="F774" s="228">
        <v>1575</v>
      </c>
      <c r="G774" s="223"/>
      <c r="H774" s="219"/>
      <c r="I774" s="219"/>
      <c r="J774" s="219"/>
      <c r="K774" s="219"/>
    </row>
    <row r="775" spans="1:11" x14ac:dyDescent="0.2">
      <c r="A775" s="219"/>
      <c r="B775" s="226" t="s">
        <v>1963</v>
      </c>
      <c r="C775" s="226" t="s">
        <v>1956</v>
      </c>
      <c r="D775" s="227">
        <v>38458</v>
      </c>
      <c r="E775" s="226">
        <v>11020</v>
      </c>
      <c r="F775" s="228">
        <v>632.4</v>
      </c>
      <c r="G775" s="223"/>
      <c r="H775" s="219"/>
      <c r="I775" s="219"/>
      <c r="J775" s="219"/>
      <c r="K775" s="219"/>
    </row>
    <row r="776" spans="1:11" x14ac:dyDescent="0.2">
      <c r="A776" s="219"/>
      <c r="B776" s="226" t="s">
        <v>1963</v>
      </c>
      <c r="C776" s="226" t="s">
        <v>1961</v>
      </c>
      <c r="D776" s="227">
        <v>38463</v>
      </c>
      <c r="E776" s="226">
        <v>11021</v>
      </c>
      <c r="F776" s="228">
        <v>6306.24</v>
      </c>
      <c r="G776" s="223"/>
      <c r="H776" s="219"/>
      <c r="I776" s="219"/>
      <c r="J776" s="219"/>
      <c r="K776" s="219"/>
    </row>
    <row r="777" spans="1:11" x14ac:dyDescent="0.2">
      <c r="A777" s="219"/>
      <c r="B777" s="226" t="s">
        <v>1963</v>
      </c>
      <c r="C777" s="226" t="s">
        <v>1957</v>
      </c>
      <c r="D777" s="227">
        <v>38466</v>
      </c>
      <c r="E777" s="226">
        <v>11023</v>
      </c>
      <c r="F777" s="228">
        <v>1500</v>
      </c>
      <c r="G777" s="223"/>
      <c r="H777" s="219"/>
      <c r="I777" s="219"/>
      <c r="J777" s="219"/>
      <c r="K777" s="219"/>
    </row>
    <row r="778" spans="1:11" x14ac:dyDescent="0.2">
      <c r="A778" s="219"/>
      <c r="B778" s="226" t="s">
        <v>1963</v>
      </c>
      <c r="C778" s="232" t="s">
        <v>1964</v>
      </c>
      <c r="D778" s="227">
        <v>38462</v>
      </c>
      <c r="E778" s="226">
        <v>11024</v>
      </c>
      <c r="F778" s="228">
        <v>1966.81</v>
      </c>
      <c r="G778" s="223"/>
      <c r="H778" s="219"/>
      <c r="I778" s="219"/>
      <c r="J778" s="219"/>
      <c r="K778" s="219"/>
    </row>
    <row r="779" spans="1:11" x14ac:dyDescent="0.2">
      <c r="A779" s="219"/>
      <c r="B779" s="226" t="s">
        <v>8</v>
      </c>
      <c r="C779" s="226" t="s">
        <v>1954</v>
      </c>
      <c r="D779" s="227">
        <v>38466</v>
      </c>
      <c r="E779" s="226">
        <v>11025</v>
      </c>
      <c r="F779" s="228">
        <v>270</v>
      </c>
      <c r="G779" s="223"/>
      <c r="H779" s="219"/>
      <c r="I779" s="219"/>
      <c r="J779" s="219"/>
      <c r="K779" s="219"/>
    </row>
    <row r="780" spans="1:11" x14ac:dyDescent="0.2">
      <c r="A780" s="219"/>
      <c r="B780" s="226" t="s">
        <v>1963</v>
      </c>
      <c r="C780" s="232" t="s">
        <v>1964</v>
      </c>
      <c r="D780" s="227">
        <v>38470</v>
      </c>
      <c r="E780" s="226">
        <v>11026</v>
      </c>
      <c r="F780" s="228">
        <v>1030</v>
      </c>
      <c r="G780" s="223"/>
      <c r="H780" s="219"/>
      <c r="I780" s="219"/>
      <c r="J780" s="219"/>
      <c r="K780" s="219"/>
    </row>
    <row r="781" spans="1:11" x14ac:dyDescent="0.2">
      <c r="A781" s="219"/>
      <c r="B781" s="226" t="s">
        <v>1963</v>
      </c>
      <c r="C781" s="226" t="s">
        <v>1957</v>
      </c>
      <c r="D781" s="227">
        <v>38462</v>
      </c>
      <c r="E781" s="226">
        <v>11027</v>
      </c>
      <c r="F781" s="228">
        <v>877.72</v>
      </c>
      <c r="G781" s="223"/>
      <c r="H781" s="219"/>
      <c r="I781" s="219"/>
      <c r="J781" s="219"/>
      <c r="K781" s="219"/>
    </row>
    <row r="782" spans="1:11" x14ac:dyDescent="0.2">
      <c r="A782" s="219"/>
      <c r="B782" s="226" t="s">
        <v>1963</v>
      </c>
      <c r="C782" s="226" t="s">
        <v>1956</v>
      </c>
      <c r="D782" s="227">
        <v>38464</v>
      </c>
      <c r="E782" s="226">
        <v>11028</v>
      </c>
      <c r="F782" s="228">
        <v>2160</v>
      </c>
      <c r="G782" s="223"/>
      <c r="H782" s="219"/>
      <c r="I782" s="219"/>
      <c r="J782" s="219"/>
      <c r="K782" s="219"/>
    </row>
    <row r="783" spans="1:11" x14ac:dyDescent="0.2">
      <c r="A783" s="219"/>
      <c r="B783" s="226" t="s">
        <v>1963</v>
      </c>
      <c r="C783" s="232" t="s">
        <v>1964</v>
      </c>
      <c r="D783" s="227">
        <v>38469</v>
      </c>
      <c r="E783" s="226">
        <v>11029</v>
      </c>
      <c r="F783" s="228">
        <v>1286.8</v>
      </c>
      <c r="G783" s="223"/>
      <c r="H783" s="219"/>
      <c r="I783" s="219"/>
      <c r="J783" s="219"/>
      <c r="K783" s="219"/>
    </row>
    <row r="784" spans="1:11" x14ac:dyDescent="0.2">
      <c r="A784" s="219"/>
      <c r="B784" s="226" t="s">
        <v>8</v>
      </c>
      <c r="C784" s="232" t="s">
        <v>1973</v>
      </c>
      <c r="D784" s="227">
        <v>38469</v>
      </c>
      <c r="E784" s="226">
        <v>11030</v>
      </c>
      <c r="F784" s="228">
        <v>12615.05</v>
      </c>
      <c r="G784" s="223"/>
      <c r="H784" s="219"/>
      <c r="I784" s="219"/>
      <c r="J784" s="219"/>
      <c r="K784" s="219"/>
    </row>
    <row r="785" spans="1:11" x14ac:dyDescent="0.2">
      <c r="A785" s="219"/>
      <c r="B785" s="226" t="s">
        <v>8</v>
      </c>
      <c r="C785" s="226" t="s">
        <v>1954</v>
      </c>
      <c r="D785" s="227">
        <v>38466</v>
      </c>
      <c r="E785" s="226">
        <v>11031</v>
      </c>
      <c r="F785" s="228">
        <v>2393.5</v>
      </c>
      <c r="G785" s="223"/>
      <c r="H785" s="219"/>
      <c r="I785" s="219"/>
      <c r="J785" s="219"/>
      <c r="K785" s="219"/>
    </row>
    <row r="786" spans="1:11" x14ac:dyDescent="0.2">
      <c r="A786" s="219"/>
      <c r="B786" s="226" t="s">
        <v>1963</v>
      </c>
      <c r="C786" s="226" t="s">
        <v>1956</v>
      </c>
      <c r="D786" s="227">
        <v>38465</v>
      </c>
      <c r="E786" s="226">
        <v>11032</v>
      </c>
      <c r="F786" s="228">
        <v>8902.5</v>
      </c>
      <c r="G786" s="223"/>
      <c r="H786" s="219"/>
      <c r="I786" s="219"/>
      <c r="J786" s="219"/>
      <c r="K786" s="219"/>
    </row>
    <row r="787" spans="1:11" x14ac:dyDescent="0.2">
      <c r="A787" s="219"/>
      <c r="B787" s="226" t="s">
        <v>8</v>
      </c>
      <c r="C787" s="232" t="s">
        <v>1973</v>
      </c>
      <c r="D787" s="227">
        <v>38465</v>
      </c>
      <c r="E787" s="226">
        <v>11033</v>
      </c>
      <c r="F787" s="228">
        <v>3232.8</v>
      </c>
      <c r="G787" s="223"/>
      <c r="H787" s="219"/>
      <c r="I787" s="219"/>
      <c r="J787" s="219"/>
      <c r="K787" s="219"/>
    </row>
    <row r="788" spans="1:11" x14ac:dyDescent="0.2">
      <c r="A788" s="219"/>
      <c r="B788" s="226" t="s">
        <v>1963</v>
      </c>
      <c r="C788" s="226" t="s">
        <v>1962</v>
      </c>
      <c r="D788" s="227">
        <v>38469</v>
      </c>
      <c r="E788" s="226">
        <v>11034</v>
      </c>
      <c r="F788" s="228">
        <v>539.4</v>
      </c>
      <c r="G788" s="223"/>
      <c r="H788" s="219"/>
      <c r="I788" s="219"/>
      <c r="J788" s="219"/>
      <c r="K788" s="219"/>
    </row>
    <row r="789" spans="1:11" x14ac:dyDescent="0.2">
      <c r="A789" s="219"/>
      <c r="B789" s="226" t="s">
        <v>1963</v>
      </c>
      <c r="C789" s="226" t="s">
        <v>1956</v>
      </c>
      <c r="D789" s="227">
        <v>38466</v>
      </c>
      <c r="E789" s="226">
        <v>11035</v>
      </c>
      <c r="F789" s="228">
        <v>1754.5</v>
      </c>
      <c r="G789" s="223"/>
      <c r="H789" s="219"/>
      <c r="I789" s="219"/>
      <c r="J789" s="219"/>
      <c r="K789" s="219"/>
    </row>
    <row r="790" spans="1:11" x14ac:dyDescent="0.2">
      <c r="A790" s="219"/>
      <c r="B790" s="226" t="s">
        <v>1963</v>
      </c>
      <c r="C790" s="226" t="s">
        <v>1962</v>
      </c>
      <c r="D790" s="227">
        <v>38464</v>
      </c>
      <c r="E790" s="226">
        <v>11036</v>
      </c>
      <c r="F790" s="228">
        <v>1692</v>
      </c>
      <c r="G790" s="223"/>
      <c r="H790" s="219"/>
      <c r="I790" s="219"/>
      <c r="J790" s="219"/>
      <c r="K790" s="219"/>
    </row>
    <row r="791" spans="1:11" x14ac:dyDescent="0.2">
      <c r="A791" s="219"/>
      <c r="B791" s="226" t="s">
        <v>8</v>
      </c>
      <c r="C791" s="232" t="s">
        <v>1973</v>
      </c>
      <c r="D791" s="227">
        <v>38469</v>
      </c>
      <c r="E791" s="226">
        <v>11037</v>
      </c>
      <c r="F791" s="228">
        <v>60</v>
      </c>
      <c r="G791" s="223"/>
      <c r="H791" s="219"/>
      <c r="I791" s="219"/>
      <c r="J791" s="219"/>
      <c r="K791" s="219"/>
    </row>
    <row r="792" spans="1:11" x14ac:dyDescent="0.2">
      <c r="A792" s="219"/>
      <c r="B792" s="226" t="s">
        <v>1963</v>
      </c>
      <c r="C792" s="226" t="s">
        <v>1957</v>
      </c>
      <c r="D792" s="227">
        <v>38472</v>
      </c>
      <c r="E792" s="226">
        <v>11038</v>
      </c>
      <c r="F792" s="228">
        <v>732.6</v>
      </c>
      <c r="G792" s="223"/>
      <c r="H792" s="219"/>
      <c r="I792" s="219"/>
      <c r="J792" s="219"/>
      <c r="K792" s="219"/>
    </row>
    <row r="793" spans="1:11" x14ac:dyDescent="0.2">
      <c r="A793" s="219"/>
      <c r="B793" s="226" t="s">
        <v>1963</v>
      </c>
      <c r="C793" s="226" t="s">
        <v>1961</v>
      </c>
      <c r="D793" s="227">
        <v>38470</v>
      </c>
      <c r="E793" s="226">
        <v>11041</v>
      </c>
      <c r="F793" s="228">
        <v>1773</v>
      </c>
      <c r="G793" s="223"/>
      <c r="H793" s="219"/>
      <c r="I793" s="219"/>
      <c r="J793" s="219"/>
      <c r="K793" s="219"/>
    </row>
    <row r="794" spans="1:11" x14ac:dyDescent="0.2">
      <c r="A794" s="219"/>
      <c r="B794" s="226" t="s">
        <v>1963</v>
      </c>
      <c r="C794" s="226" t="s">
        <v>1956</v>
      </c>
      <c r="D794" s="227">
        <v>38473</v>
      </c>
      <c r="E794" s="226">
        <v>11042</v>
      </c>
      <c r="F794" s="228">
        <v>405.75</v>
      </c>
      <c r="G794" s="223"/>
      <c r="H794" s="219"/>
      <c r="I794" s="219"/>
      <c r="J794" s="219"/>
      <c r="K794" s="219"/>
    </row>
    <row r="795" spans="1:11" x14ac:dyDescent="0.2">
      <c r="A795" s="219"/>
      <c r="B795" s="226" t="s">
        <v>8</v>
      </c>
      <c r="C795" s="226" t="s">
        <v>1953</v>
      </c>
      <c r="D795" s="227">
        <v>38471</v>
      </c>
      <c r="E795" s="226">
        <v>11043</v>
      </c>
      <c r="F795" s="228">
        <v>210</v>
      </c>
      <c r="G795" s="223"/>
      <c r="H795" s="219"/>
      <c r="I795" s="219"/>
      <c r="J795" s="219"/>
      <c r="K795" s="219"/>
    </row>
    <row r="796" spans="1:11" x14ac:dyDescent="0.2">
      <c r="A796" s="219"/>
      <c r="B796" s="226" t="s">
        <v>1963</v>
      </c>
      <c r="C796" s="232" t="s">
        <v>1964</v>
      </c>
      <c r="D796" s="227">
        <v>38473</v>
      </c>
      <c r="E796" s="226">
        <v>11044</v>
      </c>
      <c r="F796" s="228">
        <v>591.6</v>
      </c>
      <c r="G796" s="223"/>
      <c r="H796" s="219"/>
      <c r="I796" s="219"/>
      <c r="J796" s="219"/>
      <c r="K796" s="219"/>
    </row>
    <row r="797" spans="1:11" x14ac:dyDescent="0.2">
      <c r="A797" s="219"/>
      <c r="B797" s="226" t="s">
        <v>1963</v>
      </c>
      <c r="C797" s="226" t="s">
        <v>1962</v>
      </c>
      <c r="D797" s="227">
        <v>38466</v>
      </c>
      <c r="E797" s="226">
        <v>11046</v>
      </c>
      <c r="F797" s="228">
        <v>1485.8</v>
      </c>
      <c r="G797" s="223"/>
      <c r="H797" s="219"/>
      <c r="I797" s="219"/>
      <c r="J797" s="219"/>
      <c r="K797" s="219"/>
    </row>
    <row r="798" spans="1:11" x14ac:dyDescent="0.2">
      <c r="A798" s="219"/>
      <c r="B798" s="226" t="s">
        <v>8</v>
      </c>
      <c r="C798" s="232" t="s">
        <v>1973</v>
      </c>
      <c r="D798" s="227">
        <v>38473</v>
      </c>
      <c r="E798" s="226">
        <v>11047</v>
      </c>
      <c r="F798" s="228">
        <v>817.87</v>
      </c>
      <c r="G798" s="223"/>
      <c r="H798" s="219"/>
      <c r="I798" s="219"/>
      <c r="J798" s="219"/>
      <c r="K798" s="219"/>
    </row>
    <row r="799" spans="1:11" x14ac:dyDescent="0.2">
      <c r="A799" s="219"/>
      <c r="B799" s="226" t="s">
        <v>8</v>
      </c>
      <c r="C799" s="232" t="s">
        <v>1973</v>
      </c>
      <c r="D799" s="227">
        <v>38472</v>
      </c>
      <c r="E799" s="226">
        <v>11048</v>
      </c>
      <c r="F799" s="228">
        <v>525</v>
      </c>
      <c r="G799" s="223"/>
      <c r="H799" s="219"/>
      <c r="I799" s="219"/>
      <c r="J799" s="219"/>
      <c r="K799" s="219"/>
    </row>
    <row r="800" spans="1:11" x14ac:dyDescent="0.2">
      <c r="A800" s="219"/>
      <c r="B800" s="226" t="s">
        <v>1963</v>
      </c>
      <c r="C800" s="226" t="s">
        <v>1961</v>
      </c>
      <c r="D800" s="227">
        <v>38473</v>
      </c>
      <c r="E800" s="226">
        <v>11052</v>
      </c>
      <c r="F800" s="228">
        <v>1332</v>
      </c>
      <c r="G800" s="223"/>
      <c r="H800" s="219"/>
      <c r="I800" s="219"/>
      <c r="J800" s="219"/>
      <c r="K800" s="219"/>
    </row>
    <row r="801" spans="1:11" x14ac:dyDescent="0.2">
      <c r="A801" s="219"/>
      <c r="B801" s="226" t="s">
        <v>1963</v>
      </c>
      <c r="C801" s="226" t="s">
        <v>1956</v>
      </c>
      <c r="D801" s="227">
        <v>38471</v>
      </c>
      <c r="E801" s="226">
        <v>11053</v>
      </c>
      <c r="F801" s="228">
        <v>3055</v>
      </c>
      <c r="G801" s="223"/>
      <c r="H801" s="219"/>
      <c r="I801" s="219"/>
      <c r="J801" s="219"/>
      <c r="K801" s="219"/>
    </row>
    <row r="802" spans="1:11" x14ac:dyDescent="0.2">
      <c r="A802" s="219"/>
      <c r="B802" s="226" t="s">
        <v>1963</v>
      </c>
      <c r="C802" s="226" t="s">
        <v>1962</v>
      </c>
      <c r="D802" s="227">
        <v>38473</v>
      </c>
      <c r="E802" s="226">
        <v>11056</v>
      </c>
      <c r="F802" s="228">
        <v>3740</v>
      </c>
      <c r="G802" s="223"/>
      <c r="H802" s="219"/>
      <c r="I802" s="219"/>
      <c r="J802" s="219"/>
      <c r="K802" s="219"/>
    </row>
    <row r="803" spans="1:11" x14ac:dyDescent="0.2">
      <c r="A803" s="219"/>
      <c r="B803" s="226" t="s">
        <v>1963</v>
      </c>
      <c r="C803" s="226" t="s">
        <v>1961</v>
      </c>
      <c r="D803" s="227">
        <v>38473</v>
      </c>
      <c r="E803" s="226">
        <v>11057</v>
      </c>
      <c r="F803" s="228">
        <v>45</v>
      </c>
      <c r="G803" s="223"/>
      <c r="H803" s="219"/>
      <c r="I803" s="219"/>
      <c r="J803" s="219"/>
      <c r="K803" s="219"/>
    </row>
  </sheetData>
  <mergeCells count="5">
    <mergeCell ref="H6:J8"/>
    <mergeCell ref="H10:J12"/>
    <mergeCell ref="K13:K14"/>
    <mergeCell ref="L13:N13"/>
    <mergeCell ref="H14:J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Sumproduct-1</vt:lpstr>
      <vt:lpstr>Sumproduct-2</vt:lpstr>
      <vt:lpstr>Sumproduct-3</vt:lpstr>
      <vt:lpstr>Sumproduct-4</vt:lpstr>
      <vt:lpstr>Sumproduct-5</vt:lpstr>
      <vt:lpstr>Sumproduct-6</vt:lpstr>
      <vt:lpstr>Sumproduct-7</vt:lpstr>
      <vt:lpstr>Sumproduct-8</vt:lpstr>
      <vt:lpstr>Sumproduct-9</vt:lpstr>
      <vt:lpstr>Sumproduct-10</vt:lpstr>
      <vt:lpstr>ctr_range1</vt:lpstr>
      <vt:lpstr>ctr_range2</vt:lpstr>
      <vt:lpstr>sum_range</vt:lpstr>
    </vt:vector>
  </TitlesOfParts>
  <Company>One97 Communication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Noorain Ansari</dc:creator>
  <cp:lastModifiedBy>W7admin</cp:lastModifiedBy>
  <dcterms:created xsi:type="dcterms:W3CDTF">2013-07-16T06:55:49Z</dcterms:created>
  <dcterms:modified xsi:type="dcterms:W3CDTF">2015-05-17T08:04:03Z</dcterms:modified>
</cp:coreProperties>
</file>