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900" windowWidth="18615" windowHeight="10395" firstSheet="2" activeTab="2"/>
  </bookViews>
  <sheets>
    <sheet name="Sheet4" sheetId="17" state="hidden" r:id="rId1"/>
    <sheet name="My Data Dynamic" sheetId="20" state="hidden" r:id="rId2"/>
    <sheet name="Daily Summary" sheetId="6" r:id="rId3"/>
    <sheet name="MOM Charts (2)" sheetId="13" state="hidden" r:id="rId4"/>
    <sheet name="Weekly Summary" sheetId="14" r:id="rId5"/>
    <sheet name="MOM Summary" sheetId="9" r:id="rId6"/>
    <sheet name="Small Business " sheetId="10" state="hidden" r:id="rId7"/>
    <sheet name="LQ and LCTL" sheetId="11" state="hidden" r:id="rId8"/>
    <sheet name="Sheet1" sheetId="12" state="hidden" r:id="rId9"/>
    <sheet name="Sheet2" sheetId="15" state="hidden" r:id="rId10"/>
    <sheet name="Sheet3" sheetId="16" state="hidden" r:id="rId11"/>
    <sheet name="Sheet5" sheetId="18" state="hidden" r:id="rId12"/>
    <sheet name="Sheet6" sheetId="19" state="hidden" r:id="rId13"/>
  </sheets>
  <externalReferences>
    <externalReference r:id="rId14"/>
    <externalReference r:id="rId15"/>
  </externalReferences>
  <definedNames>
    <definedName name="axis">IF(Sheet4!$L$129="B1",Sheet4!$O$137:$O$141,Sheet4!$O$126:$O$136)</definedName>
    <definedName name="axisa">IF(Sheet4!$L$149="B1",Sheet4!$T$148:$T$154,Sheet4!$T$139:$T$147)</definedName>
    <definedName name="charttype">IF(Sheet4!$L$129="B1",Sheet4!$P$137:$P$141,Sheet4!$P$126:$P$136)</definedName>
    <definedName name="charttypea">IF(Sheet4!$L$149="B1",Sheet4!$U$148:$U$154,Sheet4!$U$139:$U$147)</definedName>
    <definedName name="Combine_Name">IF(AND(Sheet4!$L$123="LCTL",Sheet4!$L$129="HSI"),Sheet4!$O$126:$O$136,IF(AND(Sheet4!$L$123="LCTL",Sheet4!$L$129="B1"),Sheet4!$O$137:$O$141,IF(AND(Sheet4!$L$123="LQ",Sheet4!$L$129="HSI"),Sheet4!$O$142:$O$150,IF(AND(Sheet4!$L$123="LQ",Sheet4!$L$129="B1"),Sheet4!$O$151:$O$157,""))))</definedName>
    <definedName name="Combine_Value">IF(AND(Sheet4!$L$123="LCTL",Sheet4!$L$129="HSI"),Sheet4!$P$126:$P$136,IF(AND(Sheet4!$L$123="LCTL",Sheet4!$L$129="B1"),Sheet4!$P$137:$P$141,IF(AND(Sheet4!$L$123="LQ",Sheet4!$L$129="HSI"),Sheet4!$P$142:$P$150,IF(AND(Sheet4!$L$123="LQ",Sheet4!$L$129="B1"),Sheet4!$P$151:$P$157,""))))</definedName>
    <definedName name="Delete">Sheet4!$Q$137:$Q$141</definedName>
    <definedName name="LQ">IF(Sheet1!$M$2="LQ",Sheet1!$K$13:$K$16,Sheet1!$K$13:$K$14)</definedName>
    <definedName name="LQA">IF(Sheet4!$E$78="LQ",Sheet4!$C$85:$C$88,Sheet4!$C$85:$C$86)</definedName>
    <definedName name="Name">OFFSET(Sheet4!$Q$125,1,0,COUNTA(Sheet4!$Q$125:$Q$156)-1,1)</definedName>
    <definedName name="Value">OFFSET(Sheet4!$P$125,1,0,COUNTA(Sheet4!$P$125:$P$156)-1,1)</definedName>
  </definedNames>
  <calcPr calcId="125725"/>
</workbook>
</file>

<file path=xl/calcChain.xml><?xml version="1.0" encoding="utf-8"?>
<calcChain xmlns="http://schemas.openxmlformats.org/spreadsheetml/2006/main">
  <c r="O173" i="17"/>
  <c r="O169"/>
  <c r="O163"/>
  <c r="L154"/>
  <c r="E85"/>
  <c r="M12" i="12"/>
  <c r="L133" i="17" l="1"/>
  <c r="A228"/>
  <c r="A229"/>
  <c r="A230"/>
  <c r="A231"/>
  <c r="A232"/>
  <c r="A233"/>
  <c r="A234"/>
  <c r="F229"/>
  <c r="F230"/>
  <c r="F228"/>
  <c r="A219"/>
  <c r="A220"/>
  <c r="A221"/>
  <c r="A222"/>
  <c r="A223"/>
  <c r="A224"/>
  <c r="A225"/>
  <c r="A226"/>
  <c r="A227"/>
  <c r="F220" l="1"/>
  <c r="F221"/>
  <c r="F222"/>
  <c r="F223"/>
  <c r="F224"/>
  <c r="F225"/>
  <c r="F226"/>
  <c r="F227"/>
  <c r="F219"/>
  <c r="F215"/>
  <c r="F216"/>
  <c r="F217"/>
  <c r="F218"/>
  <c r="F214"/>
  <c r="A214"/>
  <c r="A215"/>
  <c r="A216"/>
  <c r="A217"/>
  <c r="A218"/>
  <c r="A203"/>
  <c r="A204"/>
  <c r="A205"/>
  <c r="A206"/>
  <c r="A207"/>
  <c r="A208"/>
  <c r="A209"/>
  <c r="A210"/>
  <c r="A211"/>
  <c r="A212"/>
  <c r="A213"/>
  <c r="F204"/>
  <c r="F232" s="1"/>
  <c r="F205"/>
  <c r="F233" s="1"/>
  <c r="F206"/>
  <c r="F234" s="1"/>
  <c r="F207"/>
  <c r="F208"/>
  <c r="F209"/>
  <c r="F210"/>
  <c r="F211"/>
  <c r="F212"/>
  <c r="F213"/>
  <c r="F203"/>
  <c r="F231" s="1"/>
  <c r="L123"/>
  <c r="G155" i="15"/>
  <c r="H155"/>
  <c r="I155"/>
  <c r="J155"/>
  <c r="N155"/>
  <c r="O155"/>
  <c r="P155"/>
  <c r="Q155"/>
  <c r="E109"/>
  <c r="F109"/>
  <c r="G109"/>
  <c r="H109"/>
  <c r="I109"/>
  <c r="J109"/>
  <c r="K109"/>
  <c r="L109"/>
  <c r="M109"/>
  <c r="N109"/>
  <c r="O109"/>
  <c r="P109"/>
  <c r="Q109"/>
  <c r="E110"/>
  <c r="F110"/>
  <c r="G110"/>
  <c r="H110"/>
  <c r="I110"/>
  <c r="J110"/>
  <c r="K110"/>
  <c r="L110"/>
  <c r="M110"/>
  <c r="E111"/>
  <c r="F111"/>
  <c r="G111"/>
  <c r="H111"/>
  <c r="I111"/>
  <c r="J111"/>
  <c r="K111"/>
  <c r="L111"/>
  <c r="M111"/>
  <c r="N112"/>
  <c r="O112"/>
  <c r="P112"/>
  <c r="Q112"/>
  <c r="N113"/>
  <c r="O113"/>
  <c r="P113"/>
  <c r="Q113"/>
  <c r="E115"/>
  <c r="F115"/>
  <c r="G115"/>
  <c r="H115"/>
  <c r="I115"/>
  <c r="J115"/>
  <c r="K115"/>
  <c r="L115"/>
  <c r="M115"/>
  <c r="N115"/>
  <c r="O115"/>
  <c r="P115"/>
  <c r="Q115"/>
  <c r="E116"/>
  <c r="F116"/>
  <c r="G116"/>
  <c r="H116"/>
  <c r="I116"/>
  <c r="J116"/>
  <c r="K116"/>
  <c r="L116"/>
  <c r="M116"/>
  <c r="E117"/>
  <c r="F117"/>
  <c r="G117"/>
  <c r="H117"/>
  <c r="I117"/>
  <c r="J117"/>
  <c r="K117"/>
  <c r="L117"/>
  <c r="M117"/>
  <c r="N117"/>
  <c r="O117"/>
  <c r="P117"/>
  <c r="Q117"/>
  <c r="E118"/>
  <c r="F118"/>
  <c r="G118"/>
  <c r="H118"/>
  <c r="I118"/>
  <c r="J118"/>
  <c r="K118"/>
  <c r="L118"/>
  <c r="M118"/>
  <c r="E119"/>
  <c r="F119"/>
  <c r="G119"/>
  <c r="H119"/>
  <c r="I119"/>
  <c r="J119"/>
  <c r="K119"/>
  <c r="L119"/>
  <c r="M119"/>
  <c r="N120"/>
  <c r="O120"/>
  <c r="P120"/>
  <c r="Q120"/>
  <c r="N121"/>
  <c r="O121"/>
  <c r="P121"/>
  <c r="Q121"/>
  <c r="N123"/>
  <c r="O123"/>
  <c r="P123"/>
  <c r="Q123"/>
  <c r="E124"/>
  <c r="F124"/>
  <c r="G124"/>
  <c r="H124"/>
  <c r="I124"/>
  <c r="J124"/>
  <c r="K124"/>
  <c r="L124"/>
  <c r="M124"/>
  <c r="E125"/>
  <c r="F125"/>
  <c r="G125"/>
  <c r="H125"/>
  <c r="I125"/>
  <c r="J125"/>
  <c r="K125"/>
  <c r="L125"/>
  <c r="M125"/>
  <c r="N125"/>
  <c r="O125"/>
  <c r="P125"/>
  <c r="Q125"/>
  <c r="E126"/>
  <c r="F126"/>
  <c r="G126"/>
  <c r="H126"/>
  <c r="I126"/>
  <c r="J126"/>
  <c r="K126"/>
  <c r="L126"/>
  <c r="M126"/>
  <c r="E127"/>
  <c r="F127"/>
  <c r="G127"/>
  <c r="H127"/>
  <c r="I127"/>
  <c r="J127"/>
  <c r="K127"/>
  <c r="L127"/>
  <c r="M127"/>
  <c r="N128"/>
  <c r="O128"/>
  <c r="P128"/>
  <c r="Q128"/>
  <c r="N129"/>
  <c r="O129"/>
  <c r="P129"/>
  <c r="Q129"/>
  <c r="E130"/>
  <c r="F130"/>
  <c r="G130"/>
  <c r="H130"/>
  <c r="I130"/>
  <c r="J130"/>
  <c r="K130"/>
  <c r="L130"/>
  <c r="M130"/>
  <c r="N130"/>
  <c r="O130"/>
  <c r="P130"/>
  <c r="Q130"/>
  <c r="E131"/>
  <c r="F131"/>
  <c r="G131"/>
  <c r="H131"/>
  <c r="I131"/>
  <c r="J131"/>
  <c r="K131"/>
  <c r="L131"/>
  <c r="M131"/>
  <c r="N131"/>
  <c r="O131"/>
  <c r="P131"/>
  <c r="Q131"/>
  <c r="E132"/>
  <c r="F132"/>
  <c r="G132"/>
  <c r="H132"/>
  <c r="I132"/>
  <c r="J132"/>
  <c r="K132"/>
  <c r="L132"/>
  <c r="M132"/>
  <c r="E133"/>
  <c r="F133"/>
  <c r="G133"/>
  <c r="H133"/>
  <c r="I133"/>
  <c r="J133"/>
  <c r="K133"/>
  <c r="L133"/>
  <c r="M133"/>
  <c r="N133"/>
  <c r="O133"/>
  <c r="P133"/>
  <c r="Q133"/>
  <c r="E134"/>
  <c r="F134"/>
  <c r="G134"/>
  <c r="H134"/>
  <c r="I134"/>
  <c r="J134"/>
  <c r="K134"/>
  <c r="L134"/>
  <c r="M134"/>
  <c r="E135"/>
  <c r="F135"/>
  <c r="G135"/>
  <c r="H135"/>
  <c r="I135"/>
  <c r="J135"/>
  <c r="K135"/>
  <c r="L135"/>
  <c r="M135"/>
  <c r="N136"/>
  <c r="O136"/>
  <c r="P136"/>
  <c r="Q136"/>
  <c r="N137"/>
  <c r="O137"/>
  <c r="P137"/>
  <c r="Q137"/>
  <c r="E138"/>
  <c r="F138"/>
  <c r="G138"/>
  <c r="H138"/>
  <c r="I138"/>
  <c r="J138"/>
  <c r="K138"/>
  <c r="L138"/>
  <c r="M138"/>
  <c r="N138"/>
  <c r="O138"/>
  <c r="P138"/>
  <c r="Q138"/>
  <c r="G139"/>
  <c r="H139"/>
  <c r="I139"/>
  <c r="J139"/>
  <c r="E140"/>
  <c r="F140"/>
  <c r="G140"/>
  <c r="H140"/>
  <c r="I140"/>
  <c r="J140"/>
  <c r="K140"/>
  <c r="L140"/>
  <c r="M140"/>
  <c r="E141"/>
  <c r="F141"/>
  <c r="G141"/>
  <c r="H141"/>
  <c r="I141"/>
  <c r="J141"/>
  <c r="K141"/>
  <c r="L141"/>
  <c r="M141"/>
  <c r="N141"/>
  <c r="O141"/>
  <c r="P141"/>
  <c r="Q141"/>
  <c r="E142"/>
  <c r="F142"/>
  <c r="G142"/>
  <c r="H142"/>
  <c r="I142"/>
  <c r="J142"/>
  <c r="K142"/>
  <c r="L142"/>
  <c r="M142"/>
  <c r="E143"/>
  <c r="F143"/>
  <c r="G143"/>
  <c r="H143"/>
  <c r="I143"/>
  <c r="J143"/>
  <c r="K143"/>
  <c r="L143"/>
  <c r="M143"/>
  <c r="N144"/>
  <c r="O144"/>
  <c r="P144"/>
  <c r="Q144"/>
  <c r="N145"/>
  <c r="O145"/>
  <c r="P145"/>
  <c r="Q145"/>
  <c r="E146"/>
  <c r="F146"/>
  <c r="G146"/>
  <c r="H146"/>
  <c r="I146"/>
  <c r="J146"/>
  <c r="K146"/>
  <c r="L146"/>
  <c r="M146"/>
  <c r="N146"/>
  <c r="O146"/>
  <c r="P146"/>
  <c r="Q146"/>
  <c r="E147"/>
  <c r="F147"/>
  <c r="G147"/>
  <c r="H147"/>
  <c r="I147"/>
  <c r="J147"/>
  <c r="K147"/>
  <c r="L147"/>
  <c r="M147"/>
  <c r="N147"/>
  <c r="O147"/>
  <c r="P147"/>
  <c r="Q147"/>
  <c r="E148"/>
  <c r="F148"/>
  <c r="G148"/>
  <c r="H148"/>
  <c r="I148"/>
  <c r="J148"/>
  <c r="K148"/>
  <c r="L148"/>
  <c r="M148"/>
  <c r="E149"/>
  <c r="F149"/>
  <c r="G149"/>
  <c r="H149"/>
  <c r="I149"/>
  <c r="J149"/>
  <c r="K149"/>
  <c r="L149"/>
  <c r="M149"/>
  <c r="N149"/>
  <c r="O149"/>
  <c r="P149"/>
  <c r="Q149"/>
  <c r="E150"/>
  <c r="F150"/>
  <c r="G150"/>
  <c r="H150"/>
  <c r="I150"/>
  <c r="J150"/>
  <c r="K150"/>
  <c r="L150"/>
  <c r="M150"/>
  <c r="E151"/>
  <c r="F151"/>
  <c r="G151"/>
  <c r="H151"/>
  <c r="I151"/>
  <c r="J151"/>
  <c r="K151"/>
  <c r="L151"/>
  <c r="M151"/>
  <c r="N152"/>
  <c r="O152"/>
  <c r="P152"/>
  <c r="Q152"/>
  <c r="N153"/>
  <c r="O153"/>
  <c r="P153"/>
  <c r="Q153"/>
  <c r="E154"/>
  <c r="F154"/>
  <c r="G154"/>
  <c r="H154"/>
  <c r="I154"/>
  <c r="J154"/>
  <c r="K154"/>
  <c r="L154"/>
  <c r="M154"/>
  <c r="N154"/>
  <c r="O154"/>
  <c r="P154"/>
  <c r="Q154"/>
  <c r="F108"/>
  <c r="G108"/>
  <c r="H108"/>
  <c r="I108"/>
  <c r="J108"/>
  <c r="K108"/>
  <c r="L108"/>
  <c r="M108"/>
  <c r="E108" l="1"/>
  <c r="M2" i="16"/>
  <c r="E58"/>
  <c r="F58"/>
  <c r="G58"/>
  <c r="H58"/>
  <c r="I58"/>
  <c r="J58"/>
  <c r="K58"/>
  <c r="L58"/>
  <c r="M58"/>
  <c r="N58"/>
  <c r="O58"/>
  <c r="P58"/>
  <c r="Q58"/>
  <c r="E59"/>
  <c r="F59"/>
  <c r="G59"/>
  <c r="H59"/>
  <c r="I59"/>
  <c r="J59"/>
  <c r="K59"/>
  <c r="L59"/>
  <c r="M59"/>
  <c r="N59"/>
  <c r="O59"/>
  <c r="P59"/>
  <c r="Q59"/>
  <c r="E60"/>
  <c r="F60"/>
  <c r="G60"/>
  <c r="H60"/>
  <c r="I60"/>
  <c r="J60"/>
  <c r="K60"/>
  <c r="L60"/>
  <c r="M60"/>
  <c r="N60"/>
  <c r="O60"/>
  <c r="P60"/>
  <c r="Q60"/>
  <c r="E61"/>
  <c r="F61"/>
  <c r="G61"/>
  <c r="H61"/>
  <c r="I61"/>
  <c r="J61"/>
  <c r="K61"/>
  <c r="L61"/>
  <c r="M61"/>
  <c r="N61"/>
  <c r="O61"/>
  <c r="P61"/>
  <c r="Q61"/>
  <c r="E62"/>
  <c r="F62"/>
  <c r="G62"/>
  <c r="H62"/>
  <c r="I62"/>
  <c r="J62"/>
  <c r="K62"/>
  <c r="L62"/>
  <c r="M62"/>
  <c r="N62"/>
  <c r="O62"/>
  <c r="P62"/>
  <c r="Q62"/>
  <c r="E63"/>
  <c r="F63"/>
  <c r="G63"/>
  <c r="H63"/>
  <c r="I63"/>
  <c r="J63"/>
  <c r="K63"/>
  <c r="L63"/>
  <c r="M63"/>
  <c r="N63"/>
  <c r="O63"/>
  <c r="P63"/>
  <c r="Q63"/>
  <c r="E64"/>
  <c r="F64"/>
  <c r="G64"/>
  <c r="H64"/>
  <c r="I64"/>
  <c r="J64"/>
  <c r="K64"/>
  <c r="L64"/>
  <c r="M64"/>
  <c r="N64"/>
  <c r="O64"/>
  <c r="P64"/>
  <c r="Q64"/>
  <c r="E65"/>
  <c r="F65"/>
  <c r="G65"/>
  <c r="H65"/>
  <c r="I65"/>
  <c r="J65"/>
  <c r="K65"/>
  <c r="L65"/>
  <c r="M65"/>
  <c r="N65"/>
  <c r="O65"/>
  <c r="P65"/>
  <c r="Q65"/>
  <c r="E66"/>
  <c r="F66"/>
  <c r="G66"/>
  <c r="H66"/>
  <c r="I66"/>
  <c r="J66"/>
  <c r="K66"/>
  <c r="L66"/>
  <c r="M66"/>
  <c r="N66"/>
  <c r="O66"/>
  <c r="P66"/>
  <c r="Q66"/>
  <c r="E67"/>
  <c r="F67"/>
  <c r="G67"/>
  <c r="H67"/>
  <c r="I67"/>
  <c r="J67"/>
  <c r="K67"/>
  <c r="L67"/>
  <c r="M67"/>
  <c r="N67"/>
  <c r="O67"/>
  <c r="P67"/>
  <c r="Q67"/>
  <c r="E68"/>
  <c r="F68"/>
  <c r="G68"/>
  <c r="H68"/>
  <c r="I68"/>
  <c r="J68"/>
  <c r="K68"/>
  <c r="L68"/>
  <c r="M68"/>
  <c r="N68"/>
  <c r="O68"/>
  <c r="P68"/>
  <c r="Q68"/>
  <c r="E69"/>
  <c r="F69"/>
  <c r="G69"/>
  <c r="H69"/>
  <c r="I69"/>
  <c r="J69"/>
  <c r="K69"/>
  <c r="L69"/>
  <c r="M69"/>
  <c r="N69"/>
  <c r="O69"/>
  <c r="P69"/>
  <c r="Q69"/>
  <c r="E70"/>
  <c r="F70"/>
  <c r="G70"/>
  <c r="H70"/>
  <c r="I70"/>
  <c r="J70"/>
  <c r="K70"/>
  <c r="L70"/>
  <c r="M70"/>
  <c r="N70"/>
  <c r="O70"/>
  <c r="P70"/>
  <c r="Q70"/>
  <c r="E71"/>
  <c r="F71"/>
  <c r="G71"/>
  <c r="H71"/>
  <c r="I71"/>
  <c r="J71"/>
  <c r="K71"/>
  <c r="L71"/>
  <c r="M71"/>
  <c r="N71"/>
  <c r="O71"/>
  <c r="P71"/>
  <c r="Q71"/>
  <c r="E72"/>
  <c r="F72"/>
  <c r="G72"/>
  <c r="H72"/>
  <c r="I72"/>
  <c r="J72"/>
  <c r="K72"/>
  <c r="L72"/>
  <c r="M72"/>
  <c r="N72"/>
  <c r="O72"/>
  <c r="P72"/>
  <c r="Q72"/>
  <c r="F57"/>
  <c r="G57"/>
  <c r="H57"/>
  <c r="I57"/>
  <c r="J57"/>
  <c r="K57"/>
  <c r="L57"/>
  <c r="M57"/>
  <c r="N57"/>
  <c r="O57"/>
  <c r="P57"/>
  <c r="Q57"/>
  <c r="E57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H35" i="15"/>
  <c r="H36"/>
  <c r="H37"/>
  <c r="H38"/>
  <c r="I35"/>
  <c r="I36"/>
  <c r="I37"/>
  <c r="I38"/>
  <c r="V2" l="1"/>
  <c r="E44"/>
  <c r="F44"/>
  <c r="G44"/>
  <c r="H44"/>
  <c r="I44"/>
  <c r="J44"/>
  <c r="K44"/>
  <c r="L44"/>
  <c r="M44"/>
  <c r="N44"/>
  <c r="O44"/>
  <c r="P44"/>
  <c r="Q44"/>
  <c r="E45"/>
  <c r="F45"/>
  <c r="G45"/>
  <c r="H45"/>
  <c r="I45"/>
  <c r="J45"/>
  <c r="K45"/>
  <c r="L45"/>
  <c r="M45"/>
  <c r="N45"/>
  <c r="O45"/>
  <c r="P45"/>
  <c r="Q45"/>
  <c r="E46"/>
  <c r="F46"/>
  <c r="G46"/>
  <c r="H46"/>
  <c r="I46"/>
  <c r="J46"/>
  <c r="K46"/>
  <c r="L46"/>
  <c r="M46"/>
  <c r="N46"/>
  <c r="O46"/>
  <c r="P46"/>
  <c r="Q46"/>
  <c r="E47"/>
  <c r="F47"/>
  <c r="G47"/>
  <c r="H47"/>
  <c r="I47"/>
  <c r="J47"/>
  <c r="K47"/>
  <c r="L47"/>
  <c r="M47"/>
  <c r="N47"/>
  <c r="O47"/>
  <c r="P47"/>
  <c r="Q47"/>
  <c r="E48"/>
  <c r="F48"/>
  <c r="G48"/>
  <c r="H48"/>
  <c r="I48"/>
  <c r="J48"/>
  <c r="K48"/>
  <c r="L48"/>
  <c r="M48"/>
  <c r="N48"/>
  <c r="O48"/>
  <c r="P48"/>
  <c r="Q48"/>
  <c r="E49"/>
  <c r="F49"/>
  <c r="G49"/>
  <c r="H49"/>
  <c r="I49"/>
  <c r="J49"/>
  <c r="K49"/>
  <c r="L49"/>
  <c r="M49"/>
  <c r="N49"/>
  <c r="O49"/>
  <c r="P49"/>
  <c r="Q49"/>
  <c r="E50"/>
  <c r="F50"/>
  <c r="G50"/>
  <c r="H50"/>
  <c r="I50"/>
  <c r="J50"/>
  <c r="K50"/>
  <c r="L50"/>
  <c r="M50"/>
  <c r="N50"/>
  <c r="O50"/>
  <c r="P50"/>
  <c r="Q50"/>
  <c r="F43"/>
  <c r="G43"/>
  <c r="H43"/>
  <c r="I43"/>
  <c r="J43"/>
  <c r="K43"/>
  <c r="L43"/>
  <c r="M43"/>
  <c r="N43"/>
  <c r="O43"/>
  <c r="P43"/>
  <c r="Q43"/>
  <c r="E43"/>
  <c r="E41"/>
  <c r="E42"/>
  <c r="F42"/>
  <c r="G42"/>
  <c r="H42"/>
  <c r="I42"/>
  <c r="J42"/>
  <c r="K42"/>
  <c r="L42"/>
  <c r="M42"/>
  <c r="N42"/>
  <c r="O42"/>
  <c r="P42"/>
  <c r="Q42"/>
  <c r="E36"/>
  <c r="F36"/>
  <c r="G36"/>
  <c r="J36"/>
  <c r="K36"/>
  <c r="L36"/>
  <c r="M36"/>
  <c r="N36"/>
  <c r="O36"/>
  <c r="P36"/>
  <c r="Q36"/>
  <c r="E37"/>
  <c r="F37"/>
  <c r="G37"/>
  <c r="J37"/>
  <c r="K37"/>
  <c r="L37"/>
  <c r="M37"/>
  <c r="N37"/>
  <c r="O37"/>
  <c r="P37"/>
  <c r="Q37"/>
  <c r="E38"/>
  <c r="F38"/>
  <c r="G38"/>
  <c r="J38"/>
  <c r="K38"/>
  <c r="L38"/>
  <c r="M38"/>
  <c r="N38"/>
  <c r="O38"/>
  <c r="P38"/>
  <c r="Q38"/>
  <c r="E39"/>
  <c r="F39"/>
  <c r="G39"/>
  <c r="H39"/>
  <c r="I39"/>
  <c r="J39"/>
  <c r="K39"/>
  <c r="L39"/>
  <c r="M39"/>
  <c r="N39"/>
  <c r="O39"/>
  <c r="P39"/>
  <c r="Q39"/>
  <c r="E40"/>
  <c r="F40"/>
  <c r="G40"/>
  <c r="H40"/>
  <c r="I40"/>
  <c r="J40"/>
  <c r="K40"/>
  <c r="L40"/>
  <c r="M40"/>
  <c r="N40"/>
  <c r="O40"/>
  <c r="P40"/>
  <c r="Q40"/>
  <c r="F41"/>
  <c r="G41"/>
  <c r="H41"/>
  <c r="I41"/>
  <c r="J41"/>
  <c r="K41"/>
  <c r="L41"/>
  <c r="M41"/>
  <c r="N41"/>
  <c r="O41"/>
  <c r="P41"/>
  <c r="Q41"/>
  <c r="F35"/>
  <c r="G35"/>
  <c r="J35"/>
  <c r="K35"/>
  <c r="L35"/>
  <c r="M35"/>
  <c r="N35"/>
  <c r="O35"/>
  <c r="P35"/>
  <c r="Q35"/>
  <c r="E35"/>
  <c r="A43"/>
  <c r="A44"/>
  <c r="A45"/>
  <c r="A46"/>
  <c r="A47"/>
  <c r="A48"/>
  <c r="A49"/>
  <c r="A50"/>
  <c r="A36"/>
  <c r="A37"/>
  <c r="A38"/>
  <c r="A39"/>
  <c r="A40"/>
  <c r="A41"/>
  <c r="A42"/>
  <c r="A35"/>
  <c r="A10"/>
  <c r="A18"/>
  <c r="A26"/>
  <c r="A34"/>
  <c r="A19"/>
  <c r="A20"/>
  <c r="A21"/>
  <c r="A22"/>
  <c r="A23"/>
  <c r="A24"/>
  <c r="A25"/>
  <c r="A27"/>
  <c r="A28"/>
  <c r="A29"/>
  <c r="A30"/>
  <c r="A31"/>
  <c r="A32"/>
  <c r="A33"/>
  <c r="A4"/>
  <c r="A5"/>
  <c r="A6"/>
  <c r="A7"/>
  <c r="A8"/>
  <c r="A9"/>
  <c r="A11"/>
  <c r="A12"/>
  <c r="A13"/>
  <c r="A14"/>
  <c r="A15"/>
  <c r="A16"/>
  <c r="A17"/>
  <c r="A3"/>
  <c r="M2" i="12"/>
  <c r="E30"/>
  <c r="E29"/>
  <c r="E28"/>
  <c r="A27"/>
  <c r="A28"/>
  <c r="A29"/>
  <c r="A30"/>
  <c r="A31"/>
  <c r="F28"/>
  <c r="G28"/>
  <c r="H28"/>
  <c r="F29"/>
  <c r="G29"/>
  <c r="H29"/>
  <c r="F30"/>
  <c r="G30"/>
  <c r="H30"/>
  <c r="E31"/>
  <c r="F31"/>
  <c r="G31"/>
  <c r="H31"/>
  <c r="F27"/>
  <c r="G27"/>
  <c r="H27"/>
  <c r="E27"/>
  <c r="A23"/>
  <c r="A24"/>
  <c r="A25"/>
  <c r="A26"/>
  <c r="E26"/>
  <c r="F26"/>
  <c r="G26"/>
  <c r="H26"/>
  <c r="F22"/>
  <c r="G22"/>
  <c r="H22"/>
  <c r="F23"/>
  <c r="G23"/>
  <c r="H23"/>
  <c r="F24"/>
  <c r="G24"/>
  <c r="H24"/>
  <c r="F25"/>
  <c r="G25"/>
  <c r="H25"/>
  <c r="E22"/>
  <c r="E24"/>
  <c r="E25"/>
  <c r="E23"/>
  <c r="A22"/>
  <c r="J46" i="19" l="1"/>
  <c r="J41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2"/>
  <c r="J288" i="17"/>
  <c r="A301"/>
  <c r="A300"/>
  <c r="A299"/>
  <c r="A298"/>
  <c r="A297"/>
  <c r="A296"/>
  <c r="A295"/>
  <c r="A294"/>
  <c r="A293"/>
  <c r="A292"/>
  <c r="A291"/>
  <c r="A290"/>
  <c r="A289"/>
  <c r="L149"/>
  <c r="L145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80"/>
  <c r="A181"/>
  <c r="A182"/>
  <c r="A176"/>
  <c r="A177"/>
  <c r="A178"/>
  <c r="A179"/>
  <c r="A174"/>
  <c r="A175"/>
  <c r="A168"/>
  <c r="A169"/>
  <c r="A170"/>
  <c r="A171"/>
  <c r="A172"/>
  <c r="A173"/>
  <c r="A167"/>
  <c r="A160"/>
  <c r="A161"/>
  <c r="A162"/>
  <c r="A163"/>
  <c r="A164"/>
  <c r="A165"/>
  <c r="A166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19"/>
  <c r="L129"/>
  <c r="M34" i="12"/>
  <c r="M41"/>
  <c r="A37"/>
  <c r="A38"/>
  <c r="A39"/>
  <c r="A40"/>
  <c r="A41"/>
  <c r="A33"/>
  <c r="A34"/>
  <c r="A35"/>
  <c r="A36"/>
  <c r="A32"/>
  <c r="E95" i="17"/>
  <c r="E98"/>
  <c r="A56"/>
  <c r="A57"/>
  <c r="A58"/>
  <c r="A59"/>
  <c r="A60"/>
  <c r="A61"/>
  <c r="A62"/>
  <c r="A63"/>
  <c r="A64"/>
  <c r="A65"/>
  <c r="A66"/>
  <c r="A67"/>
  <c r="AB147" l="1"/>
  <c r="AB131"/>
  <c r="AB148"/>
  <c r="AB132"/>
  <c r="AB146"/>
  <c r="AB130"/>
  <c r="AB149"/>
  <c r="AB133"/>
  <c r="AB151"/>
  <c r="AB135"/>
  <c r="AB152"/>
  <c r="AB136"/>
  <c r="AB150"/>
  <c r="AB134"/>
  <c r="AB153"/>
  <c r="AB137"/>
  <c r="AB126"/>
  <c r="AB139"/>
  <c r="AB156"/>
  <c r="AB140"/>
  <c r="AB154"/>
  <c r="AB138"/>
  <c r="AB125"/>
  <c r="AB141"/>
  <c r="AB129"/>
  <c r="AB143"/>
  <c r="AB127"/>
  <c r="AB144"/>
  <c r="AB128"/>
  <c r="AB142"/>
  <c r="AB155"/>
  <c r="AB145"/>
  <c r="P141"/>
  <c r="P132"/>
  <c r="P142"/>
  <c r="P126"/>
  <c r="P143"/>
  <c r="A18" i="20" s="1"/>
  <c r="B18" s="1"/>
  <c r="P127" i="17"/>
  <c r="P144"/>
  <c r="P145"/>
  <c r="P129"/>
  <c r="P146"/>
  <c r="A21" i="20" s="1"/>
  <c r="B21" s="1"/>
  <c r="P130" i="17"/>
  <c r="P147"/>
  <c r="P131"/>
  <c r="P148"/>
  <c r="A23" i="20" s="1"/>
  <c r="B23" s="1"/>
  <c r="P128" i="17"/>
  <c r="P149"/>
  <c r="P133"/>
  <c r="P150"/>
  <c r="A25" i="20" s="1"/>
  <c r="B25" s="1"/>
  <c r="P134" i="17"/>
  <c r="P151"/>
  <c r="P135"/>
  <c r="P152"/>
  <c r="P136"/>
  <c r="P153"/>
  <c r="P137"/>
  <c r="P154"/>
  <c r="P138"/>
  <c r="P155"/>
  <c r="P139"/>
  <c r="P156"/>
  <c r="P140"/>
  <c r="U144"/>
  <c r="U151"/>
  <c r="U145"/>
  <c r="U142"/>
  <c r="U139"/>
  <c r="U141"/>
  <c r="U150"/>
  <c r="U148"/>
  <c r="U152"/>
  <c r="U143"/>
  <c r="U140"/>
  <c r="U147"/>
  <c r="U154"/>
  <c r="U149"/>
  <c r="U146"/>
  <c r="U153"/>
  <c r="U127"/>
  <c r="U131"/>
  <c r="U128"/>
  <c r="U135"/>
  <c r="U132"/>
  <c r="U134"/>
  <c r="U126"/>
  <c r="U133"/>
  <c r="U130"/>
  <c r="U129"/>
  <c r="A1" i="20"/>
  <c r="B1" s="1"/>
  <c r="A24"/>
  <c r="B24" s="1"/>
  <c r="A19"/>
  <c r="B19" s="1"/>
  <c r="A26"/>
  <c r="B26" s="1"/>
  <c r="A20"/>
  <c r="B20" s="1"/>
  <c r="A22"/>
  <c r="B22" s="1"/>
  <c r="A17"/>
  <c r="B17" s="1"/>
  <c r="M293" i="17"/>
  <c r="J7" i="19"/>
  <c r="J36"/>
  <c r="J20"/>
  <c r="J4"/>
  <c r="J24"/>
  <c r="J8"/>
  <c r="J28"/>
  <c r="J12"/>
  <c r="J32"/>
  <c r="J16"/>
  <c r="J3"/>
  <c r="J33"/>
  <c r="J29"/>
  <c r="J25"/>
  <c r="J21"/>
  <c r="J17"/>
  <c r="J13"/>
  <c r="J9"/>
  <c r="J5"/>
  <c r="J34"/>
  <c r="J30"/>
  <c r="J26"/>
  <c r="J22"/>
  <c r="J18"/>
  <c r="J14"/>
  <c r="J10"/>
  <c r="J6"/>
  <c r="J35"/>
  <c r="J31"/>
  <c r="J27"/>
  <c r="J23"/>
  <c r="J19"/>
  <c r="J15"/>
  <c r="J11"/>
  <c r="M314" i="17"/>
  <c r="M310"/>
  <c r="M306"/>
  <c r="M302"/>
  <c r="M298"/>
  <c r="M294"/>
  <c r="M290"/>
  <c r="M315"/>
  <c r="M311"/>
  <c r="M307"/>
  <c r="M303"/>
  <c r="M299"/>
  <c r="M295"/>
  <c r="M291"/>
  <c r="M289"/>
  <c r="M312"/>
  <c r="M308"/>
  <c r="M304"/>
  <c r="M300"/>
  <c r="M296"/>
  <c r="M292"/>
  <c r="M313"/>
  <c r="M309"/>
  <c r="M305"/>
  <c r="M301"/>
  <c r="M297"/>
  <c r="R36" i="12"/>
  <c r="P35"/>
  <c r="R39"/>
  <c r="Q38"/>
  <c r="S36"/>
  <c r="S39"/>
  <c r="R38"/>
  <c r="Q37"/>
  <c r="P36"/>
  <c r="R35"/>
  <c r="S38"/>
  <c r="R37"/>
  <c r="Q36"/>
  <c r="S35"/>
  <c r="Q39"/>
  <c r="S37"/>
  <c r="Q35"/>
  <c r="P39"/>
  <c r="P38"/>
  <c r="P37"/>
  <c r="E78" i="17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31"/>
  <c r="N139" l="1"/>
  <c r="N137"/>
  <c r="N135"/>
  <c r="N133"/>
  <c r="N131"/>
  <c r="N129"/>
  <c r="N143"/>
  <c r="N141"/>
  <c r="N152"/>
  <c r="A27" i="20"/>
  <c r="N156" i="17"/>
  <c r="Q156" s="1"/>
  <c r="R156" s="1"/>
  <c r="N154"/>
  <c r="N150"/>
  <c r="N148"/>
  <c r="N146"/>
  <c r="N127"/>
  <c r="N132"/>
  <c r="N140"/>
  <c r="N138"/>
  <c r="N136"/>
  <c r="N134"/>
  <c r="N128"/>
  <c r="N130"/>
  <c r="N144"/>
  <c r="N142"/>
  <c r="A28" i="20"/>
  <c r="N153" i="17"/>
  <c r="Q153" s="1"/>
  <c r="N155"/>
  <c r="N151"/>
  <c r="N149"/>
  <c r="N147"/>
  <c r="N145"/>
  <c r="N126"/>
  <c r="E70"/>
  <c r="AN71"/>
  <c r="AR71"/>
  <c r="AV71"/>
  <c r="AL72"/>
  <c r="AP72"/>
  <c r="AT72"/>
  <c r="AX72"/>
  <c r="AN73"/>
  <c r="AR73"/>
  <c r="AV73"/>
  <c r="AL74"/>
  <c r="AP74"/>
  <c r="AT74"/>
  <c r="AX74"/>
  <c r="AN75"/>
  <c r="AR75"/>
  <c r="AV75"/>
  <c r="AM70"/>
  <c r="AQ70"/>
  <c r="AU70"/>
  <c r="AY70"/>
  <c r="AM71"/>
  <c r="AQ71"/>
  <c r="AU71"/>
  <c r="AY71"/>
  <c r="AO72"/>
  <c r="AS72"/>
  <c r="AW72"/>
  <c r="AM73"/>
  <c r="AQ73"/>
  <c r="AU73"/>
  <c r="AY73"/>
  <c r="AO74"/>
  <c r="AS74"/>
  <c r="AW74"/>
  <c r="AM75"/>
  <c r="AQ75"/>
  <c r="AU75"/>
  <c r="AY75"/>
  <c r="AP70"/>
  <c r="AT70"/>
  <c r="AX70"/>
  <c r="AP71"/>
  <c r="AX71"/>
  <c r="AR72"/>
  <c r="AV72"/>
  <c r="AP73"/>
  <c r="AT73"/>
  <c r="AN74"/>
  <c r="AR74"/>
  <c r="AV74"/>
  <c r="AP75"/>
  <c r="AX75"/>
  <c r="AO70"/>
  <c r="AS70"/>
  <c r="AL71"/>
  <c r="AT71"/>
  <c r="AN72"/>
  <c r="AL73"/>
  <c r="AX73"/>
  <c r="AL75"/>
  <c r="AT75"/>
  <c r="AW70"/>
  <c r="AO71"/>
  <c r="AS71"/>
  <c r="AW71"/>
  <c r="AM72"/>
  <c r="AQ72"/>
  <c r="AU72"/>
  <c r="AY72"/>
  <c r="AO73"/>
  <c r="AS73"/>
  <c r="AW73"/>
  <c r="AM74"/>
  <c r="AQ74"/>
  <c r="AU74"/>
  <c r="AY74"/>
  <c r="AO75"/>
  <c r="AS75"/>
  <c r="AW75"/>
  <c r="AN70"/>
  <c r="AR70"/>
  <c r="AV70"/>
  <c r="AL70"/>
  <c r="AJ75"/>
  <c r="AF75"/>
  <c r="AB75"/>
  <c r="X75"/>
  <c r="T75"/>
  <c r="P75"/>
  <c r="L75"/>
  <c r="H75"/>
  <c r="AI74"/>
  <c r="AE74"/>
  <c r="AA74"/>
  <c r="W74"/>
  <c r="S74"/>
  <c r="O74"/>
  <c r="K74"/>
  <c r="G74"/>
  <c r="AH73"/>
  <c r="AD73"/>
  <c r="Z73"/>
  <c r="V73"/>
  <c r="R73"/>
  <c r="N73"/>
  <c r="J73"/>
  <c r="F73"/>
  <c r="AK72"/>
  <c r="AG72"/>
  <c r="AC72"/>
  <c r="Y72"/>
  <c r="U72"/>
  <c r="Q72"/>
  <c r="M72"/>
  <c r="I72"/>
  <c r="E72"/>
  <c r="AJ71"/>
  <c r="AF71"/>
  <c r="AB71"/>
  <c r="X71"/>
  <c r="T71"/>
  <c r="P71"/>
  <c r="L71"/>
  <c r="H71"/>
  <c r="AI70"/>
  <c r="AE70"/>
  <c r="AA70"/>
  <c r="W70"/>
  <c r="S70"/>
  <c r="O70"/>
  <c r="K70"/>
  <c r="G70"/>
  <c r="F72"/>
  <c r="AK71"/>
  <c r="AC71"/>
  <c r="Y71"/>
  <c r="Q71"/>
  <c r="M71"/>
  <c r="I71"/>
  <c r="E71"/>
  <c r="AJ70"/>
  <c r="AF70"/>
  <c r="AB70"/>
  <c r="X70"/>
  <c r="T70"/>
  <c r="L70"/>
  <c r="H70"/>
  <c r="AK73"/>
  <c r="U73"/>
  <c r="M73"/>
  <c r="E73"/>
  <c r="AJ72"/>
  <c r="AB72"/>
  <c r="T72"/>
  <c r="H72"/>
  <c r="AI71"/>
  <c r="AE71"/>
  <c r="W71"/>
  <c r="O71"/>
  <c r="G71"/>
  <c r="Z70"/>
  <c r="N70"/>
  <c r="AK75"/>
  <c r="AG75"/>
  <c r="AC75"/>
  <c r="Y75"/>
  <c r="U75"/>
  <c r="Q75"/>
  <c r="M75"/>
  <c r="I75"/>
  <c r="E75"/>
  <c r="AJ74"/>
  <c r="AF74"/>
  <c r="AB74"/>
  <c r="X74"/>
  <c r="T74"/>
  <c r="P74"/>
  <c r="L74"/>
  <c r="H74"/>
  <c r="AI73"/>
  <c r="AE73"/>
  <c r="AA73"/>
  <c r="W73"/>
  <c r="S73"/>
  <c r="O73"/>
  <c r="K73"/>
  <c r="G73"/>
  <c r="AH72"/>
  <c r="AD72"/>
  <c r="Z72"/>
  <c r="V72"/>
  <c r="R72"/>
  <c r="N72"/>
  <c r="J72"/>
  <c r="AG71"/>
  <c r="U71"/>
  <c r="P70"/>
  <c r="AD70"/>
  <c r="V70"/>
  <c r="J70"/>
  <c r="AH75"/>
  <c r="AD75"/>
  <c r="Z75"/>
  <c r="V75"/>
  <c r="R75"/>
  <c r="N75"/>
  <c r="J75"/>
  <c r="F75"/>
  <c r="AK74"/>
  <c r="AG74"/>
  <c r="AC74"/>
  <c r="Y74"/>
  <c r="U74"/>
  <c r="Q74"/>
  <c r="M74"/>
  <c r="I74"/>
  <c r="E74"/>
  <c r="AJ73"/>
  <c r="AF73"/>
  <c r="AB73"/>
  <c r="X73"/>
  <c r="T73"/>
  <c r="P73"/>
  <c r="L73"/>
  <c r="H73"/>
  <c r="AI72"/>
  <c r="AE72"/>
  <c r="AA72"/>
  <c r="W72"/>
  <c r="S72"/>
  <c r="O72"/>
  <c r="K72"/>
  <c r="G72"/>
  <c r="AH71"/>
  <c r="AD71"/>
  <c r="Z71"/>
  <c r="V71"/>
  <c r="R71"/>
  <c r="N71"/>
  <c r="J71"/>
  <c r="F71"/>
  <c r="AK70"/>
  <c r="AG70"/>
  <c r="AC70"/>
  <c r="Y70"/>
  <c r="U70"/>
  <c r="Q70"/>
  <c r="M70"/>
  <c r="I70"/>
  <c r="AI75"/>
  <c r="AE75"/>
  <c r="AA75"/>
  <c r="W75"/>
  <c r="S75"/>
  <c r="O75"/>
  <c r="K75"/>
  <c r="G75"/>
  <c r="AH74"/>
  <c r="AD74"/>
  <c r="Z74"/>
  <c r="V74"/>
  <c r="R74"/>
  <c r="N74"/>
  <c r="J74"/>
  <c r="F74"/>
  <c r="AG73"/>
  <c r="AC73"/>
  <c r="Y73"/>
  <c r="Q73"/>
  <c r="I73"/>
  <c r="AF72"/>
  <c r="X72"/>
  <c r="P72"/>
  <c r="L72"/>
  <c r="AA71"/>
  <c r="S71"/>
  <c r="K71"/>
  <c r="AH70"/>
  <c r="R70"/>
  <c r="F70"/>
  <c r="AN103"/>
  <c r="A13" i="20"/>
  <c r="B13" s="1"/>
  <c r="A16"/>
  <c r="B16" s="1"/>
  <c r="A12"/>
  <c r="B12" s="1"/>
  <c r="A15"/>
  <c r="B15" s="1"/>
  <c r="A14"/>
  <c r="B14" s="1"/>
  <c r="A4"/>
  <c r="B4" s="1"/>
  <c r="A9"/>
  <c r="B9" s="1"/>
  <c r="A2"/>
  <c r="B2" s="1"/>
  <c r="A11"/>
  <c r="B11" s="1"/>
  <c r="A10"/>
  <c r="B10" s="1"/>
  <c r="A3"/>
  <c r="B3" s="1"/>
  <c r="A7"/>
  <c r="B7" s="1"/>
  <c r="A8"/>
  <c r="B8" s="1"/>
  <c r="A5"/>
  <c r="B5" s="1"/>
  <c r="A6"/>
  <c r="B6" s="1"/>
  <c r="BA107" i="17"/>
  <c r="AK107"/>
  <c r="AM106"/>
  <c r="AO105"/>
  <c r="AQ104"/>
  <c r="AS103"/>
  <c r="BB107"/>
  <c r="AL107"/>
  <c r="AN106"/>
  <c r="AP105"/>
  <c r="AR104"/>
  <c r="AT103"/>
  <c r="AJ104"/>
  <c r="AM107"/>
  <c r="AO106"/>
  <c r="AQ105"/>
  <c r="AS104"/>
  <c r="AU103"/>
  <c r="AZ107"/>
  <c r="BB106"/>
  <c r="AL106"/>
  <c r="AN105"/>
  <c r="AP104"/>
  <c r="AR103"/>
  <c r="AJ106"/>
  <c r="AO107"/>
  <c r="AQ106"/>
  <c r="AS105"/>
  <c r="AU104"/>
  <c r="AW103"/>
  <c r="AJ107"/>
  <c r="AP107"/>
  <c r="AR106"/>
  <c r="AT105"/>
  <c r="AV104"/>
  <c r="AX103"/>
  <c r="AJ103"/>
  <c r="AQ107"/>
  <c r="AS106"/>
  <c r="AU105"/>
  <c r="AW104"/>
  <c r="AY103"/>
  <c r="AJ105"/>
  <c r="AN107"/>
  <c r="AP106"/>
  <c r="AR105"/>
  <c r="AT104"/>
  <c r="AV103"/>
  <c r="AS107"/>
  <c r="AU106"/>
  <c r="AW105"/>
  <c r="AY104"/>
  <c r="BA103"/>
  <c r="AK103"/>
  <c r="AT107"/>
  <c r="AV106"/>
  <c r="AX105"/>
  <c r="AZ104"/>
  <c r="BB103"/>
  <c r="AL103"/>
  <c r="AU107"/>
  <c r="AW106"/>
  <c r="AY105"/>
  <c r="BA104"/>
  <c r="AK104"/>
  <c r="AM103"/>
  <c r="AR107"/>
  <c r="AT106"/>
  <c r="AV105"/>
  <c r="AX104"/>
  <c r="AZ103"/>
  <c r="AW107"/>
  <c r="AY106"/>
  <c r="BA105"/>
  <c r="AK105"/>
  <c r="AM104"/>
  <c r="AO103"/>
  <c r="AX107"/>
  <c r="AZ106"/>
  <c r="BB105"/>
  <c r="AL105"/>
  <c r="AN104"/>
  <c r="AP103"/>
  <c r="AY107"/>
  <c r="BA106"/>
  <c r="AK106"/>
  <c r="AM105"/>
  <c r="AO104"/>
  <c r="AQ103"/>
  <c r="AV107"/>
  <c r="AX106"/>
  <c r="AZ105"/>
  <c r="BB104"/>
  <c r="AL104"/>
  <c r="F103"/>
  <c r="AC103"/>
  <c r="Y104"/>
  <c r="G105"/>
  <c r="W105"/>
  <c r="U106"/>
  <c r="S107"/>
  <c r="AI107"/>
  <c r="Q108"/>
  <c r="AG108"/>
  <c r="P103"/>
  <c r="AF103"/>
  <c r="L104"/>
  <c r="AB104"/>
  <c r="J105"/>
  <c r="Z105"/>
  <c r="H106"/>
  <c r="X106"/>
  <c r="F107"/>
  <c r="V107"/>
  <c r="T108"/>
  <c r="AJ108"/>
  <c r="S103"/>
  <c r="AI103"/>
  <c r="O104"/>
  <c r="AE104"/>
  <c r="M105"/>
  <c r="AC105"/>
  <c r="K106"/>
  <c r="AA106"/>
  <c r="I107"/>
  <c r="Y107"/>
  <c r="G108"/>
  <c r="W108"/>
  <c r="AM108"/>
  <c r="V103"/>
  <c r="R104"/>
  <c r="AH104"/>
  <c r="P105"/>
  <c r="AF105"/>
  <c r="N106"/>
  <c r="AD106"/>
  <c r="L107"/>
  <c r="AB107"/>
  <c r="J108"/>
  <c r="Z108"/>
  <c r="I103"/>
  <c r="Y103"/>
  <c r="I104"/>
  <c r="U104"/>
  <c r="S105"/>
  <c r="AI105"/>
  <c r="Q106"/>
  <c r="AG106"/>
  <c r="O107"/>
  <c r="AE107"/>
  <c r="M108"/>
  <c r="AC108"/>
  <c r="L103"/>
  <c r="AB103"/>
  <c r="H104"/>
  <c r="X104"/>
  <c r="F105"/>
  <c r="V105"/>
  <c r="T106"/>
  <c r="R107"/>
  <c r="AH107"/>
  <c r="P108"/>
  <c r="AF108"/>
  <c r="O103"/>
  <c r="AE103"/>
  <c r="K104"/>
  <c r="AA104"/>
  <c r="I105"/>
  <c r="Y105"/>
  <c r="G106"/>
  <c r="W106"/>
  <c r="U107"/>
  <c r="S108"/>
  <c r="AI108"/>
  <c r="R103"/>
  <c r="AH103"/>
  <c r="N104"/>
  <c r="AD104"/>
  <c r="L105"/>
  <c r="AB105"/>
  <c r="J106"/>
  <c r="Z106"/>
  <c r="H107"/>
  <c r="X107"/>
  <c r="F108"/>
  <c r="V108"/>
  <c r="AL108"/>
  <c r="U103"/>
  <c r="Q104"/>
  <c r="AG104"/>
  <c r="O105"/>
  <c r="AE105"/>
  <c r="M106"/>
  <c r="AC106"/>
  <c r="K107"/>
  <c r="AA107"/>
  <c r="I108"/>
  <c r="Y108"/>
  <c r="H103"/>
  <c r="X103"/>
  <c r="T104"/>
  <c r="R105"/>
  <c r="AH105"/>
  <c r="P106"/>
  <c r="AF106"/>
  <c r="N107"/>
  <c r="AD107"/>
  <c r="L108"/>
  <c r="AB108"/>
  <c r="K103"/>
  <c r="AA103"/>
  <c r="G104"/>
  <c r="W104"/>
  <c r="U105"/>
  <c r="S106"/>
  <c r="AI106"/>
  <c r="Q107"/>
  <c r="AG107"/>
  <c r="O108"/>
  <c r="AE108"/>
  <c r="N103"/>
  <c r="AD103"/>
  <c r="J104"/>
  <c r="Z104"/>
  <c r="H105"/>
  <c r="X105"/>
  <c r="F106"/>
  <c r="V106"/>
  <c r="T107"/>
  <c r="R108"/>
  <c r="AH108"/>
  <c r="Q103"/>
  <c r="AG103"/>
  <c r="M104"/>
  <c r="AC104"/>
  <c r="K105"/>
  <c r="AA105"/>
  <c r="I106"/>
  <c r="Y106"/>
  <c r="G107"/>
  <c r="W107"/>
  <c r="U108"/>
  <c r="AK108"/>
  <c r="T103"/>
  <c r="P104"/>
  <c r="AF104"/>
  <c r="N105"/>
  <c r="AD105"/>
  <c r="L106"/>
  <c r="AB106"/>
  <c r="J107"/>
  <c r="Z107"/>
  <c r="H108"/>
  <c r="X108"/>
  <c r="G103"/>
  <c r="W103"/>
  <c r="S104"/>
  <c r="AI104"/>
  <c r="Q105"/>
  <c r="AG105"/>
  <c r="O106"/>
  <c r="AE106"/>
  <c r="M107"/>
  <c r="AC107"/>
  <c r="K108"/>
  <c r="AA108"/>
  <c r="J103"/>
  <c r="Z103"/>
  <c r="F104"/>
  <c r="V104"/>
  <c r="T105"/>
  <c r="R106"/>
  <c r="AH106"/>
  <c r="P107"/>
  <c r="AF107"/>
  <c r="N108"/>
  <c r="AD108"/>
  <c r="M103"/>
  <c r="Q155" l="1"/>
  <c r="R155" s="1"/>
  <c r="Q147"/>
  <c r="Q130"/>
  <c r="Q126"/>
  <c r="Q139"/>
  <c r="Q134"/>
  <c r="Q151"/>
  <c r="Q142"/>
  <c r="Q132"/>
  <c r="Q150"/>
  <c r="Q152"/>
  <c r="Q131"/>
  <c r="Q149"/>
  <c r="Q128"/>
  <c r="Q140"/>
  <c r="Q148"/>
  <c r="Q129"/>
  <c r="Q137"/>
  <c r="Q138"/>
  <c r="Q146"/>
  <c r="Q143"/>
  <c r="Q135"/>
  <c r="Q145"/>
  <c r="Q144"/>
  <c r="Q136"/>
  <c r="Q127"/>
  <c r="Q154"/>
  <c r="Q141"/>
  <c r="Q133"/>
  <c r="H26"/>
  <c r="H19"/>
  <c r="A3"/>
  <c r="A4"/>
  <c r="A5"/>
  <c r="A6"/>
  <c r="A7"/>
  <c r="A8"/>
  <c r="A9"/>
  <c r="A10"/>
  <c r="A11"/>
  <c r="A12"/>
  <c r="A13"/>
  <c r="A14"/>
  <c r="A15"/>
  <c r="A2"/>
  <c r="M12" i="16"/>
  <c r="V12" i="15"/>
  <c r="R154" i="17" l="1"/>
  <c r="R148"/>
  <c r="R133"/>
  <c r="R145"/>
  <c r="R136"/>
  <c r="R147"/>
  <c r="R141"/>
  <c r="R144"/>
  <c r="R146"/>
  <c r="R149"/>
  <c r="R139"/>
  <c r="R138"/>
  <c r="R137"/>
  <c r="R150"/>
  <c r="R151"/>
  <c r="R143"/>
  <c r="R140"/>
  <c r="R152"/>
  <c r="R142"/>
  <c r="R135"/>
  <c r="R153"/>
  <c r="R134"/>
  <c r="AA19" i="15"/>
  <c r="AD20"/>
  <c r="AG21"/>
  <c r="AJ22"/>
  <c r="AA17"/>
  <c r="AE18"/>
  <c r="AH19"/>
  <c r="AK20"/>
  <c r="AA22"/>
  <c r="AD23"/>
  <c r="AH17"/>
  <c r="AH18"/>
  <c r="AK19"/>
  <c r="AA21"/>
  <c r="AD22"/>
  <c r="AG23"/>
  <c r="AK17"/>
  <c r="AK18"/>
  <c r="AA20"/>
  <c r="AD21"/>
  <c r="AG22"/>
  <c r="AJ23"/>
  <c r="AJ18"/>
  <c r="Z20"/>
  <c r="AC21"/>
  <c r="AF22"/>
  <c r="AI23"/>
  <c r="AA18"/>
  <c r="AD19"/>
  <c r="AG20"/>
  <c r="AJ21"/>
  <c r="Z23"/>
  <c r="AD17"/>
  <c r="AD18"/>
  <c r="AG19"/>
  <c r="AJ20"/>
  <c r="Z22"/>
  <c r="AC23"/>
  <c r="AG17"/>
  <c r="AG18"/>
  <c r="AJ19"/>
  <c r="Z21"/>
  <c r="AC22"/>
  <c r="AF23"/>
  <c r="AJ17"/>
  <c r="AF18"/>
  <c r="AI19"/>
  <c r="Y21"/>
  <c r="AB22"/>
  <c r="AE23"/>
  <c r="AI17"/>
  <c r="Z19"/>
  <c r="AF21"/>
  <c r="AI22"/>
  <c r="Z17"/>
  <c r="Z18"/>
  <c r="AF20"/>
  <c r="Y23"/>
  <c r="AC18"/>
  <c r="AI20"/>
  <c r="AB23"/>
  <c r="AB18"/>
  <c r="AE19"/>
  <c r="AH20"/>
  <c r="AK21"/>
  <c r="AA23"/>
  <c r="AE17"/>
  <c r="AI18"/>
  <c r="Y20"/>
  <c r="AB21"/>
  <c r="AE22"/>
  <c r="AH23"/>
  <c r="Y17"/>
  <c r="Y19"/>
  <c r="AB20"/>
  <c r="AE21"/>
  <c r="AH22"/>
  <c r="AK23"/>
  <c r="Y18"/>
  <c r="AB19"/>
  <c r="AE20"/>
  <c r="AH21"/>
  <c r="AK22"/>
  <c r="AB17"/>
  <c r="AC20"/>
  <c r="AC19"/>
  <c r="AI21"/>
  <c r="AC17"/>
  <c r="AF19"/>
  <c r="Y22"/>
  <c r="AF17"/>
  <c r="R4" i="16"/>
  <c r="AA7"/>
  <c r="X6"/>
  <c r="U5"/>
  <c r="R11"/>
  <c r="AB9"/>
  <c r="AA4"/>
  <c r="W8"/>
  <c r="T7"/>
  <c r="Q6"/>
  <c r="AA11"/>
  <c r="X10"/>
  <c r="U9"/>
  <c r="T4"/>
  <c r="P8"/>
  <c r="Z6"/>
  <c r="W5"/>
  <c r="T11"/>
  <c r="Q10"/>
  <c r="P4"/>
  <c r="Y8"/>
  <c r="V7"/>
  <c r="S6"/>
  <c r="P5"/>
  <c r="Z10"/>
  <c r="W9"/>
  <c r="V4"/>
  <c r="R8"/>
  <c r="AB6"/>
  <c r="Y5"/>
  <c r="V11"/>
  <c r="S10"/>
  <c r="P9"/>
  <c r="AA8"/>
  <c r="X7"/>
  <c r="U6"/>
  <c r="R5"/>
  <c r="AB10"/>
  <c r="Y9"/>
  <c r="X4"/>
  <c r="T8"/>
  <c r="Q7"/>
  <c r="AA5"/>
  <c r="X11"/>
  <c r="U10"/>
  <c r="R9"/>
  <c r="Q4"/>
  <c r="Z7"/>
  <c r="W6"/>
  <c r="T5"/>
  <c r="Q11"/>
  <c r="AA9"/>
  <c r="Z4"/>
  <c r="V8"/>
  <c r="S7"/>
  <c r="P6"/>
  <c r="Z11"/>
  <c r="W10"/>
  <c r="T9"/>
  <c r="S4"/>
  <c r="AB7"/>
  <c r="Y6"/>
  <c r="V5"/>
  <c r="S11"/>
  <c r="P10"/>
  <c r="AB4"/>
  <c r="X8"/>
  <c r="U7"/>
  <c r="R6"/>
  <c r="AB11"/>
  <c r="Y10"/>
  <c r="V9"/>
  <c r="U4"/>
  <c r="Q8"/>
  <c r="AA6"/>
  <c r="X5"/>
  <c r="U11"/>
  <c r="R10"/>
  <c r="S9"/>
  <c r="Z8"/>
  <c r="W7"/>
  <c r="T6"/>
  <c r="Q5"/>
  <c r="AA10"/>
  <c r="X9"/>
  <c r="W4"/>
  <c r="S8"/>
  <c r="P7"/>
  <c r="Z5"/>
  <c r="W11"/>
  <c r="T10"/>
  <c r="Q9"/>
  <c r="AB8"/>
  <c r="Y7"/>
  <c r="V6"/>
  <c r="S5"/>
  <c r="P11"/>
  <c r="Z9"/>
  <c r="Y4"/>
  <c r="U8"/>
  <c r="R7"/>
  <c r="AB5"/>
  <c r="Y11"/>
  <c r="V10"/>
  <c r="AA4" i="15"/>
  <c r="AJ10"/>
  <c r="AG9"/>
  <c r="AD8"/>
  <c r="AA7"/>
  <c r="AK5"/>
  <c r="AJ4"/>
  <c r="AF11"/>
  <c r="AC10"/>
  <c r="Z9"/>
  <c r="AJ7"/>
  <c r="AG6"/>
  <c r="AD5"/>
  <c r="AC4"/>
  <c r="Y11"/>
  <c r="AI9"/>
  <c r="AF8"/>
  <c r="AC7"/>
  <c r="Z6"/>
  <c r="Y4"/>
  <c r="AH11"/>
  <c r="AE10"/>
  <c r="AB9"/>
  <c r="Y8"/>
  <c r="AI6"/>
  <c r="AF5"/>
  <c r="AE4"/>
  <c r="AA11"/>
  <c r="AK9"/>
  <c r="AH8"/>
  <c r="AE7"/>
  <c r="AB6"/>
  <c r="Y5"/>
  <c r="AJ11"/>
  <c r="AG10"/>
  <c r="AD9"/>
  <c r="AA8"/>
  <c r="AK6"/>
  <c r="AH5"/>
  <c r="AG4"/>
  <c r="AC11"/>
  <c r="Z10"/>
  <c r="AJ8"/>
  <c r="AG7"/>
  <c r="AD6"/>
  <c r="AA5"/>
  <c r="Z4"/>
  <c r="AI10"/>
  <c r="AF9"/>
  <c r="AC8"/>
  <c r="Z7"/>
  <c r="AJ5"/>
  <c r="AI4"/>
  <c r="AE11"/>
  <c r="AB10"/>
  <c r="Y9"/>
  <c r="AI7"/>
  <c r="AF6"/>
  <c r="AC5"/>
  <c r="AB4"/>
  <c r="AK10"/>
  <c r="AH9"/>
  <c r="AE8"/>
  <c r="AB7"/>
  <c r="Y6"/>
  <c r="AK4"/>
  <c r="AG11"/>
  <c r="AD10"/>
  <c r="AA9"/>
  <c r="AK7"/>
  <c r="AH6"/>
  <c r="AE5"/>
  <c r="AD4"/>
  <c r="Z11"/>
  <c r="AJ9"/>
  <c r="AG8"/>
  <c r="AD7"/>
  <c r="AA6"/>
  <c r="AB5"/>
  <c r="AI11"/>
  <c r="AF10"/>
  <c r="AC9"/>
  <c r="Z8"/>
  <c r="AJ6"/>
  <c r="AG5"/>
  <c r="AF4"/>
  <c r="AB11"/>
  <c r="Y10"/>
  <c r="AI8"/>
  <c r="AF7"/>
  <c r="AC6"/>
  <c r="Z5"/>
  <c r="AK11"/>
  <c r="AH10"/>
  <c r="AE9"/>
  <c r="AB8"/>
  <c r="Y7"/>
  <c r="AI5"/>
  <c r="AH4"/>
  <c r="AD11"/>
  <c r="AA10"/>
  <c r="AK8"/>
  <c r="AH7"/>
  <c r="AE6"/>
  <c r="AK22" i="17"/>
  <c r="AO22"/>
  <c r="AS22"/>
  <c r="AW22"/>
  <c r="BA22"/>
  <c r="BE22"/>
  <c r="BI22"/>
  <c r="AI21"/>
  <c r="AM21"/>
  <c r="AQ21"/>
  <c r="AU21"/>
  <c r="AY21"/>
  <c r="BC21"/>
  <c r="BG21"/>
  <c r="AG21"/>
  <c r="AK20"/>
  <c r="AO20"/>
  <c r="AS20"/>
  <c r="AW20"/>
  <c r="BA20"/>
  <c r="BE20"/>
  <c r="BI20"/>
  <c r="AH19"/>
  <c r="AL19"/>
  <c r="AP19"/>
  <c r="AT19"/>
  <c r="AX19"/>
  <c r="BB19"/>
  <c r="BF19"/>
  <c r="BJ19"/>
  <c r="AJ22"/>
  <c r="AN22"/>
  <c r="AR22"/>
  <c r="AV22"/>
  <c r="AZ22"/>
  <c r="BD22"/>
  <c r="BH22"/>
  <c r="AH21"/>
  <c r="AL21"/>
  <c r="AP21"/>
  <c r="AT21"/>
  <c r="AX21"/>
  <c r="BB21"/>
  <c r="BF21"/>
  <c r="BJ21"/>
  <c r="AJ20"/>
  <c r="AN20"/>
  <c r="AR20"/>
  <c r="AV20"/>
  <c r="AZ20"/>
  <c r="BD20"/>
  <c r="BH20"/>
  <c r="AG19"/>
  <c r="AK19"/>
  <c r="AO19"/>
  <c r="AS19"/>
  <c r="AW19"/>
  <c r="BA19"/>
  <c r="BE19"/>
  <c r="BI19"/>
  <c r="BJ20"/>
  <c r="AQ19"/>
  <c r="BC19"/>
  <c r="AI22"/>
  <c r="AM22"/>
  <c r="AQ22"/>
  <c r="AU22"/>
  <c r="AY22"/>
  <c r="BC22"/>
  <c r="BG22"/>
  <c r="AG22"/>
  <c r="AK21"/>
  <c r="AO21"/>
  <c r="AS21"/>
  <c r="AW21"/>
  <c r="BA21"/>
  <c r="BE21"/>
  <c r="BI21"/>
  <c r="AI20"/>
  <c r="AM20"/>
  <c r="AQ20"/>
  <c r="AU20"/>
  <c r="AY20"/>
  <c r="BC20"/>
  <c r="BG20"/>
  <c r="AG20"/>
  <c r="AJ19"/>
  <c r="AN19"/>
  <c r="AR19"/>
  <c r="AV19"/>
  <c r="AZ19"/>
  <c r="BD19"/>
  <c r="BH19"/>
  <c r="AI19"/>
  <c r="AU19"/>
  <c r="BG19"/>
  <c r="AH22"/>
  <c r="AL22"/>
  <c r="AP22"/>
  <c r="AT22"/>
  <c r="AX22"/>
  <c r="BB22"/>
  <c r="BF22"/>
  <c r="BJ22"/>
  <c r="AJ21"/>
  <c r="AN21"/>
  <c r="AR21"/>
  <c r="AV21"/>
  <c r="AZ21"/>
  <c r="BD21"/>
  <c r="BH21"/>
  <c r="AH20"/>
  <c r="AL20"/>
  <c r="AP20"/>
  <c r="AT20"/>
  <c r="AX20"/>
  <c r="BB20"/>
  <c r="BF20"/>
  <c r="AM19"/>
  <c r="AY19"/>
  <c r="AF19"/>
  <c r="O20"/>
  <c r="AF20"/>
  <c r="AD19"/>
  <c r="Z19"/>
  <c r="V19"/>
  <c r="R19"/>
  <c r="N19"/>
  <c r="AD22"/>
  <c r="Z22"/>
  <c r="V22"/>
  <c r="R22"/>
  <c r="N22"/>
  <c r="AE21"/>
  <c r="AA21"/>
  <c r="W21"/>
  <c r="S21"/>
  <c r="O21"/>
  <c r="AB20"/>
  <c r="X20"/>
  <c r="T20"/>
  <c r="P20"/>
  <c r="L20"/>
  <c r="L19"/>
  <c r="AE19"/>
  <c r="AA19"/>
  <c r="W19"/>
  <c r="S19"/>
  <c r="O19"/>
  <c r="AE22"/>
  <c r="AA22"/>
  <c r="W22"/>
  <c r="S22"/>
  <c r="O22"/>
  <c r="AF21"/>
  <c r="AB21"/>
  <c r="X21"/>
  <c r="T21"/>
  <c r="P21"/>
  <c r="L21"/>
  <c r="AC20"/>
  <c r="Y20"/>
  <c r="U20"/>
  <c r="Q20"/>
  <c r="M20"/>
  <c r="R20"/>
  <c r="AB19"/>
  <c r="X19"/>
  <c r="T19"/>
  <c r="P19"/>
  <c r="AF22"/>
  <c r="AB22"/>
  <c r="X22"/>
  <c r="T22"/>
  <c r="P22"/>
  <c r="L22"/>
  <c r="AC21"/>
  <c r="Y21"/>
  <c r="U21"/>
  <c r="Q21"/>
  <c r="M21"/>
  <c r="AD20"/>
  <c r="Z20"/>
  <c r="V20"/>
  <c r="N20"/>
  <c r="AC19"/>
  <c r="Y19"/>
  <c r="U19"/>
  <c r="Q19"/>
  <c r="M19"/>
  <c r="AC22"/>
  <c r="Y22"/>
  <c r="U22"/>
  <c r="Q22"/>
  <c r="M22"/>
  <c r="AD21"/>
  <c r="Z21"/>
  <c r="V21"/>
  <c r="R21"/>
  <c r="N21"/>
  <c r="AE20"/>
  <c r="AA20"/>
  <c r="W20"/>
  <c r="S20"/>
  <c r="A21" i="12" l="1"/>
  <c r="A20"/>
  <c r="A19"/>
  <c r="A18"/>
  <c r="A17"/>
  <c r="A16"/>
  <c r="A15"/>
  <c r="A14"/>
  <c r="A13"/>
  <c r="A12"/>
  <c r="A11"/>
  <c r="A10"/>
  <c r="A9"/>
  <c r="A8"/>
  <c r="A7"/>
  <c r="A6"/>
  <c r="P8" l="1"/>
  <c r="Q8"/>
  <c r="Q7"/>
  <c r="Q6"/>
  <c r="Q5"/>
  <c r="Q4"/>
  <c r="S7"/>
  <c r="S5"/>
  <c r="P6"/>
  <c r="P4"/>
  <c r="R8"/>
  <c r="R7"/>
  <c r="R6"/>
  <c r="R5"/>
  <c r="R4"/>
  <c r="S8"/>
  <c r="S6"/>
  <c r="S4"/>
  <c r="P7"/>
  <c r="P5"/>
  <c r="A5"/>
  <c r="A4"/>
  <c r="A3"/>
  <c r="A2"/>
</calcChain>
</file>

<file path=xl/sharedStrings.xml><?xml version="1.0" encoding="utf-8"?>
<sst xmlns="http://schemas.openxmlformats.org/spreadsheetml/2006/main" count="2872" uniqueCount="234">
  <si>
    <t>Churn LCTL HSI Key Indicators</t>
  </si>
  <si>
    <t>Churn LCTL B1 Key Indicators</t>
  </si>
  <si>
    <t>Churn LQ HSI Key Indicators</t>
  </si>
  <si>
    <t>Churn LQ B1 Key Indicators</t>
  </si>
  <si>
    <t>MOM CHARTS</t>
  </si>
  <si>
    <t>Propensity Churn</t>
  </si>
  <si>
    <t>Small Business Integrated Churn Dashboard MOM Chart</t>
  </si>
  <si>
    <t>LQ B1 Outs</t>
  </si>
  <si>
    <t>LQ B1 EIS</t>
  </si>
  <si>
    <t>LQ HSI Outs</t>
  </si>
  <si>
    <t>LQ HSI EIS</t>
  </si>
  <si>
    <t>LCTL B1 EIS</t>
  </si>
  <si>
    <t>LCTL HSI Outs</t>
  </si>
  <si>
    <t>LCTL HSI EIS</t>
  </si>
  <si>
    <t>LCTL B1 Outs</t>
  </si>
  <si>
    <t>LQ and LCTL Churn dashboard</t>
  </si>
  <si>
    <t>LQ and LCTL Dashboard</t>
  </si>
  <si>
    <t>Region</t>
  </si>
  <si>
    <t>L-CTL HSI BUS</t>
  </si>
  <si>
    <t>EAST</t>
  </si>
  <si>
    <t>Outs</t>
  </si>
  <si>
    <t>EIS</t>
  </si>
  <si>
    <t>MIDWEST</t>
  </si>
  <si>
    <t>Mountain West</t>
  </si>
  <si>
    <t>West</t>
  </si>
  <si>
    <t>Unknown</t>
  </si>
  <si>
    <t>L-Q HSI BUS</t>
  </si>
  <si>
    <t>Midwest</t>
  </si>
  <si>
    <t>L-CTL B1 BUS</t>
  </si>
  <si>
    <t>L-Q B1 BUS</t>
  </si>
  <si>
    <t>WEST</t>
  </si>
  <si>
    <t>UNKNOWN</t>
  </si>
  <si>
    <t>Product</t>
  </si>
  <si>
    <t>Legacy</t>
  </si>
  <si>
    <t>HSI</t>
  </si>
  <si>
    <t>LQ</t>
  </si>
  <si>
    <t>B1</t>
  </si>
  <si>
    <t>LCTL</t>
  </si>
  <si>
    <t>Sno</t>
  </si>
  <si>
    <t>Selection</t>
  </si>
  <si>
    <t>Key</t>
  </si>
  <si>
    <t xml:space="preserve">Selection </t>
  </si>
  <si>
    <t xml:space="preserve"> Outs</t>
  </si>
  <si>
    <t>Central Region</t>
  </si>
  <si>
    <t>Northwest</t>
  </si>
  <si>
    <t>Southwest Region</t>
  </si>
  <si>
    <t>(blank)</t>
  </si>
  <si>
    <t>LOCAL</t>
  </si>
  <si>
    <t>Pure HSI</t>
  </si>
  <si>
    <t>Traditional HSI</t>
  </si>
  <si>
    <t>KEY</t>
  </si>
  <si>
    <t>Local</t>
  </si>
  <si>
    <t>SELECTION</t>
  </si>
  <si>
    <t>HSI(Mig)</t>
  </si>
  <si>
    <t>B1(Mig)</t>
  </si>
  <si>
    <t>Promo Churn Dashboard</t>
  </si>
  <si>
    <t>CC2B3</t>
  </si>
  <si>
    <t>278C2</t>
  </si>
  <si>
    <t>820K</t>
  </si>
  <si>
    <t>280C2</t>
  </si>
  <si>
    <t>3T10</t>
  </si>
  <si>
    <t>CCB3YR</t>
  </si>
  <si>
    <t>451K</t>
  </si>
  <si>
    <t>821K</t>
  </si>
  <si>
    <t>CLJ3YR</t>
  </si>
  <si>
    <t>3T05</t>
  </si>
  <si>
    <t>269IQ4</t>
  </si>
  <si>
    <t>CC2A3</t>
  </si>
  <si>
    <t>287C2</t>
  </si>
  <si>
    <t>290C2</t>
  </si>
  <si>
    <t>CCA3YR</t>
  </si>
  <si>
    <t>442K</t>
  </si>
  <si>
    <t>Days</t>
  </si>
  <si>
    <t>0-30</t>
  </si>
  <si>
    <t>31-60</t>
  </si>
  <si>
    <t>61-90</t>
  </si>
  <si>
    <t>91 -above</t>
  </si>
  <si>
    <t>sno</t>
  </si>
  <si>
    <t>selection</t>
  </si>
  <si>
    <t>Promo Code</t>
  </si>
  <si>
    <t>D20301</t>
  </si>
  <si>
    <t>D20060</t>
  </si>
  <si>
    <t>D21301</t>
  </si>
  <si>
    <t>D20303</t>
  </si>
  <si>
    <t>D10093</t>
  </si>
  <si>
    <t>D10029</t>
  </si>
  <si>
    <t>D21403</t>
  </si>
  <si>
    <t>D21401</t>
  </si>
  <si>
    <t>D02616</t>
  </si>
  <si>
    <t>D10373</t>
  </si>
  <si>
    <t>Churn</t>
  </si>
  <si>
    <t>273CC</t>
  </si>
  <si>
    <t>288C2</t>
  </si>
  <si>
    <t>LQD00093</t>
  </si>
  <si>
    <t>D00093</t>
  </si>
  <si>
    <t>LQD00112</t>
  </si>
  <si>
    <t>D00112</t>
  </si>
  <si>
    <t>LQD00777</t>
  </si>
  <si>
    <t>D00777</t>
  </si>
  <si>
    <t>LQD02351</t>
  </si>
  <si>
    <t>D02351</t>
  </si>
  <si>
    <t>LQD10029</t>
  </si>
  <si>
    <t>LQD10031</t>
  </si>
  <si>
    <t>D10031</t>
  </si>
  <si>
    <t>LQD20060</t>
  </si>
  <si>
    <t>LQD20101</t>
  </si>
  <si>
    <t>D20101</t>
  </si>
  <si>
    <t>LQD20201</t>
  </si>
  <si>
    <t>D20201</t>
  </si>
  <si>
    <t>LQD20301</t>
  </si>
  <si>
    <t>LQD20303</t>
  </si>
  <si>
    <t>LQD21101</t>
  </si>
  <si>
    <t>D21101</t>
  </si>
  <si>
    <t>LQD21201</t>
  </si>
  <si>
    <t>D21201</t>
  </si>
  <si>
    <t>LQD21301</t>
  </si>
  <si>
    <t>DAILY Summary</t>
  </si>
  <si>
    <t xml:space="preserve">Small Business Integrated Churn Dashboard </t>
  </si>
  <si>
    <t>BTN WISE CHURN</t>
  </si>
  <si>
    <t>No description</t>
  </si>
  <si>
    <t>AL</t>
  </si>
  <si>
    <t>AR</t>
  </si>
  <si>
    <t>AZ</t>
  </si>
  <si>
    <t>CA</t>
  </si>
  <si>
    <t>CO</t>
  </si>
  <si>
    <t>CT</t>
  </si>
  <si>
    <t>FL</t>
  </si>
  <si>
    <t>GA</t>
  </si>
  <si>
    <t>IA</t>
  </si>
  <si>
    <t>IL</t>
  </si>
  <si>
    <t>IN</t>
  </si>
  <si>
    <t>KS</t>
  </si>
  <si>
    <t>LA</t>
  </si>
  <si>
    <t>MI</t>
  </si>
  <si>
    <t>MN</t>
  </si>
  <si>
    <t>MO</t>
  </si>
  <si>
    <t>MS</t>
  </si>
  <si>
    <t>MT</t>
  </si>
  <si>
    <t>NC</t>
  </si>
  <si>
    <t>NE</t>
  </si>
  <si>
    <t>NJ</t>
  </si>
  <si>
    <t>NV</t>
  </si>
  <si>
    <t>NY</t>
  </si>
  <si>
    <t>OH</t>
  </si>
  <si>
    <t>OK</t>
  </si>
  <si>
    <t>OR</t>
  </si>
  <si>
    <t>PA</t>
  </si>
  <si>
    <t>SC</t>
  </si>
  <si>
    <t>TN</t>
  </si>
  <si>
    <t>TX</t>
  </si>
  <si>
    <t>VA</t>
  </si>
  <si>
    <t>WA</t>
  </si>
  <si>
    <t>WI</t>
  </si>
  <si>
    <t>WY</t>
  </si>
  <si>
    <t>REDUCED # OF LINES</t>
  </si>
  <si>
    <t>DE</t>
  </si>
  <si>
    <t>ID</t>
  </si>
  <si>
    <t>MA</t>
  </si>
  <si>
    <t>MD</t>
  </si>
  <si>
    <t>RI</t>
  </si>
  <si>
    <t>TO CORRECT BILLING</t>
  </si>
  <si>
    <t>DC</t>
  </si>
  <si>
    <t>KY</t>
  </si>
  <si>
    <t>ND</t>
  </si>
  <si>
    <t>Local Number Portability</t>
  </si>
  <si>
    <t>REDUCE COST OF TELEPHONE BILL</t>
  </si>
  <si>
    <t>Bus Close/Reduce # of Lines</t>
  </si>
  <si>
    <t>DISCONNET DESCR</t>
  </si>
  <si>
    <t>State</t>
  </si>
  <si>
    <t>keycode</t>
  </si>
  <si>
    <t>legacy</t>
  </si>
  <si>
    <t>MAY</t>
  </si>
  <si>
    <t>Disconnect Description</t>
  </si>
  <si>
    <t>CentuyrLink</t>
  </si>
  <si>
    <t>Central</t>
  </si>
  <si>
    <t>Southwest</t>
  </si>
  <si>
    <t>LQHSICentral</t>
  </si>
  <si>
    <t>LQHSIMidwest</t>
  </si>
  <si>
    <t>LQHSINorthwest</t>
  </si>
  <si>
    <t>LQHSISouthwest</t>
  </si>
  <si>
    <t>LQHSIMountain West</t>
  </si>
  <si>
    <t>LQHSIWest</t>
  </si>
  <si>
    <t>LQHSIEAST</t>
  </si>
  <si>
    <t>LQHSIUNKNOWN</t>
  </si>
  <si>
    <t>LQB1Central</t>
  </si>
  <si>
    <t>LQB1Midwest</t>
  </si>
  <si>
    <t>LQB1Northwest</t>
  </si>
  <si>
    <t>LQB1Southwest</t>
  </si>
  <si>
    <t>LQB1Mountain West</t>
  </si>
  <si>
    <t>LQB1West</t>
  </si>
  <si>
    <t>LQB1EAST</t>
  </si>
  <si>
    <t>LQB1UNKNOWN</t>
  </si>
  <si>
    <t>LCTLHSICentral</t>
  </si>
  <si>
    <t>LCTLHSIMidwest</t>
  </si>
  <si>
    <t>LCTLHSINorthwest</t>
  </si>
  <si>
    <t>LCTLHSISouthwest</t>
  </si>
  <si>
    <t>LCTLHSIMountain West</t>
  </si>
  <si>
    <t>LCTLHSIWest</t>
  </si>
  <si>
    <t>LCTLHSIEAST</t>
  </si>
  <si>
    <t>LCTLHSIUNKNOWN</t>
  </si>
  <si>
    <t>LCTLB1Central</t>
  </si>
  <si>
    <t>LCTLB1Midwest</t>
  </si>
  <si>
    <t>LCTLB1Northwest</t>
  </si>
  <si>
    <t>LCTLB1Southwest</t>
  </si>
  <si>
    <t>LCTLB1Mountain West</t>
  </si>
  <si>
    <t>LCTLB1West</t>
  </si>
  <si>
    <t>LCTLB1EAST</t>
  </si>
  <si>
    <t>LCTLB1UNKNOWN</t>
  </si>
  <si>
    <t>CentuyrLinkHSICentral</t>
  </si>
  <si>
    <t>CentuyrLinkHSIMidwest</t>
  </si>
  <si>
    <t>CentuyrLinkHSINorthwest</t>
  </si>
  <si>
    <t>CentuyrLinkHSISouthwest</t>
  </si>
  <si>
    <t>CentuyrLinkHSIMountain West</t>
  </si>
  <si>
    <t>CentuyrLinkHSIWest</t>
  </si>
  <si>
    <t>CentuyrLinkHSIEAST</t>
  </si>
  <si>
    <t>CentuyrLinkHSIUNKNOWN</t>
  </si>
  <si>
    <t>CentuyrLinkB1Central</t>
  </si>
  <si>
    <t>CentuyrLinkB1Midwest</t>
  </si>
  <si>
    <t>CentuyrLinkB1Northwest</t>
  </si>
  <si>
    <t>CentuyrLinkB1Southwest</t>
  </si>
  <si>
    <t>CentuyrLinkB1Mountain West</t>
  </si>
  <si>
    <t>CentuyrLinkB1West</t>
  </si>
  <si>
    <t>CentuyrLinkB1EAST</t>
  </si>
  <si>
    <t>CentuyrLinkB1UNKNOWN</t>
  </si>
  <si>
    <t>eis data</t>
  </si>
  <si>
    <t>churn data rate</t>
  </si>
  <si>
    <t>All</t>
  </si>
  <si>
    <t>LQ &amp;LCTL Churn dashboard</t>
  </si>
  <si>
    <t>LCTL BTN WISE Month Summary</t>
  </si>
  <si>
    <t>Outs LCTL and LQ( HSI and B1)</t>
  </si>
  <si>
    <t>LQ BTN WISE</t>
  </si>
  <si>
    <t>Promo Churn LQ&amp;LCTL (HSI&amp;B1) Dashboard</t>
  </si>
  <si>
    <t xml:space="preserve">Outs LQ and LCTL (HSI&amp;B1) </t>
  </si>
  <si>
    <t>%Churn rate by Region</t>
  </si>
</sst>
</file>

<file path=xl/styles.xml><?xml version="1.0" encoding="utf-8"?>
<styleSheet xmlns="http://schemas.openxmlformats.org/spreadsheetml/2006/main">
  <numFmts count="60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\%;\(0.0\)\%;0.0_)\%;@_)_%"/>
    <numFmt numFmtId="165" formatCode="#,##0.0_)_%;\(#,##0.0\)_%;0.0_)_%;@_)_%"/>
    <numFmt numFmtId="166" formatCode="#,##0.0_);\(#,##0.0\)"/>
    <numFmt numFmtId="167" formatCode="#,##0.0_);\(#,##0.0\);#,##0.0_);@_)"/>
    <numFmt numFmtId="168" formatCode="&quot;$&quot;_(#,##0.00_);&quot;$&quot;\(#,##0.00\)"/>
    <numFmt numFmtId="169" formatCode="&quot;$&quot;_(#,##0.00_);&quot;$&quot;\(#,##0.00\);&quot;$&quot;_(0.00_);@_)"/>
    <numFmt numFmtId="170" formatCode="#,##0.00_);\(#,##0.00\);0.00_);@_)"/>
    <numFmt numFmtId="171" formatCode="\€_(#,##0.00_);\€\(#,##0.00\);\€_(0.00_);@_)"/>
    <numFmt numFmtId="172" formatCode="#,##0.0_)\x;\(#,##0.0\)\x"/>
    <numFmt numFmtId="173" formatCode="#,##0_)\x;\(#,##0\)\x;0_)\x;@_)_x"/>
    <numFmt numFmtId="174" formatCode="#,##0.0_)_x;\(#,##0.0\)_x"/>
    <numFmt numFmtId="175" formatCode="#,##0_)_x;\(#,##0\)_x;0_)_x;@_)_x"/>
    <numFmt numFmtId="176" formatCode="0.0_)\%;\(0.0\)\%"/>
    <numFmt numFmtId="177" formatCode="#,##0.0_)_%;\(#,##0.0\)_%"/>
    <numFmt numFmtId="178" formatCode="0000"/>
    <numFmt numFmtId="179" formatCode="000000"/>
    <numFmt numFmtId="180" formatCode="_(* #,##0.0000_);_(* \(#,##0.0000\);_(* &quot;-&quot;??_);_(@_)"/>
    <numFmt numFmtId="181" formatCode="#,##0_)_%;\(#,##0\)_%;"/>
    <numFmt numFmtId="182" formatCode="_._.* #,##0.0_)_%;_._.* \(#,##0.0\)_%"/>
    <numFmt numFmtId="183" formatCode="#,##0.0_)_%;\(#,##0.0\)_%;\ \ .0_)_%"/>
    <numFmt numFmtId="184" formatCode="_._.* #,##0.00_)_%;_._.* \(#,##0.00\)_%"/>
    <numFmt numFmtId="185" formatCode="#,##0.00_)_%;\(#,##0.00\)_%;\ \ .00_)_%"/>
    <numFmt numFmtId="186" formatCode="_._.* #,##0.000_)_%;_._.* \(#,##0.000\)_%"/>
    <numFmt numFmtId="187" formatCode="#,##0.000_)_%;\(#,##0.000\)_%;\ \ .000_)_%"/>
    <numFmt numFmtId="188" formatCode="_._.* \(#,##0\)_%;_._.* #,##0_)_%;_._.* 0_)_%;_._.@_)_%"/>
    <numFmt numFmtId="189" formatCode="_._.&quot;$&quot;* \(#,##0\)_%;_._.&quot;$&quot;* #,##0_)_%;_._.&quot;$&quot;* 0_)_%;_._.@_)_%"/>
    <numFmt numFmtId="190" formatCode="&quot;$&quot;* #,##0_)_%;&quot;$&quot;* \(#,##0\)_%;&quot;$&quot;* &quot;-&quot;??_)_%;@_)_%"/>
    <numFmt numFmtId="191" formatCode="_._.&quot;$&quot;* #,##0.0_)_%;_._.&quot;$&quot;* \(#,##0.0\)_%"/>
    <numFmt numFmtId="192" formatCode="&quot;$&quot;* #,##0.0_)_%;&quot;$&quot;* \(#,##0.0\)_%;&quot;$&quot;* \ .0_)_%"/>
    <numFmt numFmtId="193" formatCode="_._.&quot;$&quot;* #,##0.00_)_%;_._.&quot;$&quot;* \(#,##0.00\)_%"/>
    <numFmt numFmtId="194" formatCode="&quot;$&quot;* #,##0.00_)_%;&quot;$&quot;* \(#,##0.00\)_%;&quot;$&quot;* \ .00_)_%"/>
    <numFmt numFmtId="195" formatCode="_._.&quot;$&quot;* #,##0.000_)_%;_._.&quot;$&quot;* \(#,##0.000\)_%"/>
    <numFmt numFmtId="196" formatCode="&quot;$&quot;* #,##0.000_)_%;&quot;$&quot;* \(#,##0.000\)_%;&quot;$&quot;* \ .000_)_%"/>
    <numFmt numFmtId="197" formatCode="mmmm\ d\,\ yyyy"/>
    <numFmt numFmtId="198" formatCode="_(&quot;$&quot;* #,##0.0_);_(&quot;$&quot;* \(#,##0.0\);_(&quot;$&quot;* &quot;-&quot;??_);_(@_)"/>
    <numFmt numFmtId="199" formatCode="&quot;US&quot;&quot;$&quot;\ #,##0.00_);\(&quot;$&quot;#,##0.00\)"/>
    <numFmt numFmtId="200" formatCode="mm/dd/yy"/>
    <numFmt numFmtId="201" formatCode="#,##0&quot; F&quot;;[Red]\-#,##0&quot; F&quot;"/>
    <numFmt numFmtId="202" formatCode="#,##0.00&quot; F&quot;;[Red]\-#,##0.00&quot; F&quot;"/>
    <numFmt numFmtId="203" formatCode="0.00_)"/>
    <numFmt numFmtId="204" formatCode="[$-409]mmm\-yy;@"/>
    <numFmt numFmtId="205" formatCode="_(0_)%;\(0\)%"/>
    <numFmt numFmtId="206" formatCode="_._._(* 0_)%;_._.* \(0\)%"/>
    <numFmt numFmtId="207" formatCode="0%_);\(0%\)"/>
    <numFmt numFmtId="208" formatCode="&quot;£&quot;#,##0.00;[Red]\-&quot;£&quot;#,##0.00"/>
    <numFmt numFmtId="209" formatCode="_(0.0_)%;\(0.0\)%"/>
    <numFmt numFmtId="210" formatCode="_._._(* 0.0_)%;_._.* \(0.0\)%"/>
    <numFmt numFmtId="211" formatCode="_(0.00_)%;\(0.00\)%"/>
    <numFmt numFmtId="212" formatCode="_._._(* 0.00_)%;_._.* \(0.00\)%"/>
    <numFmt numFmtId="213" formatCode="_(0.000_)%;\(0.000\)%"/>
    <numFmt numFmtId="214" formatCode="_._._(* 0.000_)%;_._.* \(0.000\)%"/>
    <numFmt numFmtId="215" formatCode="_-&quot;$&quot;* #,##0_-;\-&quot;$&quot;* #,##0_-;_-&quot;$&quot;* &quot;-&quot;_-;_-@_-"/>
    <numFmt numFmtId="216" formatCode="&quot;US&quot;&quot;$&quot;#,##0.00_);\(&quot;$&quot;#,##0.00\)"/>
    <numFmt numFmtId="217" formatCode="_-&quot;$&quot;* #,##0.00_-;\-&quot;$&quot;* #,##0.00_-;_-&quot;$&quot;* &quot;-&quot;??_-;_-@_-"/>
    <numFmt numFmtId="218" formatCode="_(* #,##0_);_(* \(#,##0\);_(* &quot;-&quot;??_);_(@_)"/>
    <numFmt numFmtId="219" formatCode="dd\-mmm\-yy"/>
  </numFmts>
  <fonts count="9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Antique Olive"/>
      <family val="2"/>
    </font>
    <font>
      <sz val="8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Geneva"/>
    </font>
    <font>
      <sz val="10"/>
      <name val="Helv"/>
    </font>
    <font>
      <b/>
      <sz val="11"/>
      <color indexed="52"/>
      <name val="Calibri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sz val="11"/>
      <name val="Times New Roman"/>
      <family val="1"/>
    </font>
    <font>
      <sz val="9"/>
      <name val="Arial"/>
      <family val="2"/>
    </font>
    <font>
      <u val="singleAccounting"/>
      <sz val="11"/>
      <name val="Times New Roman"/>
      <family val="1"/>
    </font>
    <font>
      <b/>
      <sz val="14"/>
      <name val="Arial"/>
      <family val="2"/>
    </font>
    <font>
      <b/>
      <sz val="11"/>
      <color indexed="12"/>
      <name val="Arial"/>
      <family val="2"/>
    </font>
    <font>
      <sz val="11"/>
      <color indexed="12"/>
      <name val="Times New Roman"/>
      <family val="1"/>
    </font>
    <font>
      <b/>
      <sz val="10"/>
      <color indexed="14"/>
      <name val="Arial"/>
      <family val="2"/>
    </font>
    <font>
      <i/>
      <sz val="11"/>
      <color indexed="23"/>
      <name val="Calibri"/>
      <family val="2"/>
    </font>
    <font>
      <sz val="10"/>
      <color indexed="8"/>
      <name val="Geneva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i/>
      <sz val="9"/>
      <color indexed="10"/>
      <name val="Tms Rmn"/>
    </font>
    <font>
      <sz val="11"/>
      <color indexed="62"/>
      <name val="Calibri"/>
      <family val="2"/>
    </font>
    <font>
      <b/>
      <sz val="10"/>
      <name val="Tms Rmn"/>
    </font>
    <font>
      <b/>
      <i/>
      <sz val="9"/>
      <color indexed="12"/>
      <name val="Tms Rmn"/>
    </font>
    <font>
      <u/>
      <sz val="10"/>
      <color indexed="36"/>
      <name val="Helv"/>
    </font>
    <font>
      <sz val="11"/>
      <color indexed="52"/>
      <name val="Calibri"/>
      <family val="2"/>
    </font>
    <font>
      <sz val="12"/>
      <name val="Times New Roman"/>
      <family val="1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8"/>
      <color theme="1"/>
      <name val="Arial Narrow"/>
      <family val="2"/>
    </font>
    <font>
      <sz val="10"/>
      <color indexed="64"/>
      <name val="Arial"/>
      <family val="2"/>
    </font>
    <font>
      <i/>
      <sz val="9"/>
      <color indexed="12"/>
      <name val="Helv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8"/>
      <name val="MS Serif"/>
      <family val="1"/>
    </font>
    <font>
      <sz val="10"/>
      <name val="Helv"/>
      <family val="2"/>
    </font>
    <font>
      <sz val="9"/>
      <name val="Helvetica-Black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omic Sans MS"/>
      <family val="4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Tms Rmn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indexed="8"/>
      <name val="Arial"/>
      <family val="2"/>
    </font>
    <font>
      <b/>
      <sz val="9"/>
      <color indexed="9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0"/>
      <color theme="1" tint="0.499984740745262"/>
      <name val="Arial"/>
      <family val="2"/>
    </font>
    <font>
      <sz val="10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22"/>
        <bgColor indexed="2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19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353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7" applyNumberFormat="0" applyAlignment="0" applyProtection="0"/>
    <xf numFmtId="0" fontId="16" fillId="10" borderId="8" applyNumberFormat="0" applyAlignment="0" applyProtection="0"/>
    <xf numFmtId="0" fontId="17" fillId="10" borderId="7" applyNumberFormat="0" applyAlignment="0" applyProtection="0"/>
    <xf numFmtId="0" fontId="18" fillId="0" borderId="9" applyNumberFormat="0" applyFill="0" applyAlignment="0" applyProtection="0"/>
    <xf numFmtId="0" fontId="19" fillId="11" borderId="10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3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2" borderId="11" applyNumberFormat="0" applyFont="0" applyAlignment="0" applyProtection="0"/>
    <xf numFmtId="0" fontId="2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6" fillId="0" borderId="0" applyNumberFormat="0" applyFill="0" applyBorder="0" applyProtection="0">
      <alignment vertical="top"/>
    </xf>
    <xf numFmtId="0" fontId="27" fillId="0" borderId="14" applyNumberFormat="0" applyFill="0" applyAlignment="0" applyProtection="0"/>
    <xf numFmtId="0" fontId="28" fillId="0" borderId="15" applyNumberFormat="0" applyFill="0" applyProtection="0">
      <alignment horizontal="center"/>
    </xf>
    <xf numFmtId="0" fontId="28" fillId="0" borderId="0" applyNumberFormat="0" applyFill="0" applyBorder="0" applyProtection="0">
      <alignment horizontal="left"/>
    </xf>
    <xf numFmtId="0" fontId="29" fillId="0" borderId="0" applyNumberFormat="0" applyFill="0" applyBorder="0" applyProtection="0">
      <alignment horizontal="centerContinuous"/>
    </xf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0" fontId="24" fillId="0" borderId="0"/>
    <xf numFmtId="178" fontId="30" fillId="0" borderId="0">
      <alignment horizontal="left"/>
    </xf>
    <xf numFmtId="178" fontId="30" fillId="0" borderId="0">
      <alignment horizontal="left"/>
    </xf>
    <xf numFmtId="178" fontId="30" fillId="0" borderId="0">
      <alignment horizontal="left"/>
    </xf>
    <xf numFmtId="178" fontId="30" fillId="0" borderId="0">
      <alignment horizontal="left"/>
    </xf>
    <xf numFmtId="179" fontId="31" fillId="0" borderId="0">
      <alignment horizontal="left"/>
    </xf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0" borderId="0" applyFont="0" applyFill="0" applyBorder="0" applyAlignment="0" applyProtection="0">
      <alignment horizontal="right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35" fillId="0" borderId="0" applyFill="0" applyBorder="0" applyAlignment="0"/>
    <xf numFmtId="180" fontId="36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44" fontId="36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0" fontId="37" fillId="51" borderId="16" applyNumberFormat="0" applyAlignment="0" applyProtection="0"/>
    <xf numFmtId="0" fontId="37" fillId="51" borderId="16" applyNumberFormat="0" applyAlignment="0" applyProtection="0"/>
    <xf numFmtId="0" fontId="38" fillId="0" borderId="0" applyFill="0" applyBorder="0" applyProtection="0">
      <alignment horizontal="center"/>
      <protection locked="0"/>
    </xf>
    <xf numFmtId="0" fontId="39" fillId="52" borderId="17" applyNumberFormat="0" applyAlignment="0" applyProtection="0"/>
    <xf numFmtId="0" fontId="39" fillId="52" borderId="17" applyNumberFormat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44" fontId="36" fillId="0" borderId="0" applyFont="0" applyFill="0" applyBorder="0" applyAlignment="0" applyProtection="0"/>
    <xf numFmtId="182" fontId="40" fillId="0" borderId="0" applyFont="0" applyFill="0" applyBorder="0" applyAlignment="0" applyProtection="0"/>
    <xf numFmtId="183" fontId="41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2" fillId="0" borderId="0" applyFont="0" applyFill="0" applyBorder="0" applyAlignment="0" applyProtection="0"/>
    <xf numFmtId="187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3" fillId="0" borderId="0" applyFill="0" applyBorder="0" applyAlignment="0" applyProtection="0">
      <protection locked="0"/>
    </xf>
    <xf numFmtId="0" fontId="44" fillId="0" borderId="0">
      <alignment horizontal="left" vertical="center" indent="1"/>
    </xf>
    <xf numFmtId="0" fontId="44" fillId="0" borderId="0">
      <alignment horizontal="left" vertical="center" indent="1"/>
    </xf>
    <xf numFmtId="0" fontId="44" fillId="0" borderId="0">
      <alignment horizontal="left" vertical="center" indent="1"/>
    </xf>
    <xf numFmtId="0" fontId="44" fillId="0" borderId="0">
      <alignment horizontal="left" vertical="center" indent="1"/>
    </xf>
    <xf numFmtId="188" fontId="45" fillId="0" borderId="0" applyFill="0" applyBorder="0" applyProtection="0"/>
    <xf numFmtId="189" fontId="40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191" fontId="42" fillId="0" borderId="0" applyFont="0" applyFill="0" applyBorder="0" applyAlignment="0" applyProtection="0"/>
    <xf numFmtId="192" fontId="41" fillId="0" borderId="0" applyFont="0" applyFill="0" applyBorder="0" applyAlignment="0" applyProtection="0"/>
    <xf numFmtId="193" fontId="42" fillId="0" borderId="0" applyFont="0" applyFill="0" applyBorder="0" applyAlignment="0" applyProtection="0"/>
    <xf numFmtId="194" fontId="41" fillId="0" borderId="0" applyFont="0" applyFill="0" applyBorder="0" applyAlignment="0" applyProtection="0"/>
    <xf numFmtId="195" fontId="42" fillId="0" borderId="0" applyFont="0" applyFill="0" applyBorder="0" applyAlignment="0" applyProtection="0"/>
    <xf numFmtId="196" fontId="4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4" fontId="3" fillId="0" borderId="0" applyFill="0" applyBorder="0" applyAlignment="0"/>
    <xf numFmtId="0" fontId="35" fillId="0" borderId="0" applyFont="0" applyFill="0" applyBorder="0" applyAlignment="0" applyProtection="0"/>
    <xf numFmtId="44" fontId="36" fillId="0" borderId="0" applyFill="0" applyBorder="0" applyAlignment="0"/>
    <xf numFmtId="0" fontId="35" fillId="0" borderId="0" applyFill="0" applyBorder="0" applyAlignment="0"/>
    <xf numFmtId="44" fontId="36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3" fontId="46" fillId="0" borderId="0" applyNumberFormat="0" applyFill="0" applyBorder="0" applyProtection="0"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" fontId="48" fillId="0" borderId="0" applyFill="0" applyBorder="0" applyAlignment="0" applyProtection="0">
      <alignment horizontal="left"/>
    </xf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38" fontId="50" fillId="54" borderId="0" applyNumberFormat="0" applyBorder="0" applyAlignment="0" applyProtection="0"/>
    <xf numFmtId="38" fontId="50" fillId="54" borderId="0" applyNumberFormat="0" applyBorder="0" applyAlignment="0" applyProtection="0"/>
    <xf numFmtId="38" fontId="50" fillId="54" borderId="0" applyNumberFormat="0" applyBorder="0" applyAlignment="0" applyProtection="0"/>
    <xf numFmtId="38" fontId="50" fillId="54" borderId="0" applyNumberFormat="0" applyBorder="0" applyAlignment="0" applyProtection="0"/>
    <xf numFmtId="198" fontId="38" fillId="0" borderId="0" applyNumberFormat="0" applyFill="0" applyBorder="0" applyProtection="0">
      <alignment horizontal="right"/>
    </xf>
    <xf numFmtId="198" fontId="38" fillId="0" borderId="0" applyNumberFormat="0" applyFill="0" applyBorder="0" applyProtection="0">
      <alignment horizontal="right"/>
    </xf>
    <xf numFmtId="198" fontId="38" fillId="0" borderId="0" applyNumberFormat="0" applyFill="0" applyBorder="0" applyProtection="0">
      <alignment horizontal="right"/>
    </xf>
    <xf numFmtId="198" fontId="38" fillId="0" borderId="0" applyNumberFormat="0" applyFill="0" applyBorder="0" applyProtection="0">
      <alignment horizontal="right"/>
    </xf>
    <xf numFmtId="0" fontId="51" fillId="0" borderId="3" applyNumberFormat="0" applyAlignment="0" applyProtection="0">
      <alignment horizontal="left" vertical="center"/>
    </xf>
    <xf numFmtId="0" fontId="51" fillId="0" borderId="3" applyNumberFormat="0" applyAlignment="0" applyProtection="0">
      <alignment horizontal="left" vertical="center"/>
    </xf>
    <xf numFmtId="0" fontId="51" fillId="0" borderId="3" applyNumberFormat="0" applyAlignment="0" applyProtection="0">
      <alignment horizontal="left" vertical="center"/>
    </xf>
    <xf numFmtId="0" fontId="51" fillId="0" borderId="3" applyNumberFormat="0" applyAlignment="0" applyProtection="0">
      <alignment horizontal="left" vertical="center"/>
    </xf>
    <xf numFmtId="0" fontId="51" fillId="0" borderId="2">
      <alignment horizontal="left" vertical="center"/>
    </xf>
    <xf numFmtId="0" fontId="51" fillId="0" borderId="2">
      <alignment horizontal="left" vertical="center"/>
    </xf>
    <xf numFmtId="0" fontId="51" fillId="0" borderId="2">
      <alignment horizontal="left" vertical="center"/>
    </xf>
    <xf numFmtId="0" fontId="51" fillId="0" borderId="2">
      <alignment horizontal="left" vertical="center"/>
    </xf>
    <xf numFmtId="14" fontId="52" fillId="55" borderId="18">
      <alignment horizontal="center" vertical="center" wrapText="1"/>
    </xf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4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8" fillId="0" borderId="0" applyFill="0" applyAlignment="0" applyProtection="0">
      <protection locked="0"/>
    </xf>
    <xf numFmtId="0" fontId="38" fillId="0" borderId="22" applyFill="0" applyAlignment="0" applyProtection="0">
      <protection locked="0"/>
    </xf>
    <xf numFmtId="38" fontId="56" fillId="0" borderId="0" applyNumberFormat="0" applyFill="0" applyProtection="0">
      <alignment horizontal="right"/>
    </xf>
    <xf numFmtId="10" fontId="50" fillId="56" borderId="13" applyNumberFormat="0" applyBorder="0" applyAlignment="0" applyProtection="0"/>
    <xf numFmtId="10" fontId="50" fillId="56" borderId="13" applyNumberFormat="0" applyBorder="0" applyAlignment="0" applyProtection="0"/>
    <xf numFmtId="10" fontId="50" fillId="56" borderId="13" applyNumberFormat="0" applyBorder="0" applyAlignment="0" applyProtection="0"/>
    <xf numFmtId="10" fontId="50" fillId="56" borderId="13" applyNumberFormat="0" applyBorder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0" fontId="57" fillId="37" borderId="16" applyNumberFormat="0" applyAlignment="0" applyProtection="0"/>
    <xf numFmtId="199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0" fontId="58" fillId="0" borderId="23"/>
    <xf numFmtId="38" fontId="59" fillId="0" borderId="0" applyNumberFormat="0" applyFill="0" applyBorder="0" applyAlignment="0" applyProtection="0">
      <alignment horizontal="right"/>
    </xf>
    <xf numFmtId="0" fontId="60" fillId="0" borderId="0" applyNumberFormat="0" applyFill="0" applyBorder="0" applyAlignment="0" applyProtection="0">
      <alignment vertical="top"/>
      <protection locked="0"/>
    </xf>
    <xf numFmtId="44" fontId="36" fillId="0" borderId="0" applyFill="0" applyBorder="0" applyAlignment="0"/>
    <xf numFmtId="0" fontId="35" fillId="0" borderId="0" applyFill="0" applyBorder="0" applyAlignment="0"/>
    <xf numFmtId="44" fontId="36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44" fontId="62" fillId="0" borderId="0">
      <alignment horizontal="justify"/>
    </xf>
    <xf numFmtId="0" fontId="36" fillId="38" borderId="0" applyNumberFormat="0" applyFont="0" applyBorder="0" applyAlignment="0" applyProtection="0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201" fontId="63" fillId="0" borderId="0" applyFont="0" applyFill="0" applyBorder="0" applyAlignment="0" applyProtection="0"/>
    <xf numFmtId="202" fontId="63" fillId="0" borderId="0" applyFont="0" applyFill="0" applyBorder="0" applyAlignment="0" applyProtection="0"/>
    <xf numFmtId="0" fontId="64" fillId="37" borderId="0" applyNumberFormat="0" applyBorder="0" applyAlignment="0" applyProtection="0"/>
    <xf numFmtId="0" fontId="64" fillId="37" borderId="0" applyNumberFormat="0" applyBorder="0" applyAlignment="0" applyProtection="0"/>
    <xf numFmtId="37" fontId="65" fillId="0" borderId="0"/>
    <xf numFmtId="37" fontId="65" fillId="0" borderId="0"/>
    <xf numFmtId="37" fontId="65" fillId="0" borderId="0"/>
    <xf numFmtId="37" fontId="65" fillId="0" borderId="0"/>
    <xf numFmtId="203" fontId="6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4" fontId="50" fillId="0" borderId="0"/>
    <xf numFmtId="0" fontId="2" fillId="0" borderId="0"/>
    <xf numFmtId="204" fontId="50" fillId="0" borderId="0"/>
    <xf numFmtId="0" fontId="24" fillId="0" borderId="0"/>
    <xf numFmtId="0" fontId="2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" fontId="36" fillId="0" borderId="0">
      <alignment horizontal="left"/>
    </xf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69" fillId="0" borderId="0" applyNumberFormat="0" applyAlignment="0">
      <alignment vertical="top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0" fillId="51" borderId="26" applyNumberFormat="0" applyAlignment="0" applyProtection="0"/>
    <xf numFmtId="0" fontId="70" fillId="51" borderId="26" applyNumberFormat="0" applyAlignment="0" applyProtection="0"/>
    <xf numFmtId="205" fontId="42" fillId="0" borderId="0" applyFont="0" applyFill="0" applyBorder="0" applyAlignment="0" applyProtection="0"/>
    <xf numFmtId="206" fontId="40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08" fontId="63" fillId="0" borderId="0" applyFont="0" applyFill="0" applyBorder="0" applyAlignment="0" applyProtection="0"/>
    <xf numFmtId="208" fontId="63" fillId="0" borderId="0" applyFont="0" applyFill="0" applyBorder="0" applyAlignment="0" applyProtection="0"/>
    <xf numFmtId="208" fontId="63" fillId="0" borderId="0" applyFont="0" applyFill="0" applyBorder="0" applyAlignment="0" applyProtection="0"/>
    <xf numFmtId="208" fontId="63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209" fontId="42" fillId="0" borderId="0" applyFont="0" applyFill="0" applyBorder="0" applyAlignment="0" applyProtection="0"/>
    <xf numFmtId="210" fontId="40" fillId="0" borderId="0" applyFont="0" applyFill="0" applyBorder="0" applyAlignment="0" applyProtection="0"/>
    <xf numFmtId="211" fontId="42" fillId="0" borderId="0" applyFont="0" applyFill="0" applyBorder="0" applyAlignment="0" applyProtection="0"/>
    <xf numFmtId="212" fontId="40" fillId="0" borderId="0" applyFont="0" applyFill="0" applyBorder="0" applyAlignment="0" applyProtection="0"/>
    <xf numFmtId="213" fontId="42" fillId="0" borderId="0" applyFont="0" applyFill="0" applyBorder="0" applyAlignment="0" applyProtection="0"/>
    <xf numFmtId="214" fontId="4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4" fontId="36" fillId="0" borderId="0" applyFill="0" applyBorder="0" applyAlignment="0"/>
    <xf numFmtId="0" fontId="35" fillId="0" borderId="0" applyFill="0" applyBorder="0" applyAlignment="0"/>
    <xf numFmtId="44" fontId="36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0" fontId="71" fillId="0" borderId="18">
      <alignment horizontal="center"/>
    </xf>
    <xf numFmtId="0" fontId="71" fillId="0" borderId="18">
      <alignment horizontal="center"/>
    </xf>
    <xf numFmtId="0" fontId="71" fillId="0" borderId="18">
      <alignment horizontal="center"/>
    </xf>
    <xf numFmtId="0" fontId="71" fillId="0" borderId="18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0" fontId="63" fillId="57" borderId="0" applyNumberFormat="0" applyFont="0" applyBorder="0" applyAlignment="0" applyProtection="0"/>
    <xf numFmtId="0" fontId="63" fillId="57" borderId="0" applyNumberFormat="0" applyFont="0" applyBorder="0" applyAlignment="0" applyProtection="0"/>
    <xf numFmtId="0" fontId="63" fillId="57" borderId="0" applyNumberFormat="0" applyFont="0" applyBorder="0" applyAlignment="0" applyProtection="0"/>
    <xf numFmtId="0" fontId="63" fillId="57" borderId="0" applyNumberFormat="0" applyFont="0" applyBorder="0" applyAlignment="0" applyProtection="0"/>
    <xf numFmtId="6" fontId="72" fillId="0" borderId="0">
      <alignment horizontal="right" vertical="center"/>
    </xf>
    <xf numFmtId="37" fontId="72" fillId="58" borderId="27">
      <alignment horizontal="right" vertical="center"/>
    </xf>
    <xf numFmtId="38" fontId="72" fillId="0" borderId="0">
      <alignment horizontal="right" vertical="center"/>
    </xf>
    <xf numFmtId="9" fontId="72" fillId="0" borderId="0">
      <alignment horizontal="right" vertical="center"/>
    </xf>
    <xf numFmtId="0" fontId="72" fillId="0" borderId="0"/>
    <xf numFmtId="0" fontId="73" fillId="0" borderId="0"/>
    <xf numFmtId="0" fontId="74" fillId="0" borderId="0" applyFill="0" applyBorder="0" applyProtection="0">
      <alignment horizontal="left"/>
    </xf>
    <xf numFmtId="0" fontId="75" fillId="0" borderId="0" applyFont="0" applyBorder="0" applyAlignment="0">
      <alignment horizontal="left"/>
    </xf>
    <xf numFmtId="0" fontId="76" fillId="0" borderId="0"/>
    <xf numFmtId="0" fontId="76" fillId="0" borderId="0"/>
    <xf numFmtId="0" fontId="76" fillId="0" borderId="0"/>
    <xf numFmtId="0" fontId="76" fillId="0" borderId="0"/>
    <xf numFmtId="49" fontId="3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77" fillId="0" borderId="0" applyFill="0" applyBorder="0" applyAlignment="0"/>
    <xf numFmtId="0" fontId="77" fillId="0" borderId="0" applyFill="0" applyBorder="0" applyAlignment="0"/>
    <xf numFmtId="0" fontId="77" fillId="0" borderId="0" applyFill="0" applyBorder="0" applyAlignment="0"/>
    <xf numFmtId="0" fontId="77" fillId="0" borderId="0" applyFill="0" applyBorder="0" applyAlignment="0"/>
    <xf numFmtId="0" fontId="78" fillId="0" borderId="0" applyFill="0" applyBorder="0" applyProtection="0">
      <alignment horizontal="left" vertical="top"/>
    </xf>
    <xf numFmtId="40" fontId="79" fillId="0" borderId="0"/>
    <xf numFmtId="0" fontId="80" fillId="0" borderId="0">
      <alignment horizontal="left"/>
    </xf>
    <xf numFmtId="0" fontId="80" fillId="0" borderId="0">
      <alignment horizontal="left"/>
    </xf>
    <xf numFmtId="0" fontId="81" fillId="0" borderId="28" applyNumberFormat="0" applyFill="0" applyAlignment="0" applyProtection="0"/>
    <xf numFmtId="0" fontId="81" fillId="0" borderId="28" applyNumberFormat="0" applyFill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5" fontId="24" fillId="0" borderId="0" applyFont="0" applyFill="0" applyBorder="0" applyAlignment="0" applyProtection="0"/>
    <xf numFmtId="216" fontId="35" fillId="0" borderId="0" applyFont="0" applyFill="0" applyBorder="0" applyAlignment="0" applyProtection="0"/>
    <xf numFmtId="217" fontId="24" fillId="0" borderId="0" applyFont="0" applyFill="0" applyBorder="0" applyAlignment="0" applyProtection="0"/>
    <xf numFmtId="0" fontId="78" fillId="0" borderId="0" applyFill="0" applyBorder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0" fontId="24" fillId="37" borderId="0" applyNumberFormat="0" applyFont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5" fontId="24" fillId="0" borderId="0" applyFont="0" applyFill="0" applyBorder="0" applyProtection="0">
      <alignment horizontal="right"/>
    </xf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9" fontId="24" fillId="38" borderId="0"/>
    <xf numFmtId="178" fontId="30" fillId="0" borderId="0">
      <alignment horizontal="left"/>
    </xf>
    <xf numFmtId="178" fontId="30" fillId="0" borderId="0">
      <alignment horizontal="left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4" fillId="0" borderId="0">
      <alignment horizontal="left" vertical="center" indent="1"/>
    </xf>
    <xf numFmtId="0" fontId="44" fillId="0" borderId="0">
      <alignment horizontal="left" vertical="center" indent="1"/>
    </xf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38" fontId="50" fillId="54" borderId="0" applyNumberFormat="0" applyBorder="0" applyAlignment="0" applyProtection="0"/>
    <xf numFmtId="38" fontId="50" fillId="54" borderId="0" applyNumberFormat="0" applyBorder="0" applyAlignment="0" applyProtection="0"/>
    <xf numFmtId="198" fontId="38" fillId="0" borderId="0" applyNumberFormat="0" applyFill="0" applyBorder="0" applyProtection="0">
      <alignment horizontal="right"/>
    </xf>
    <xf numFmtId="198" fontId="38" fillId="0" borderId="0" applyNumberFormat="0" applyFill="0" applyBorder="0" applyProtection="0">
      <alignment horizontal="right"/>
    </xf>
    <xf numFmtId="0" fontId="51" fillId="0" borderId="3" applyNumberFormat="0" applyAlignment="0" applyProtection="0">
      <alignment horizontal="left" vertical="center"/>
    </xf>
    <xf numFmtId="0" fontId="51" fillId="0" borderId="3" applyNumberFormat="0" applyAlignment="0" applyProtection="0">
      <alignment horizontal="left" vertical="center"/>
    </xf>
    <xf numFmtId="0" fontId="51" fillId="0" borderId="2">
      <alignment horizontal="left" vertical="center"/>
    </xf>
    <xf numFmtId="0" fontId="51" fillId="0" borderId="2">
      <alignment horizontal="left" vertical="center"/>
    </xf>
    <xf numFmtId="10" fontId="50" fillId="56" borderId="13" applyNumberFormat="0" applyBorder="0" applyAlignment="0" applyProtection="0"/>
    <xf numFmtId="10" fontId="50" fillId="56" borderId="13" applyNumberFormat="0" applyBorder="0" applyAlignment="0" applyProtection="0"/>
    <xf numFmtId="37" fontId="65" fillId="0" borderId="0"/>
    <xf numFmtId="37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0" fontId="24" fillId="41" borderId="25" applyNumberFormat="0" applyFont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208" fontId="63" fillId="0" borderId="0" applyFont="0" applyFill="0" applyBorder="0" applyAlignment="0" applyProtection="0"/>
    <xf numFmtId="208" fontId="63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0" fontId="71" fillId="0" borderId="18">
      <alignment horizontal="center"/>
    </xf>
    <xf numFmtId="0" fontId="71" fillId="0" borderId="18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0" fontId="63" fillId="57" borderId="0" applyNumberFormat="0" applyFont="0" applyBorder="0" applyAlignment="0" applyProtection="0"/>
    <xf numFmtId="0" fontId="63" fillId="57" borderId="0" applyNumberFormat="0" applyFont="0" applyBorder="0" applyAlignment="0" applyProtection="0"/>
    <xf numFmtId="0" fontId="76" fillId="0" borderId="0"/>
    <xf numFmtId="0" fontId="76" fillId="0" borderId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77" fillId="0" borderId="0" applyFill="0" applyBorder="0" applyAlignment="0"/>
    <xf numFmtId="0" fontId="77" fillId="0" borderId="0" applyFill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43" fontId="94" fillId="0" borderId="0" applyFont="0" applyFill="0" applyBorder="0" applyAlignment="0" applyProtection="0"/>
  </cellStyleXfs>
  <cellXfs count="103">
    <xf numFmtId="0" fontId="0" fillId="0" borderId="0" xfId="0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49" fontId="7" fillId="4" borderId="0" xfId="0" applyNumberFormat="1" applyFont="1" applyFill="1" applyAlignment="1">
      <alignment horizontal="left" vertical="center"/>
    </xf>
    <xf numFmtId="0" fontId="0" fillId="2" borderId="0" xfId="0" applyFill="1"/>
    <xf numFmtId="0" fontId="5" fillId="2" borderId="0" xfId="0" applyFont="1" applyFill="1"/>
    <xf numFmtId="49" fontId="7" fillId="5" borderId="0" xfId="0" applyNumberFormat="1" applyFont="1" applyFill="1" applyAlignment="1">
      <alignment horizontal="left" vertical="center"/>
    </xf>
    <xf numFmtId="0" fontId="2" fillId="0" borderId="0" xfId="42"/>
    <xf numFmtId="204" fontId="22" fillId="0" borderId="0" xfId="42" applyNumberFormat="1" applyFont="1" applyBorder="1"/>
    <xf numFmtId="0" fontId="84" fillId="59" borderId="0" xfId="42" applyFont="1" applyFill="1" applyBorder="1" applyAlignment="1"/>
    <xf numFmtId="37" fontId="2" fillId="0" borderId="0" xfId="42" applyNumberFormat="1" applyBorder="1"/>
    <xf numFmtId="0" fontId="2" fillId="2" borderId="0" xfId="42" applyFill="1"/>
    <xf numFmtId="0" fontId="2" fillId="61" borderId="0" xfId="42" applyFill="1"/>
    <xf numFmtId="218" fontId="86" fillId="0" borderId="0" xfId="43" applyNumberFormat="1" applyFont="1" applyBorder="1"/>
    <xf numFmtId="218" fontId="85" fillId="2" borderId="0" xfId="43" applyNumberFormat="1" applyFont="1" applyFill="1" applyBorder="1"/>
    <xf numFmtId="0" fontId="86" fillId="2" borderId="0" xfId="42" applyFont="1" applyFill="1" applyBorder="1"/>
    <xf numFmtId="0" fontId="86" fillId="0" borderId="0" xfId="42" applyFont="1"/>
    <xf numFmtId="0" fontId="84" fillId="59" borderId="1" xfId="42" applyFont="1" applyFill="1" applyBorder="1" applyAlignment="1"/>
    <xf numFmtId="0" fontId="2" fillId="61" borderId="1" xfId="42" applyFill="1" applyBorder="1"/>
    <xf numFmtId="0" fontId="84" fillId="60" borderId="1" xfId="42" applyFont="1" applyFill="1" applyBorder="1" applyAlignment="1"/>
    <xf numFmtId="0" fontId="86" fillId="0" borderId="0" xfId="42" applyFont="1" applyBorder="1"/>
    <xf numFmtId="0" fontId="83" fillId="0" borderId="1" xfId="42" applyFont="1" applyBorder="1"/>
    <xf numFmtId="0" fontId="84" fillId="60" borderId="0" xfId="42" applyFont="1" applyFill="1" applyBorder="1" applyAlignment="1"/>
    <xf numFmtId="0" fontId="2" fillId="0" borderId="1" xfId="42" applyBorder="1"/>
    <xf numFmtId="0" fontId="85" fillId="0" borderId="0" xfId="42" applyFont="1" applyBorder="1"/>
    <xf numFmtId="218" fontId="85" fillId="0" borderId="0" xfId="42" applyNumberFormat="1" applyFont="1" applyBorder="1"/>
    <xf numFmtId="0" fontId="2" fillId="0" borderId="0" xfId="46"/>
    <xf numFmtId="204" fontId="22" fillId="0" borderId="0" xfId="46" applyNumberFormat="1" applyFont="1" applyBorder="1"/>
    <xf numFmtId="0" fontId="84" fillId="59" borderId="0" xfId="46" applyFont="1" applyFill="1" applyBorder="1" applyAlignment="1"/>
    <xf numFmtId="37" fontId="2" fillId="0" borderId="0" xfId="46" applyNumberFormat="1" applyBorder="1"/>
    <xf numFmtId="0" fontId="2" fillId="61" borderId="0" xfId="46" applyFill="1"/>
    <xf numFmtId="218" fontId="86" fillId="0" borderId="0" xfId="44" applyNumberFormat="1" applyFont="1" applyBorder="1"/>
    <xf numFmtId="0" fontId="86" fillId="0" borderId="0" xfId="46" applyFont="1"/>
    <xf numFmtId="0" fontId="84" fillId="59" borderId="1" xfId="46" applyFont="1" applyFill="1" applyBorder="1" applyAlignment="1"/>
    <xf numFmtId="0" fontId="2" fillId="61" borderId="1" xfId="46" applyFill="1" applyBorder="1"/>
    <xf numFmtId="0" fontId="84" fillId="60" borderId="1" xfId="46" applyFont="1" applyFill="1" applyBorder="1" applyAlignment="1"/>
    <xf numFmtId="0" fontId="86" fillId="0" borderId="0" xfId="46" applyFont="1" applyBorder="1"/>
    <xf numFmtId="0" fontId="83" fillId="0" borderId="1" xfId="46" applyFont="1" applyBorder="1"/>
    <xf numFmtId="0" fontId="84" fillId="60" borderId="0" xfId="46" applyFont="1" applyFill="1" applyBorder="1" applyAlignment="1"/>
    <xf numFmtId="0" fontId="2" fillId="0" borderId="1" xfId="46" applyBorder="1"/>
    <xf numFmtId="0" fontId="85" fillId="0" borderId="0" xfId="46" applyFont="1" applyBorder="1"/>
    <xf numFmtId="218" fontId="85" fillId="0" borderId="0" xfId="46" applyNumberFormat="1" applyFont="1" applyBorder="1"/>
    <xf numFmtId="204" fontId="0" fillId="0" borderId="0" xfId="0" applyNumberFormat="1"/>
    <xf numFmtId="0" fontId="87" fillId="0" borderId="0" xfId="0" applyFont="1"/>
    <xf numFmtId="0" fontId="6" fillId="2" borderId="0" xfId="0" applyFont="1" applyFill="1"/>
    <xf numFmtId="0" fontId="6" fillId="61" borderId="0" xfId="0" applyFont="1" applyFill="1" applyBorder="1" applyAlignment="1">
      <alignment horizontal="center"/>
    </xf>
    <xf numFmtId="0" fontId="6" fillId="61" borderId="0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13" xfId="0" applyBorder="1"/>
    <xf numFmtId="0" fontId="0" fillId="0" borderId="31" xfId="0" applyBorder="1"/>
    <xf numFmtId="219" fontId="89" fillId="62" borderId="30" xfId="0" applyNumberFormat="1" applyFont="1" applyFill="1" applyBorder="1" applyAlignment="1">
      <alignment horizontal="center"/>
    </xf>
    <xf numFmtId="0" fontId="0" fillId="0" borderId="13" xfId="0" applyNumberFormat="1" applyBorder="1"/>
    <xf numFmtId="0" fontId="0" fillId="2" borderId="13" xfId="0" applyFill="1" applyBorder="1"/>
    <xf numFmtId="0" fontId="0" fillId="0" borderId="13" xfId="0" applyNumberFormat="1" applyFill="1" applyBorder="1"/>
    <xf numFmtId="0" fontId="88" fillId="0" borderId="32" xfId="0" applyNumberFormat="1" applyFont="1" applyBorder="1"/>
    <xf numFmtId="0" fontId="88" fillId="2" borderId="32" xfId="0" applyFont="1" applyFill="1" applyBorder="1"/>
    <xf numFmtId="0" fontId="0" fillId="2" borderId="32" xfId="0" applyFill="1" applyBorder="1"/>
    <xf numFmtId="0" fontId="0" fillId="0" borderId="32" xfId="0" applyBorder="1"/>
    <xf numFmtId="0" fontId="88" fillId="0" borderId="13" xfId="0" applyNumberFormat="1" applyFont="1" applyBorder="1"/>
    <xf numFmtId="0" fontId="88" fillId="2" borderId="13" xfId="0" applyFont="1" applyFill="1" applyBorder="1"/>
    <xf numFmtId="0" fontId="88" fillId="0" borderId="13" xfId="0" applyFont="1" applyBorder="1"/>
    <xf numFmtId="0" fontId="90" fillId="2" borderId="13" xfId="0" applyFont="1" applyFill="1" applyBorder="1"/>
    <xf numFmtId="0" fontId="3" fillId="5" borderId="13" xfId="0" applyFont="1" applyFill="1" applyBorder="1" applyAlignment="1">
      <alignment horizontal="right"/>
    </xf>
    <xf numFmtId="0" fontId="91" fillId="2" borderId="13" xfId="0" applyFont="1" applyFill="1" applyBorder="1"/>
    <xf numFmtId="0" fontId="91" fillId="0" borderId="13" xfId="0" applyNumberFormat="1" applyFont="1" applyBorder="1"/>
    <xf numFmtId="0" fontId="91" fillId="0" borderId="13" xfId="0" applyFont="1" applyBorder="1"/>
    <xf numFmtId="0" fontId="88" fillId="4" borderId="33" xfId="0" applyFont="1" applyFill="1" applyBorder="1" applyAlignment="1">
      <alignment horizontal="right"/>
    </xf>
    <xf numFmtId="0" fontId="88" fillId="5" borderId="13" xfId="0" applyFont="1" applyFill="1" applyBorder="1" applyAlignment="1">
      <alignment horizontal="right"/>
    </xf>
    <xf numFmtId="0" fontId="91" fillId="2" borderId="32" xfId="0" applyFont="1" applyFill="1" applyBorder="1"/>
    <xf numFmtId="0" fontId="91" fillId="0" borderId="13" xfId="0" applyNumberFormat="1" applyFont="1" applyFill="1" applyBorder="1"/>
    <xf numFmtId="0" fontId="24" fillId="0" borderId="0" xfId="0" applyFont="1"/>
    <xf numFmtId="0" fontId="0" fillId="0" borderId="0" xfId="0" applyBorder="1"/>
    <xf numFmtId="0" fontId="0" fillId="0" borderId="0" xfId="0" applyNumberFormat="1" applyBorder="1"/>
    <xf numFmtId="0" fontId="87" fillId="0" borderId="0" xfId="0" applyFont="1" applyBorder="1"/>
    <xf numFmtId="204" fontId="87" fillId="0" borderId="0" xfId="0" applyNumberFormat="1" applyFont="1"/>
    <xf numFmtId="0" fontId="92" fillId="0" borderId="0" xfId="1351"/>
    <xf numFmtId="0" fontId="0" fillId="63" borderId="0" xfId="0" applyFill="1"/>
    <xf numFmtId="0" fontId="6" fillId="61" borderId="0" xfId="0" applyFont="1" applyFill="1"/>
    <xf numFmtId="0" fontId="4" fillId="61" borderId="0" xfId="0" applyFont="1" applyFill="1"/>
    <xf numFmtId="0" fontId="0" fillId="0" borderId="34" xfId="0" applyBorder="1"/>
    <xf numFmtId="0" fontId="0" fillId="0" borderId="35" xfId="0" applyNumberFormat="1" applyBorder="1"/>
    <xf numFmtId="0" fontId="0" fillId="0" borderId="35" xfId="0" applyBorder="1"/>
    <xf numFmtId="14" fontId="0" fillId="64" borderId="0" xfId="0" applyNumberFormat="1" applyFill="1"/>
    <xf numFmtId="14" fontId="0" fillId="64" borderId="13" xfId="0" applyNumberFormat="1" applyFill="1" applyBorder="1"/>
    <xf numFmtId="0" fontId="91" fillId="2" borderId="0" xfId="0" applyFont="1" applyFill="1" applyBorder="1"/>
    <xf numFmtId="0" fontId="0" fillId="0" borderId="36" xfId="0" applyBorder="1"/>
    <xf numFmtId="0" fontId="0" fillId="0" borderId="37" xfId="0" applyBorder="1"/>
    <xf numFmtId="0" fontId="5" fillId="64" borderId="0" xfId="0" applyFont="1" applyFill="1"/>
    <xf numFmtId="0" fontId="93" fillId="3" borderId="0" xfId="0" applyFont="1" applyFill="1"/>
    <xf numFmtId="0" fontId="86" fillId="0" borderId="0" xfId="0" applyNumberFormat="1" applyFont="1" applyBorder="1"/>
    <xf numFmtId="0" fontId="85" fillId="0" borderId="0" xfId="0" applyFont="1" applyBorder="1"/>
    <xf numFmtId="218" fontId="86" fillId="0" borderId="0" xfId="1352" applyNumberFormat="1" applyFon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4" fillId="0" borderId="0" xfId="0" applyFont="1"/>
    <xf numFmtId="49" fontId="6" fillId="5" borderId="0" xfId="0" applyNumberFormat="1" applyFont="1" applyFill="1" applyAlignment="1">
      <alignment horizontal="left" vertical="center"/>
    </xf>
    <xf numFmtId="0" fontId="2" fillId="0" borderId="0" xfId="42" applyAlignment="1">
      <alignment vertical="center"/>
    </xf>
    <xf numFmtId="0" fontId="2" fillId="0" borderId="0" xfId="46" applyAlignment="1">
      <alignment vertical="center"/>
    </xf>
    <xf numFmtId="0" fontId="2" fillId="0" borderId="29" xfId="46" applyBorder="1" applyAlignment="1">
      <alignment horizontal="center" vertical="center"/>
    </xf>
  </cellXfs>
  <cellStyles count="1353">
    <cellStyle name="_%(SignOnly)" xfId="47"/>
    <cellStyle name="_%(SignOnly) 2" xfId="48"/>
    <cellStyle name="_%(SignOnly) 2 2" xfId="49"/>
    <cellStyle name="_%(SignOnly) 2 2 2" xfId="50"/>
    <cellStyle name="_%(SignOnly) 2 2 2 2" xfId="927"/>
    <cellStyle name="_%(SignOnly) 2 3" xfId="51"/>
    <cellStyle name="_%(SignOnly) 2 3 2" xfId="928"/>
    <cellStyle name="_%(SignOnly) 2 4" xfId="52"/>
    <cellStyle name="_%(SignOnly) 2 4 2" xfId="929"/>
    <cellStyle name="_%(SignOnly) 3" xfId="53"/>
    <cellStyle name="_%(SignOnly) 3 2" xfId="54"/>
    <cellStyle name="_%(SignOnly) 3 2 2" xfId="930"/>
    <cellStyle name="_%(SignOnly) 4" xfId="55"/>
    <cellStyle name="_%(SignOnly) 4 2" xfId="931"/>
    <cellStyle name="_%(SignOnly) 5" xfId="56"/>
    <cellStyle name="_%(SignOnly) 5 2" xfId="932"/>
    <cellStyle name="_%(SignSpaceOnly)" xfId="57"/>
    <cellStyle name="_%(SignSpaceOnly) 2" xfId="58"/>
    <cellStyle name="_%(SignSpaceOnly) 2 2" xfId="59"/>
    <cellStyle name="_%(SignSpaceOnly) 2 2 2" xfId="60"/>
    <cellStyle name="_%(SignSpaceOnly) 2 2 2 2" xfId="933"/>
    <cellStyle name="_%(SignSpaceOnly) 2 3" xfId="61"/>
    <cellStyle name="_%(SignSpaceOnly) 2 3 2" xfId="934"/>
    <cellStyle name="_%(SignSpaceOnly) 2 4" xfId="62"/>
    <cellStyle name="_%(SignSpaceOnly) 2 4 2" xfId="935"/>
    <cellStyle name="_%(SignSpaceOnly) 3" xfId="63"/>
    <cellStyle name="_%(SignSpaceOnly) 3 2" xfId="64"/>
    <cellStyle name="_%(SignSpaceOnly) 3 2 2" xfId="936"/>
    <cellStyle name="_%(SignSpaceOnly) 4" xfId="65"/>
    <cellStyle name="_%(SignSpaceOnly) 4 2" xfId="937"/>
    <cellStyle name="_%(SignSpaceOnly) 5" xfId="66"/>
    <cellStyle name="_%(SignSpaceOnly) 5 2" xfId="938"/>
    <cellStyle name="_Comma" xfId="67"/>
    <cellStyle name="_Comma 2" xfId="68"/>
    <cellStyle name="_Comma 2 2" xfId="69"/>
    <cellStyle name="_Comma 2 2 2" xfId="70"/>
    <cellStyle name="_Comma 2 2 2 2" xfId="939"/>
    <cellStyle name="_Comma 2 3" xfId="71"/>
    <cellStyle name="_Comma 2 3 2" xfId="940"/>
    <cellStyle name="_Comma 2 4" xfId="72"/>
    <cellStyle name="_Comma 2 4 2" xfId="941"/>
    <cellStyle name="_Comma 3" xfId="73"/>
    <cellStyle name="_Comma 3 2" xfId="74"/>
    <cellStyle name="_Comma 3 2 2" xfId="942"/>
    <cellStyle name="_Comma 4" xfId="75"/>
    <cellStyle name="_Comma 4 2" xfId="943"/>
    <cellStyle name="_Comma 5" xfId="76"/>
    <cellStyle name="_Comma 5 2" xfId="944"/>
    <cellStyle name="_Comma_EPS" xfId="77"/>
    <cellStyle name="_Comma_EPS 2" xfId="78"/>
    <cellStyle name="_Comma_EPS 2 2" xfId="79"/>
    <cellStyle name="_Comma_EPS 2 2 2" xfId="80"/>
    <cellStyle name="_Comma_EPS 2 2 2 2" xfId="945"/>
    <cellStyle name="_Comma_EPS 2 3" xfId="81"/>
    <cellStyle name="_Comma_EPS 2 3 2" xfId="946"/>
    <cellStyle name="_Comma_EPS 2 4" xfId="82"/>
    <cellStyle name="_Comma_EPS 2 4 2" xfId="947"/>
    <cellStyle name="_Comma_EPS 3" xfId="83"/>
    <cellStyle name="_Comma_EPS 3 2" xfId="84"/>
    <cellStyle name="_Comma_EPS 3 2 2" xfId="948"/>
    <cellStyle name="_Comma_EPS 4" xfId="85"/>
    <cellStyle name="_Comma_EPS 4 2" xfId="949"/>
    <cellStyle name="_Comma_EPS 5" xfId="86"/>
    <cellStyle name="_Comma_EPS 5 2" xfId="950"/>
    <cellStyle name="_Comma_Test_new_DCF" xfId="87"/>
    <cellStyle name="_Comma_Test_new_DCF 2" xfId="88"/>
    <cellStyle name="_Comma_Test_new_DCF 2 2" xfId="89"/>
    <cellStyle name="_Comma_Test_new_DCF 2 2 2" xfId="90"/>
    <cellStyle name="_Comma_Test_new_DCF 2 2 2 2" xfId="951"/>
    <cellStyle name="_Comma_Test_new_DCF 2 3" xfId="91"/>
    <cellStyle name="_Comma_Test_new_DCF 2 3 2" xfId="952"/>
    <cellStyle name="_Comma_Test_new_DCF 2 4" xfId="92"/>
    <cellStyle name="_Comma_Test_new_DCF 2 4 2" xfId="953"/>
    <cellStyle name="_Comma_Test_new_DCF 3" xfId="93"/>
    <cellStyle name="_Comma_Test_new_DCF 3 2" xfId="94"/>
    <cellStyle name="_Comma_Test_new_DCF 3 2 2" xfId="954"/>
    <cellStyle name="_Comma_Test_new_DCF 4" xfId="95"/>
    <cellStyle name="_Comma_Test_new_DCF 4 2" xfId="955"/>
    <cellStyle name="_Comma_Test_new_DCF 5" xfId="96"/>
    <cellStyle name="_Comma_Test_new_DCF 5 2" xfId="956"/>
    <cellStyle name="_Currency" xfId="97"/>
    <cellStyle name="_Currency 2" xfId="98"/>
    <cellStyle name="_Currency 2 2" xfId="99"/>
    <cellStyle name="_Currency 2 2 2" xfId="100"/>
    <cellStyle name="_Currency 2 2 2 2" xfId="957"/>
    <cellStyle name="_Currency 2 3" xfId="101"/>
    <cellStyle name="_Currency 2 3 2" xfId="958"/>
    <cellStyle name="_Currency 2 4" xfId="102"/>
    <cellStyle name="_Currency 2 4 2" xfId="959"/>
    <cellStyle name="_Currency 3" xfId="103"/>
    <cellStyle name="_Currency 3 2" xfId="104"/>
    <cellStyle name="_Currency 3 2 2" xfId="960"/>
    <cellStyle name="_Currency 4" xfId="105"/>
    <cellStyle name="_Currency 4 2" xfId="961"/>
    <cellStyle name="_Currency 5" xfId="106"/>
    <cellStyle name="_Currency 5 2" xfId="962"/>
    <cellStyle name="_Currency_EPS" xfId="107"/>
    <cellStyle name="_Currency_EPS 2" xfId="108"/>
    <cellStyle name="_Currency_EPS 2 2" xfId="109"/>
    <cellStyle name="_Currency_EPS 2 2 2" xfId="110"/>
    <cellStyle name="_Currency_EPS 2 2 2 2" xfId="963"/>
    <cellStyle name="_Currency_EPS 2 3" xfId="111"/>
    <cellStyle name="_Currency_EPS 2 3 2" xfId="964"/>
    <cellStyle name="_Currency_EPS 2 4" xfId="112"/>
    <cellStyle name="_Currency_EPS 2 4 2" xfId="965"/>
    <cellStyle name="_Currency_EPS 3" xfId="113"/>
    <cellStyle name="_Currency_EPS 3 2" xfId="114"/>
    <cellStyle name="_Currency_EPS 3 2 2" xfId="966"/>
    <cellStyle name="_Currency_EPS 4" xfId="115"/>
    <cellStyle name="_Currency_EPS 4 2" xfId="967"/>
    <cellStyle name="_Currency_EPS 5" xfId="116"/>
    <cellStyle name="_Currency_EPS 5 2" xfId="968"/>
    <cellStyle name="_Currency_Test_new_DCF" xfId="117"/>
    <cellStyle name="_Currency_Test_new_DCF 2" xfId="118"/>
    <cellStyle name="_Currency_Test_new_DCF 2 2" xfId="119"/>
    <cellStyle name="_Currency_Test_new_DCF 2 2 2" xfId="120"/>
    <cellStyle name="_Currency_Test_new_DCF 2 2 2 2" xfId="969"/>
    <cellStyle name="_Currency_Test_new_DCF 2 3" xfId="121"/>
    <cellStyle name="_Currency_Test_new_DCF 2 3 2" xfId="970"/>
    <cellStyle name="_Currency_Test_new_DCF 2 4" xfId="122"/>
    <cellStyle name="_Currency_Test_new_DCF 2 4 2" xfId="971"/>
    <cellStyle name="_Currency_Test_new_DCF 3" xfId="123"/>
    <cellStyle name="_Currency_Test_new_DCF 3 2" xfId="124"/>
    <cellStyle name="_Currency_Test_new_DCF 3 2 2" xfId="972"/>
    <cellStyle name="_Currency_Test_new_DCF 4" xfId="125"/>
    <cellStyle name="_Currency_Test_new_DCF 4 2" xfId="973"/>
    <cellStyle name="_Currency_Test_new_DCF 5" xfId="126"/>
    <cellStyle name="_Currency_Test_new_DCF 5 2" xfId="974"/>
    <cellStyle name="_CurrencySpace" xfId="127"/>
    <cellStyle name="_CurrencySpace 2" xfId="128"/>
    <cellStyle name="_CurrencySpace 2 2" xfId="129"/>
    <cellStyle name="_CurrencySpace 2 2 2" xfId="130"/>
    <cellStyle name="_CurrencySpace 2 2 2 2" xfId="975"/>
    <cellStyle name="_CurrencySpace 2 3" xfId="131"/>
    <cellStyle name="_CurrencySpace 2 3 2" xfId="976"/>
    <cellStyle name="_CurrencySpace 2 4" xfId="132"/>
    <cellStyle name="_CurrencySpace 2 4 2" xfId="977"/>
    <cellStyle name="_CurrencySpace 3" xfId="133"/>
    <cellStyle name="_CurrencySpace 3 2" xfId="134"/>
    <cellStyle name="_CurrencySpace 3 2 2" xfId="978"/>
    <cellStyle name="_CurrencySpace 4" xfId="135"/>
    <cellStyle name="_CurrencySpace 4 2" xfId="979"/>
    <cellStyle name="_CurrencySpace 5" xfId="136"/>
    <cellStyle name="_CurrencySpace 5 2" xfId="980"/>
    <cellStyle name="_CurrencySpace_EPS" xfId="137"/>
    <cellStyle name="_CurrencySpace_EPS 2" xfId="138"/>
    <cellStyle name="_CurrencySpace_EPS 2 2" xfId="139"/>
    <cellStyle name="_CurrencySpace_EPS 2 2 2" xfId="140"/>
    <cellStyle name="_CurrencySpace_EPS 2 2 2 2" xfId="981"/>
    <cellStyle name="_CurrencySpace_EPS 2 3" xfId="141"/>
    <cellStyle name="_CurrencySpace_EPS 2 3 2" xfId="982"/>
    <cellStyle name="_CurrencySpace_EPS 2 4" xfId="142"/>
    <cellStyle name="_CurrencySpace_EPS 2 4 2" xfId="983"/>
    <cellStyle name="_CurrencySpace_EPS 3" xfId="143"/>
    <cellStyle name="_CurrencySpace_EPS 3 2" xfId="144"/>
    <cellStyle name="_CurrencySpace_EPS 3 2 2" xfId="984"/>
    <cellStyle name="_CurrencySpace_EPS 4" xfId="145"/>
    <cellStyle name="_CurrencySpace_EPS 4 2" xfId="985"/>
    <cellStyle name="_CurrencySpace_EPS 5" xfId="146"/>
    <cellStyle name="_CurrencySpace_EPS 5 2" xfId="986"/>
    <cellStyle name="_CurrencySpace_Test_new_DCF" xfId="147"/>
    <cellStyle name="_CurrencySpace_Test_new_DCF 2" xfId="148"/>
    <cellStyle name="_CurrencySpace_Test_new_DCF 2 2" xfId="149"/>
    <cellStyle name="_CurrencySpace_Test_new_DCF 2 2 2" xfId="150"/>
    <cellStyle name="_CurrencySpace_Test_new_DCF 2 2 2 2" xfId="987"/>
    <cellStyle name="_CurrencySpace_Test_new_DCF 2 3" xfId="151"/>
    <cellStyle name="_CurrencySpace_Test_new_DCF 2 3 2" xfId="988"/>
    <cellStyle name="_CurrencySpace_Test_new_DCF 2 4" xfId="152"/>
    <cellStyle name="_CurrencySpace_Test_new_DCF 2 4 2" xfId="989"/>
    <cellStyle name="_CurrencySpace_Test_new_DCF 3" xfId="153"/>
    <cellStyle name="_CurrencySpace_Test_new_DCF 3 2" xfId="154"/>
    <cellStyle name="_CurrencySpace_Test_new_DCF 3 2 2" xfId="990"/>
    <cellStyle name="_CurrencySpace_Test_new_DCF 4" xfId="155"/>
    <cellStyle name="_CurrencySpace_Test_new_DCF 4 2" xfId="991"/>
    <cellStyle name="_CurrencySpace_Test_new_DCF 5" xfId="156"/>
    <cellStyle name="_CurrencySpace_Test_new_DCF 5 2" xfId="992"/>
    <cellStyle name="_Euro" xfId="157"/>
    <cellStyle name="_Euro 2" xfId="158"/>
    <cellStyle name="_Euro 2 2" xfId="159"/>
    <cellStyle name="_Euro 2 2 2" xfId="160"/>
    <cellStyle name="_Euro 2 2 2 2" xfId="993"/>
    <cellStyle name="_Euro 2 3" xfId="161"/>
    <cellStyle name="_Euro 2 3 2" xfId="994"/>
    <cellStyle name="_Euro 2 4" xfId="162"/>
    <cellStyle name="_Euro 2 4 2" xfId="995"/>
    <cellStyle name="_Euro 3" xfId="163"/>
    <cellStyle name="_Euro 3 2" xfId="164"/>
    <cellStyle name="_Euro 3 2 2" xfId="996"/>
    <cellStyle name="_Euro 4" xfId="165"/>
    <cellStyle name="_Euro 4 2" xfId="997"/>
    <cellStyle name="_Euro 5" xfId="166"/>
    <cellStyle name="_Euro 5 2" xfId="998"/>
    <cellStyle name="_Heading" xfId="167"/>
    <cellStyle name="_Highlight" xfId="168"/>
    <cellStyle name="_Highlight 2" xfId="169"/>
    <cellStyle name="_Highlight 2 2" xfId="170"/>
    <cellStyle name="_Highlight 2 2 2" xfId="171"/>
    <cellStyle name="_Highlight 2 2 2 2" xfId="999"/>
    <cellStyle name="_Highlight 2 3" xfId="172"/>
    <cellStyle name="_Highlight 2 3 2" xfId="1000"/>
    <cellStyle name="_Highlight 2 4" xfId="173"/>
    <cellStyle name="_Highlight 2 4 2" xfId="1001"/>
    <cellStyle name="_Highlight 3" xfId="174"/>
    <cellStyle name="_Highlight 3 2" xfId="175"/>
    <cellStyle name="_Highlight 3 2 2" xfId="1002"/>
    <cellStyle name="_Highlight 4" xfId="176"/>
    <cellStyle name="_Highlight 4 2" xfId="1003"/>
    <cellStyle name="_Highlight 5" xfId="177"/>
    <cellStyle name="_Highlight 5 2" xfId="1004"/>
    <cellStyle name="_Multiple" xfId="178"/>
    <cellStyle name="_Multiple 2" xfId="179"/>
    <cellStyle name="_Multiple 2 2" xfId="180"/>
    <cellStyle name="_Multiple 2 2 2" xfId="181"/>
    <cellStyle name="_Multiple 2 2 2 2" xfId="1005"/>
    <cellStyle name="_Multiple 2 3" xfId="182"/>
    <cellStyle name="_Multiple 2 3 2" xfId="1006"/>
    <cellStyle name="_Multiple 2 4" xfId="183"/>
    <cellStyle name="_Multiple 2 4 2" xfId="1007"/>
    <cellStyle name="_Multiple 3" xfId="184"/>
    <cellStyle name="_Multiple 3 2" xfId="185"/>
    <cellStyle name="_Multiple 3 2 2" xfId="1008"/>
    <cellStyle name="_Multiple 4" xfId="186"/>
    <cellStyle name="_Multiple 4 2" xfId="1009"/>
    <cellStyle name="_Multiple 5" xfId="187"/>
    <cellStyle name="_Multiple 5 2" xfId="1010"/>
    <cellStyle name="_Multiple_EPS" xfId="188"/>
    <cellStyle name="_Multiple_EPS 2" xfId="189"/>
    <cellStyle name="_Multiple_EPS 2 2" xfId="190"/>
    <cellStyle name="_Multiple_EPS 2 2 2" xfId="191"/>
    <cellStyle name="_Multiple_EPS 2 2 2 2" xfId="1011"/>
    <cellStyle name="_Multiple_EPS 2 3" xfId="192"/>
    <cellStyle name="_Multiple_EPS 2 3 2" xfId="1012"/>
    <cellStyle name="_Multiple_EPS 2 4" xfId="193"/>
    <cellStyle name="_Multiple_EPS 2 4 2" xfId="1013"/>
    <cellStyle name="_Multiple_EPS 3" xfId="194"/>
    <cellStyle name="_Multiple_EPS 3 2" xfId="195"/>
    <cellStyle name="_Multiple_EPS 3 2 2" xfId="1014"/>
    <cellStyle name="_Multiple_EPS 4" xfId="196"/>
    <cellStyle name="_Multiple_EPS 4 2" xfId="1015"/>
    <cellStyle name="_Multiple_EPS 5" xfId="197"/>
    <cellStyle name="_Multiple_EPS 5 2" xfId="1016"/>
    <cellStyle name="_Multiple_Test_new_DCF" xfId="198"/>
    <cellStyle name="_Multiple_Test_new_DCF 2" xfId="199"/>
    <cellStyle name="_Multiple_Test_new_DCF 2 2" xfId="200"/>
    <cellStyle name="_Multiple_Test_new_DCF 2 2 2" xfId="201"/>
    <cellStyle name="_Multiple_Test_new_DCF 2 2 2 2" xfId="1017"/>
    <cellStyle name="_Multiple_Test_new_DCF 2 3" xfId="202"/>
    <cellStyle name="_Multiple_Test_new_DCF 2 3 2" xfId="1018"/>
    <cellStyle name="_Multiple_Test_new_DCF 2 4" xfId="203"/>
    <cellStyle name="_Multiple_Test_new_DCF 2 4 2" xfId="1019"/>
    <cellStyle name="_Multiple_Test_new_DCF 3" xfId="204"/>
    <cellStyle name="_Multiple_Test_new_DCF 3 2" xfId="205"/>
    <cellStyle name="_Multiple_Test_new_DCF 3 2 2" xfId="1020"/>
    <cellStyle name="_Multiple_Test_new_DCF 4" xfId="206"/>
    <cellStyle name="_Multiple_Test_new_DCF 4 2" xfId="1021"/>
    <cellStyle name="_Multiple_Test_new_DCF 5" xfId="207"/>
    <cellStyle name="_Multiple_Test_new_DCF 5 2" xfId="1022"/>
    <cellStyle name="_MultipleSpace" xfId="208"/>
    <cellStyle name="_MultipleSpace 2" xfId="209"/>
    <cellStyle name="_MultipleSpace 2 2" xfId="210"/>
    <cellStyle name="_MultipleSpace 2 2 2" xfId="211"/>
    <cellStyle name="_MultipleSpace 2 2 2 2" xfId="1023"/>
    <cellStyle name="_MultipleSpace 2 3" xfId="212"/>
    <cellStyle name="_MultipleSpace 2 3 2" xfId="1024"/>
    <cellStyle name="_MultipleSpace 2 4" xfId="213"/>
    <cellStyle name="_MultipleSpace 2 4 2" xfId="1025"/>
    <cellStyle name="_MultipleSpace 3" xfId="214"/>
    <cellStyle name="_MultipleSpace 3 2" xfId="215"/>
    <cellStyle name="_MultipleSpace 3 2 2" xfId="1026"/>
    <cellStyle name="_MultipleSpace 4" xfId="216"/>
    <cellStyle name="_MultipleSpace 4 2" xfId="1027"/>
    <cellStyle name="_MultipleSpace 5" xfId="217"/>
    <cellStyle name="_MultipleSpace 5 2" xfId="1028"/>
    <cellStyle name="_MultipleSpace_EPS" xfId="218"/>
    <cellStyle name="_MultipleSpace_EPS 2" xfId="219"/>
    <cellStyle name="_MultipleSpace_EPS 2 2" xfId="220"/>
    <cellStyle name="_MultipleSpace_EPS 2 2 2" xfId="221"/>
    <cellStyle name="_MultipleSpace_EPS 2 2 2 2" xfId="1029"/>
    <cellStyle name="_MultipleSpace_EPS 2 3" xfId="222"/>
    <cellStyle name="_MultipleSpace_EPS 2 3 2" xfId="1030"/>
    <cellStyle name="_MultipleSpace_EPS 2 4" xfId="223"/>
    <cellStyle name="_MultipleSpace_EPS 2 4 2" xfId="1031"/>
    <cellStyle name="_MultipleSpace_EPS 3" xfId="224"/>
    <cellStyle name="_MultipleSpace_EPS 3 2" xfId="225"/>
    <cellStyle name="_MultipleSpace_EPS 3 2 2" xfId="1032"/>
    <cellStyle name="_MultipleSpace_EPS 4" xfId="226"/>
    <cellStyle name="_MultipleSpace_EPS 4 2" xfId="1033"/>
    <cellStyle name="_MultipleSpace_EPS 5" xfId="227"/>
    <cellStyle name="_MultipleSpace_EPS 5 2" xfId="1034"/>
    <cellStyle name="_MultipleSpace_Test_new_DCF" xfId="228"/>
    <cellStyle name="_MultipleSpace_Test_new_DCF 2" xfId="229"/>
    <cellStyle name="_MultipleSpace_Test_new_DCF 2 2" xfId="230"/>
    <cellStyle name="_MultipleSpace_Test_new_DCF 2 2 2" xfId="231"/>
    <cellStyle name="_MultipleSpace_Test_new_DCF 2 2 2 2" xfId="1035"/>
    <cellStyle name="_MultipleSpace_Test_new_DCF 2 3" xfId="232"/>
    <cellStyle name="_MultipleSpace_Test_new_DCF 2 3 2" xfId="1036"/>
    <cellStyle name="_MultipleSpace_Test_new_DCF 2 4" xfId="233"/>
    <cellStyle name="_MultipleSpace_Test_new_DCF 2 4 2" xfId="1037"/>
    <cellStyle name="_MultipleSpace_Test_new_DCF 3" xfId="234"/>
    <cellStyle name="_MultipleSpace_Test_new_DCF 3 2" xfId="235"/>
    <cellStyle name="_MultipleSpace_Test_new_DCF 3 2 2" xfId="1038"/>
    <cellStyle name="_MultipleSpace_Test_new_DCF 4" xfId="236"/>
    <cellStyle name="_MultipleSpace_Test_new_DCF 4 2" xfId="1039"/>
    <cellStyle name="_MultipleSpace_Test_new_DCF 5" xfId="237"/>
    <cellStyle name="_MultipleSpace_Test_new_DCF 5 2" xfId="1040"/>
    <cellStyle name="_Percent" xfId="238"/>
    <cellStyle name="_Percent 2" xfId="239"/>
    <cellStyle name="_Percent 2 2" xfId="240"/>
    <cellStyle name="_Percent 2 2 2" xfId="241"/>
    <cellStyle name="_Percent 2 2 2 2" xfId="1041"/>
    <cellStyle name="_Percent 2 3" xfId="242"/>
    <cellStyle name="_Percent 2 3 2" xfId="1042"/>
    <cellStyle name="_Percent 2 4" xfId="243"/>
    <cellStyle name="_Percent 2 4 2" xfId="1043"/>
    <cellStyle name="_Percent 3" xfId="244"/>
    <cellStyle name="_Percent 3 2" xfId="245"/>
    <cellStyle name="_Percent 3 2 2" xfId="1044"/>
    <cellStyle name="_Percent 4" xfId="246"/>
    <cellStyle name="_Percent 4 2" xfId="1045"/>
    <cellStyle name="_Percent 5" xfId="247"/>
    <cellStyle name="_Percent 5 2" xfId="1046"/>
    <cellStyle name="_PercentSpace" xfId="248"/>
    <cellStyle name="_PercentSpace 2" xfId="249"/>
    <cellStyle name="_PercentSpace 2 2" xfId="250"/>
    <cellStyle name="_PercentSpace 2 2 2" xfId="251"/>
    <cellStyle name="_PercentSpace 2 2 2 2" xfId="1047"/>
    <cellStyle name="_PercentSpace 2 3" xfId="252"/>
    <cellStyle name="_PercentSpace 2 3 2" xfId="1048"/>
    <cellStyle name="_PercentSpace 2 4" xfId="253"/>
    <cellStyle name="_PercentSpace 2 4 2" xfId="1049"/>
    <cellStyle name="_PercentSpace 3" xfId="254"/>
    <cellStyle name="_PercentSpace 3 2" xfId="255"/>
    <cellStyle name="_PercentSpace 3 2 2" xfId="1050"/>
    <cellStyle name="_PercentSpace 4" xfId="256"/>
    <cellStyle name="_PercentSpace 4 2" xfId="1051"/>
    <cellStyle name="_PercentSpace 5" xfId="257"/>
    <cellStyle name="_PercentSpace 5 2" xfId="1052"/>
    <cellStyle name="_SubHeading" xfId="258"/>
    <cellStyle name="_Table" xfId="259"/>
    <cellStyle name="_TableHead" xfId="260"/>
    <cellStyle name="_TableRowHead" xfId="261"/>
    <cellStyle name="_TableSuperHead" xfId="262"/>
    <cellStyle name="=C:\WINDOWS\SYSTEM32\COMMAND.COM" xfId="263"/>
    <cellStyle name="=C:\WINDOWS\SYSTEM32\COMMAND.COM 2" xfId="264"/>
    <cellStyle name="=C:\WINDOWS\SYSTEM32\COMMAND.COM 2 2" xfId="265"/>
    <cellStyle name="=C:\WINDOWS\SYSTEM32\COMMAND.COM 2 2 2" xfId="266"/>
    <cellStyle name="=C:\WINDOWS\SYSTEM32\COMMAND.COM 2 2 2 2" xfId="1053"/>
    <cellStyle name="=C:\WINDOWS\SYSTEM32\COMMAND.COM 2 3" xfId="267"/>
    <cellStyle name="=C:\WINDOWS\SYSTEM32\COMMAND.COM 2 3 2" xfId="1054"/>
    <cellStyle name="=C:\WINDOWS\SYSTEM32\COMMAND.COM 2 4" xfId="268"/>
    <cellStyle name="=C:\WINDOWS\SYSTEM32\COMMAND.COM 2 4 2" xfId="1055"/>
    <cellStyle name="=C:\WINDOWS\SYSTEM32\COMMAND.COM 3" xfId="269"/>
    <cellStyle name="=C:\WINDOWS\SYSTEM32\COMMAND.COM 3 2" xfId="270"/>
    <cellStyle name="=C:\WINDOWS\SYSTEM32\COMMAND.COM 3 2 2" xfId="1056"/>
    <cellStyle name="=C:\WINDOWS\SYSTEM32\COMMAND.COM 4" xfId="271"/>
    <cellStyle name="=C:\WINDOWS\SYSTEM32\COMMAND.COM 4 2" xfId="1057"/>
    <cellStyle name="=C:\WINDOWS\SYSTEM32\COMMAND.COM 5" xfId="272"/>
    <cellStyle name="=C:\WINDOWS\SYSTEM32\COMMAND.COM 5 2" xfId="1058"/>
    <cellStyle name="•W_laroux" xfId="273"/>
    <cellStyle name="0000" xfId="274"/>
    <cellStyle name="0000 2" xfId="275"/>
    <cellStyle name="0000 3" xfId="276"/>
    <cellStyle name="0000 3 2" xfId="1059"/>
    <cellStyle name="0000 4" xfId="277"/>
    <cellStyle name="0000 4 2" xfId="1060"/>
    <cellStyle name="000000" xfId="278"/>
    <cellStyle name="20% - Accent1" xfId="19" builtinId="30" customBuiltin="1"/>
    <cellStyle name="20% - Accent1 2" xfId="279"/>
    <cellStyle name="20% - Accent1 3" xfId="280"/>
    <cellStyle name="20% - Accent1 4" xfId="1335"/>
    <cellStyle name="20% - Accent2" xfId="23" builtinId="34" customBuiltin="1"/>
    <cellStyle name="20% - Accent2 2" xfId="281"/>
    <cellStyle name="20% - Accent2 3" xfId="282"/>
    <cellStyle name="20% - Accent2 4" xfId="1337"/>
    <cellStyle name="20% - Accent3" xfId="27" builtinId="38" customBuiltin="1"/>
    <cellStyle name="20% - Accent3 2" xfId="283"/>
    <cellStyle name="20% - Accent3 3" xfId="284"/>
    <cellStyle name="20% - Accent3 4" xfId="1339"/>
    <cellStyle name="20% - Accent4" xfId="31" builtinId="42" customBuiltin="1"/>
    <cellStyle name="20% - Accent4 2" xfId="285"/>
    <cellStyle name="20% - Accent4 3" xfId="286"/>
    <cellStyle name="20% - Accent4 4" xfId="1341"/>
    <cellStyle name="20% - Accent5" xfId="35" builtinId="46" customBuiltin="1"/>
    <cellStyle name="20% - Accent5 2" xfId="287"/>
    <cellStyle name="20% - Accent5 3" xfId="288"/>
    <cellStyle name="20% - Accent5 4" xfId="1343"/>
    <cellStyle name="20% - Accent6" xfId="39" builtinId="50" customBuiltin="1"/>
    <cellStyle name="20% - Accent6 2" xfId="289"/>
    <cellStyle name="20% - Accent6 3" xfId="290"/>
    <cellStyle name="20% - Accent6 4" xfId="1345"/>
    <cellStyle name="40% - Accent1" xfId="20" builtinId="31" customBuiltin="1"/>
    <cellStyle name="40% - Accent1 2" xfId="291"/>
    <cellStyle name="40% - Accent1 3" xfId="292"/>
    <cellStyle name="40% - Accent1 4" xfId="1336"/>
    <cellStyle name="40% - Accent2" xfId="24" builtinId="35" customBuiltin="1"/>
    <cellStyle name="40% - Accent2 2" xfId="293"/>
    <cellStyle name="40% - Accent2 3" xfId="294"/>
    <cellStyle name="40% - Accent2 4" xfId="1338"/>
    <cellStyle name="40% - Accent3" xfId="28" builtinId="39" customBuiltin="1"/>
    <cellStyle name="40% - Accent3 2" xfId="295"/>
    <cellStyle name="40% - Accent3 3" xfId="296"/>
    <cellStyle name="40% - Accent3 4" xfId="1340"/>
    <cellStyle name="40% - Accent4" xfId="32" builtinId="43" customBuiltin="1"/>
    <cellStyle name="40% - Accent4 2" xfId="297"/>
    <cellStyle name="40% - Accent4 3" xfId="298"/>
    <cellStyle name="40% - Accent4 4" xfId="1342"/>
    <cellStyle name="40% - Accent5" xfId="36" builtinId="47" customBuiltin="1"/>
    <cellStyle name="40% - Accent5 2" xfId="299"/>
    <cellStyle name="40% - Accent5 3" xfId="300"/>
    <cellStyle name="40% - Accent5 4" xfId="1344"/>
    <cellStyle name="40% - Accent6" xfId="40" builtinId="51" customBuiltin="1"/>
    <cellStyle name="40% - Accent6 2" xfId="301"/>
    <cellStyle name="40% - Accent6 3" xfId="302"/>
    <cellStyle name="40% - Accent6 4" xfId="1346"/>
    <cellStyle name="60% - Accent1" xfId="21" builtinId="32" customBuiltin="1"/>
    <cellStyle name="60% - Accent1 2" xfId="303"/>
    <cellStyle name="60% - Accent1 3" xfId="304"/>
    <cellStyle name="60% - Accent2" xfId="25" builtinId="36" customBuiltin="1"/>
    <cellStyle name="60% - Accent2 2" xfId="305"/>
    <cellStyle name="60% - Accent2 3" xfId="306"/>
    <cellStyle name="60% - Accent3" xfId="29" builtinId="40" customBuiltin="1"/>
    <cellStyle name="60% - Accent3 2" xfId="307"/>
    <cellStyle name="60% - Accent3 3" xfId="308"/>
    <cellStyle name="60% - Accent4" xfId="33" builtinId="44" customBuiltin="1"/>
    <cellStyle name="60% - Accent4 2" xfId="309"/>
    <cellStyle name="60% - Accent4 3" xfId="310"/>
    <cellStyle name="60% - Accent5" xfId="37" builtinId="48" customBuiltin="1"/>
    <cellStyle name="60% - Accent5 2" xfId="311"/>
    <cellStyle name="60% - Accent5 3" xfId="312"/>
    <cellStyle name="60% - Accent6" xfId="41" builtinId="52" customBuiltin="1"/>
    <cellStyle name="60% - Accent6 2" xfId="313"/>
    <cellStyle name="60% - Accent6 3" xfId="314"/>
    <cellStyle name="Accent1" xfId="18" builtinId="29" customBuiltin="1"/>
    <cellStyle name="Accent1 2" xfId="315"/>
    <cellStyle name="Accent1 3" xfId="316"/>
    <cellStyle name="Accent2" xfId="22" builtinId="33" customBuiltin="1"/>
    <cellStyle name="Accent2 2" xfId="317"/>
    <cellStyle name="Accent2 3" xfId="318"/>
    <cellStyle name="Accent3" xfId="26" builtinId="37" customBuiltin="1"/>
    <cellStyle name="Accent3 2" xfId="319"/>
    <cellStyle name="Accent3 3" xfId="320"/>
    <cellStyle name="Accent4" xfId="30" builtinId="41" customBuiltin="1"/>
    <cellStyle name="Accent4 2" xfId="321"/>
    <cellStyle name="Accent4 3" xfId="322"/>
    <cellStyle name="Accent5" xfId="34" builtinId="45" customBuiltin="1"/>
    <cellStyle name="Accent5 2" xfId="323"/>
    <cellStyle name="Accent5 3" xfId="324"/>
    <cellStyle name="Accent6" xfId="38" builtinId="49" customBuiltin="1"/>
    <cellStyle name="Accent6 2" xfId="325"/>
    <cellStyle name="Accent6 3" xfId="326"/>
    <cellStyle name="Bad" xfId="8" builtinId="27" customBuiltin="1"/>
    <cellStyle name="Bad 2" xfId="327"/>
    <cellStyle name="Bad 3" xfId="328"/>
    <cellStyle name="blank" xfId="329"/>
    <cellStyle name="Calc Currency (0)" xfId="330"/>
    <cellStyle name="Calc Currency (0) 2" xfId="331"/>
    <cellStyle name="Calc Currency (0) 2 2" xfId="332"/>
    <cellStyle name="Calc Currency (0) 2 2 2" xfId="333"/>
    <cellStyle name="Calc Currency (0) 2 2 2 2" xfId="1061"/>
    <cellStyle name="Calc Currency (0) 2 3" xfId="334"/>
    <cellStyle name="Calc Currency (0) 2 3 2" xfId="1062"/>
    <cellStyle name="Calc Currency (0) 2 4" xfId="335"/>
    <cellStyle name="Calc Currency (0) 2 4 2" xfId="1063"/>
    <cellStyle name="Calc Currency (0) 3" xfId="336"/>
    <cellStyle name="Calc Currency (0) 3 2" xfId="337"/>
    <cellStyle name="Calc Currency (0) 3 2 2" xfId="1064"/>
    <cellStyle name="Calc Currency (0) 4" xfId="338"/>
    <cellStyle name="Calc Currency (0) 4 2" xfId="1065"/>
    <cellStyle name="Calc Currency (0) 5" xfId="339"/>
    <cellStyle name="Calc Currency (0) 5 2" xfId="1066"/>
    <cellStyle name="Calc Currency (2)" xfId="340"/>
    <cellStyle name="Calc Percent (0)" xfId="341"/>
    <cellStyle name="Calc Percent (1)" xfId="342"/>
    <cellStyle name="Calc Percent (1) 2" xfId="343"/>
    <cellStyle name="Calc Percent (1) 2 2" xfId="344"/>
    <cellStyle name="Calc Percent (1) 2 2 2" xfId="345"/>
    <cellStyle name="Calc Percent (1) 2 2 2 2" xfId="1067"/>
    <cellStyle name="Calc Percent (1) 2 3" xfId="346"/>
    <cellStyle name="Calc Percent (1) 2 3 2" xfId="1068"/>
    <cellStyle name="Calc Percent (1) 2 4" xfId="347"/>
    <cellStyle name="Calc Percent (1) 2 4 2" xfId="1069"/>
    <cellStyle name="Calc Percent (1) 3" xfId="348"/>
    <cellStyle name="Calc Percent (1) 3 2" xfId="349"/>
    <cellStyle name="Calc Percent (1) 3 2 2" xfId="1070"/>
    <cellStyle name="Calc Percent (1) 4" xfId="350"/>
    <cellStyle name="Calc Percent (1) 4 2" xfId="1071"/>
    <cellStyle name="Calc Percent (1) 5" xfId="351"/>
    <cellStyle name="Calc Percent (1) 5 2" xfId="1072"/>
    <cellStyle name="Calc Percent (2)" xfId="352"/>
    <cellStyle name="Calc Percent (2) 2" xfId="353"/>
    <cellStyle name="Calc Percent (2) 2 2" xfId="354"/>
    <cellStyle name="Calc Percent (2) 2 2 2" xfId="355"/>
    <cellStyle name="Calc Percent (2) 2 2 2 2" xfId="1073"/>
    <cellStyle name="Calc Percent (2) 2 3" xfId="356"/>
    <cellStyle name="Calc Percent (2) 2 3 2" xfId="1074"/>
    <cellStyle name="Calc Percent (2) 2 4" xfId="357"/>
    <cellStyle name="Calc Percent (2) 2 4 2" xfId="1075"/>
    <cellStyle name="Calc Percent (2) 3" xfId="358"/>
    <cellStyle name="Calc Percent (2) 3 2" xfId="359"/>
    <cellStyle name="Calc Percent (2) 3 2 2" xfId="1076"/>
    <cellStyle name="Calc Percent (2) 4" xfId="360"/>
    <cellStyle name="Calc Percent (2) 4 2" xfId="1077"/>
    <cellStyle name="Calc Percent (2) 5" xfId="361"/>
    <cellStyle name="Calc Percent (2) 5 2" xfId="1078"/>
    <cellStyle name="Calc Units (0)" xfId="362"/>
    <cellStyle name="Calc Units (1)" xfId="363"/>
    <cellStyle name="Calc Units (2)" xfId="364"/>
    <cellStyle name="Calculation" xfId="12" builtinId="22" customBuiltin="1"/>
    <cellStyle name="Calculation 2" xfId="365"/>
    <cellStyle name="Calculation 3" xfId="366"/>
    <cellStyle name="Centered Heading" xfId="367"/>
    <cellStyle name="Check Cell" xfId="14" builtinId="23" customBuiltin="1"/>
    <cellStyle name="Check Cell 2" xfId="368"/>
    <cellStyle name="Check Cell 3" xfId="369"/>
    <cellStyle name="Comma" xfId="1352" builtinId="3"/>
    <cellStyle name="Comma %" xfId="370"/>
    <cellStyle name="Comma % 2" xfId="371"/>
    <cellStyle name="Comma % 2 2" xfId="372"/>
    <cellStyle name="Comma % 2 2 2" xfId="373"/>
    <cellStyle name="Comma % 2 2 2 2" xfId="1079"/>
    <cellStyle name="Comma % 2 3" xfId="374"/>
    <cellStyle name="Comma % 2 3 2" xfId="1080"/>
    <cellStyle name="Comma % 2 4" xfId="375"/>
    <cellStyle name="Comma % 2 4 2" xfId="1081"/>
    <cellStyle name="Comma % 3" xfId="376"/>
    <cellStyle name="Comma % 3 2" xfId="377"/>
    <cellStyle name="Comma % 3 2 2" xfId="1082"/>
    <cellStyle name="Comma % 4" xfId="378"/>
    <cellStyle name="Comma % 4 2" xfId="1083"/>
    <cellStyle name="Comma % 5" xfId="379"/>
    <cellStyle name="Comma % 5 2" xfId="1084"/>
    <cellStyle name="Comma [00]" xfId="380"/>
    <cellStyle name="Comma 0.0" xfId="381"/>
    <cellStyle name="Comma 0.0%" xfId="382"/>
    <cellStyle name="Comma 0.00" xfId="383"/>
    <cellStyle name="Comma 0.00%" xfId="384"/>
    <cellStyle name="Comma 0.000" xfId="385"/>
    <cellStyle name="Comma 0.000%" xfId="386"/>
    <cellStyle name="Comma 10" xfId="387"/>
    <cellStyle name="Comma 10 2" xfId="388"/>
    <cellStyle name="Comma 10 2 2" xfId="389"/>
    <cellStyle name="Comma 10 2 2 2" xfId="1085"/>
    <cellStyle name="Comma 10 3" xfId="390"/>
    <cellStyle name="Comma 10 3 2" xfId="1086"/>
    <cellStyle name="Comma 11" xfId="391"/>
    <cellStyle name="Comma 11 2" xfId="392"/>
    <cellStyle name="Comma 11 2 2" xfId="393"/>
    <cellStyle name="Comma 11 2 2 2" xfId="1087"/>
    <cellStyle name="Comma 11 3" xfId="394"/>
    <cellStyle name="Comma 11 3 2" xfId="1088"/>
    <cellStyle name="Comma 12" xfId="395"/>
    <cellStyle name="Comma 12 2" xfId="396"/>
    <cellStyle name="Comma 12 2 2" xfId="397"/>
    <cellStyle name="Comma 12 2 2 2" xfId="1089"/>
    <cellStyle name="Comma 12 3" xfId="398"/>
    <cellStyle name="Comma 12 3 2" xfId="1090"/>
    <cellStyle name="Comma 13" xfId="399"/>
    <cellStyle name="Comma 13 2" xfId="1091"/>
    <cellStyle name="Comma 14" xfId="400"/>
    <cellStyle name="Comma 14 2" xfId="1092"/>
    <cellStyle name="Comma 15" xfId="401"/>
    <cellStyle name="Comma 15 2" xfId="1093"/>
    <cellStyle name="Comma 16" xfId="402"/>
    <cellStyle name="Comma 16 2" xfId="1094"/>
    <cellStyle name="Comma 17" xfId="403"/>
    <cellStyle name="Comma 17 2" xfId="1095"/>
    <cellStyle name="Comma 18" xfId="404"/>
    <cellStyle name="Comma 18 2" xfId="1096"/>
    <cellStyle name="Comma 19" xfId="405"/>
    <cellStyle name="Comma 19 2" xfId="1097"/>
    <cellStyle name="Comma 2" xfId="406"/>
    <cellStyle name="Comma 2 2" xfId="407"/>
    <cellStyle name="Comma 2 2 2" xfId="408"/>
    <cellStyle name="Comma 2 2 2 2" xfId="1098"/>
    <cellStyle name="Comma 2 3" xfId="409"/>
    <cellStyle name="Comma 2 3 2" xfId="1099"/>
    <cellStyle name="Comma 2 4" xfId="410"/>
    <cellStyle name="Comma 2 4 2" xfId="1100"/>
    <cellStyle name="Comma 20" xfId="411"/>
    <cellStyle name="Comma 20 2" xfId="1101"/>
    <cellStyle name="Comma 21" xfId="412"/>
    <cellStyle name="Comma 21 2" xfId="1102"/>
    <cellStyle name="Comma 22" xfId="413"/>
    <cellStyle name="Comma 22 2" xfId="1103"/>
    <cellStyle name="Comma 23" xfId="414"/>
    <cellStyle name="Comma 23 2" xfId="1104"/>
    <cellStyle name="Comma 24" xfId="415"/>
    <cellStyle name="Comma 24 2" xfId="1105"/>
    <cellStyle name="Comma 25" xfId="416"/>
    <cellStyle name="Comma 25 2" xfId="1106"/>
    <cellStyle name="Comma 26" xfId="417"/>
    <cellStyle name="Comma 26 2" xfId="1107"/>
    <cellStyle name="Comma 27" xfId="418"/>
    <cellStyle name="Comma 27 2" xfId="1108"/>
    <cellStyle name="Comma 28" xfId="419"/>
    <cellStyle name="Comma 28 2" xfId="1109"/>
    <cellStyle name="Comma 29" xfId="420"/>
    <cellStyle name="Comma 29 2" xfId="1110"/>
    <cellStyle name="Comma 3" xfId="421"/>
    <cellStyle name="Comma 3 2" xfId="422"/>
    <cellStyle name="Comma 3 2 2" xfId="1111"/>
    <cellStyle name="Comma 3 3" xfId="423"/>
    <cellStyle name="Comma 3 3 2" xfId="1112"/>
    <cellStyle name="Comma 3 4" xfId="424"/>
    <cellStyle name="Comma 3 4 2" xfId="1113"/>
    <cellStyle name="Comma 30" xfId="425"/>
    <cellStyle name="Comma 30 2" xfId="1114"/>
    <cellStyle name="Comma 31" xfId="426"/>
    <cellStyle name="Comma 31 2" xfId="1115"/>
    <cellStyle name="Comma 32" xfId="427"/>
    <cellStyle name="Comma 32 2" xfId="1116"/>
    <cellStyle name="Comma 33" xfId="428"/>
    <cellStyle name="Comma 33 2" xfId="1117"/>
    <cellStyle name="Comma 34" xfId="429"/>
    <cellStyle name="Comma 34 2" xfId="1118"/>
    <cellStyle name="Comma 35" xfId="430"/>
    <cellStyle name="Comma 35 2" xfId="1119"/>
    <cellStyle name="Comma 36" xfId="431"/>
    <cellStyle name="Comma 36 2" xfId="1120"/>
    <cellStyle name="Comma 37" xfId="432"/>
    <cellStyle name="Comma 38" xfId="433"/>
    <cellStyle name="Comma 39" xfId="434"/>
    <cellStyle name="Comma 4" xfId="435"/>
    <cellStyle name="Comma 4 2" xfId="436"/>
    <cellStyle name="Comma 4 2 2" xfId="1121"/>
    <cellStyle name="Comma 4 3" xfId="437"/>
    <cellStyle name="Comma 4 3 2" xfId="1122"/>
    <cellStyle name="Comma 4 4" xfId="438"/>
    <cellStyle name="Comma 4 4 2" xfId="1123"/>
    <cellStyle name="Comma 40" xfId="439"/>
    <cellStyle name="Comma 41" xfId="440"/>
    <cellStyle name="Comma 42" xfId="441"/>
    <cellStyle name="Comma 43" xfId="442"/>
    <cellStyle name="Comma 44" xfId="443"/>
    <cellStyle name="Comma 45" xfId="444"/>
    <cellStyle name="Comma 46" xfId="445"/>
    <cellStyle name="Comma 47" xfId="446"/>
    <cellStyle name="Comma 48" xfId="447"/>
    <cellStyle name="Comma 49" xfId="448"/>
    <cellStyle name="Comma 5" xfId="449"/>
    <cellStyle name="Comma 5 2" xfId="450"/>
    <cellStyle name="Comma 5 2 2" xfId="1124"/>
    <cellStyle name="Comma 5 3" xfId="451"/>
    <cellStyle name="Comma 5 3 2" xfId="1125"/>
    <cellStyle name="Comma 5 4" xfId="452"/>
    <cellStyle name="Comma 5 4 2" xfId="1126"/>
    <cellStyle name="Comma 50" xfId="453"/>
    <cellStyle name="Comma 51" xfId="454"/>
    <cellStyle name="Comma 52" xfId="455"/>
    <cellStyle name="Comma 53" xfId="456"/>
    <cellStyle name="Comma 54" xfId="457"/>
    <cellStyle name="Comma 55" xfId="458"/>
    <cellStyle name="Comma 56" xfId="459"/>
    <cellStyle name="Comma 57" xfId="460"/>
    <cellStyle name="Comma 58" xfId="461"/>
    <cellStyle name="Comma 59" xfId="43"/>
    <cellStyle name="Comma 6" xfId="462"/>
    <cellStyle name="Comma 6 2" xfId="463"/>
    <cellStyle name="Comma 6 2 2" xfId="1127"/>
    <cellStyle name="Comma 6 3" xfId="464"/>
    <cellStyle name="Comma 6 3 2" xfId="1128"/>
    <cellStyle name="Comma 6 4" xfId="465"/>
    <cellStyle name="Comma 6 4 2" xfId="1129"/>
    <cellStyle name="Comma 60" xfId="44"/>
    <cellStyle name="Comma 61" xfId="1333"/>
    <cellStyle name="Comma 7" xfId="466"/>
    <cellStyle name="Comma 7 2" xfId="467"/>
    <cellStyle name="Comma 7 2 2" xfId="1130"/>
    <cellStyle name="Comma 7 3" xfId="468"/>
    <cellStyle name="Comma 7 3 2" xfId="1131"/>
    <cellStyle name="Comma 7 4" xfId="469"/>
    <cellStyle name="Comma 7 4 2" xfId="1132"/>
    <cellStyle name="Comma 8" xfId="470"/>
    <cellStyle name="Comma 8 2" xfId="471"/>
    <cellStyle name="Comma 8 2 2" xfId="472"/>
    <cellStyle name="Comma 8 2 2 2" xfId="1133"/>
    <cellStyle name="Comma 8 3" xfId="473"/>
    <cellStyle name="Comma 8 3 2" xfId="1134"/>
    <cellStyle name="Comma 8 4" xfId="474"/>
    <cellStyle name="Comma 8 4 2" xfId="1135"/>
    <cellStyle name="Comma 9" xfId="475"/>
    <cellStyle name="Comma 9 2" xfId="476"/>
    <cellStyle name="Comma 9 2 2" xfId="477"/>
    <cellStyle name="Comma 9 2 2 2" xfId="1136"/>
    <cellStyle name="Comma 9 3" xfId="478"/>
    <cellStyle name="Comma 9 3 2" xfId="1137"/>
    <cellStyle name="Company Name" xfId="479"/>
    <cellStyle name="ContentsHyperlink" xfId="480"/>
    <cellStyle name="ContentsHyperlink 2" xfId="481"/>
    <cellStyle name="ContentsHyperlink 3" xfId="482"/>
    <cellStyle name="ContentsHyperlink 3 2" xfId="1138"/>
    <cellStyle name="ContentsHyperlink 4" xfId="483"/>
    <cellStyle name="ContentsHyperlink 4 2" xfId="1139"/>
    <cellStyle name="CR Comma" xfId="484"/>
    <cellStyle name="CR Currency" xfId="485"/>
    <cellStyle name="Currency %" xfId="486"/>
    <cellStyle name="Currency % 2" xfId="487"/>
    <cellStyle name="Currency % 2 2" xfId="488"/>
    <cellStyle name="Currency % 2 2 2" xfId="489"/>
    <cellStyle name="Currency % 2 2 2 2" xfId="1140"/>
    <cellStyle name="Currency % 2 3" xfId="490"/>
    <cellStyle name="Currency % 2 3 2" xfId="1141"/>
    <cellStyle name="Currency % 2 4" xfId="491"/>
    <cellStyle name="Currency % 2 4 2" xfId="1142"/>
    <cellStyle name="Currency % 3" xfId="492"/>
    <cellStyle name="Currency % 3 2" xfId="493"/>
    <cellStyle name="Currency % 3 2 2" xfId="1143"/>
    <cellStyle name="Currency % 4" xfId="494"/>
    <cellStyle name="Currency % 4 2" xfId="1144"/>
    <cellStyle name="Currency % 5" xfId="495"/>
    <cellStyle name="Currency % 5 2" xfId="1145"/>
    <cellStyle name="Currency [00]" xfId="496"/>
    <cellStyle name="Currency 0.0" xfId="497"/>
    <cellStyle name="Currency 0.0%" xfId="498"/>
    <cellStyle name="Currency 0.00" xfId="499"/>
    <cellStyle name="Currency 0.00%" xfId="500"/>
    <cellStyle name="Currency 0.000" xfId="501"/>
    <cellStyle name="Currency 0.000%" xfId="502"/>
    <cellStyle name="Currency 2" xfId="503"/>
    <cellStyle name="Currency 3" xfId="504"/>
    <cellStyle name="Date" xfId="505"/>
    <cellStyle name="Date 2" xfId="506"/>
    <cellStyle name="Date 2 2" xfId="507"/>
    <cellStyle name="Date 2 2 2" xfId="508"/>
    <cellStyle name="Date 2 2 2 2" xfId="1146"/>
    <cellStyle name="Date 2 3" xfId="509"/>
    <cellStyle name="Date 2 3 2" xfId="1147"/>
    <cellStyle name="Date 2 4" xfId="510"/>
    <cellStyle name="Date 2 4 2" xfId="1148"/>
    <cellStyle name="Date 3" xfId="511"/>
    <cellStyle name="Date 3 2" xfId="512"/>
    <cellStyle name="Date 3 2 2" xfId="1149"/>
    <cellStyle name="Date 4" xfId="513"/>
    <cellStyle name="Date 4 2" xfId="1150"/>
    <cellStyle name="Date 5" xfId="514"/>
    <cellStyle name="Date 5 2" xfId="1151"/>
    <cellStyle name="Date Short" xfId="515"/>
    <cellStyle name="Decimal Percent" xfId="516"/>
    <cellStyle name="Enter Currency (0)" xfId="517"/>
    <cellStyle name="Enter Currency (2)" xfId="518"/>
    <cellStyle name="Enter Units (0)" xfId="519"/>
    <cellStyle name="Enter Units (1)" xfId="520"/>
    <cellStyle name="Enter Units (2)" xfId="521"/>
    <cellStyle name="Entrée" xfId="522"/>
    <cellStyle name="Explanatory Text" xfId="16" builtinId="53" customBuiltin="1"/>
    <cellStyle name="Explanatory Text 2" xfId="523"/>
    <cellStyle name="Explanatory Text 3" xfId="524"/>
    <cellStyle name="general" xfId="525"/>
    <cellStyle name="Good" xfId="7" builtinId="26" customBuiltin="1"/>
    <cellStyle name="Good 2" xfId="526"/>
    <cellStyle name="Good 3" xfId="527"/>
    <cellStyle name="Grey" xfId="528"/>
    <cellStyle name="Grey 2" xfId="529"/>
    <cellStyle name="Grey 3" xfId="530"/>
    <cellStyle name="Grey 3 2" xfId="1152"/>
    <cellStyle name="Grey 4" xfId="531"/>
    <cellStyle name="Grey 4 2" xfId="1153"/>
    <cellStyle name="Header" xfId="532"/>
    <cellStyle name="Header 2" xfId="533"/>
    <cellStyle name="Header 3" xfId="534"/>
    <cellStyle name="Header 3 2" xfId="1154"/>
    <cellStyle name="Header 4" xfId="535"/>
    <cellStyle name="Header 4 2" xfId="1155"/>
    <cellStyle name="Header1" xfId="536"/>
    <cellStyle name="Header1 2" xfId="537"/>
    <cellStyle name="Header1 3" xfId="538"/>
    <cellStyle name="Header1 3 2" xfId="1156"/>
    <cellStyle name="Header1 4" xfId="539"/>
    <cellStyle name="Header1 4 2" xfId="1157"/>
    <cellStyle name="Header2" xfId="540"/>
    <cellStyle name="Header2 2" xfId="541"/>
    <cellStyle name="Header2 3" xfId="542"/>
    <cellStyle name="Header2 3 2" xfId="1158"/>
    <cellStyle name="Header2 4" xfId="543"/>
    <cellStyle name="Header2 4 2" xfId="1159"/>
    <cellStyle name="Heading" xfId="544"/>
    <cellStyle name="Heading 1" xfId="3" builtinId="16" customBuiltin="1"/>
    <cellStyle name="Heading 1 2" xfId="545"/>
    <cellStyle name="Heading 1 3" xfId="546"/>
    <cellStyle name="Heading 2" xfId="4" builtinId="17" customBuiltin="1"/>
    <cellStyle name="Heading 2 2" xfId="547"/>
    <cellStyle name="Heading 2 3" xfId="548"/>
    <cellStyle name="Heading 3" xfId="5" builtinId="18" customBuiltin="1"/>
    <cellStyle name="Heading 3 2" xfId="549"/>
    <cellStyle name="Heading 3 3" xfId="550"/>
    <cellStyle name="Heading 4" xfId="6" builtinId="19" customBuiltin="1"/>
    <cellStyle name="Heading 4 2" xfId="551"/>
    <cellStyle name="Heading 4 3" xfId="552"/>
    <cellStyle name="Heading No Underline" xfId="553"/>
    <cellStyle name="Heading With Underline" xfId="554"/>
    <cellStyle name="Highlight" xfId="555"/>
    <cellStyle name="Input" xfId="10" builtinId="20" customBuiltin="1"/>
    <cellStyle name="Input [yellow]" xfId="556"/>
    <cellStyle name="Input [yellow] 2" xfId="557"/>
    <cellStyle name="Input [yellow] 3" xfId="558"/>
    <cellStyle name="Input [yellow] 3 2" xfId="1160"/>
    <cellStyle name="Input [yellow] 4" xfId="559"/>
    <cellStyle name="Input [yellow] 4 2" xfId="1161"/>
    <cellStyle name="Input 10" xfId="560"/>
    <cellStyle name="Input 11" xfId="561"/>
    <cellStyle name="Input 12" xfId="562"/>
    <cellStyle name="Input 13" xfId="563"/>
    <cellStyle name="Input 14" xfId="564"/>
    <cellStyle name="Input 15" xfId="565"/>
    <cellStyle name="Input 16" xfId="566"/>
    <cellStyle name="Input 17" xfId="567"/>
    <cellStyle name="Input 18" xfId="568"/>
    <cellStyle name="Input 19" xfId="569"/>
    <cellStyle name="Input 2" xfId="570"/>
    <cellStyle name="Input 20" xfId="571"/>
    <cellStyle name="Input 21" xfId="572"/>
    <cellStyle name="Input 22" xfId="573"/>
    <cellStyle name="Input 23" xfId="574"/>
    <cellStyle name="Input 24" xfId="575"/>
    <cellStyle name="Input 25" xfId="576"/>
    <cellStyle name="Input 26" xfId="577"/>
    <cellStyle name="Input 27" xfId="578"/>
    <cellStyle name="Input 28" xfId="579"/>
    <cellStyle name="Input 29" xfId="580"/>
    <cellStyle name="Input 3" xfId="581"/>
    <cellStyle name="Input 30" xfId="582"/>
    <cellStyle name="Input 31" xfId="583"/>
    <cellStyle name="Input 32" xfId="584"/>
    <cellStyle name="Input 33" xfId="585"/>
    <cellStyle name="Input 34" xfId="586"/>
    <cellStyle name="Input 35" xfId="587"/>
    <cellStyle name="Input 36" xfId="588"/>
    <cellStyle name="Input 37" xfId="589"/>
    <cellStyle name="Input 38" xfId="590"/>
    <cellStyle name="Input 4" xfId="591"/>
    <cellStyle name="Input 5" xfId="592"/>
    <cellStyle name="Input 6" xfId="593"/>
    <cellStyle name="Input 7" xfId="594"/>
    <cellStyle name="Input 8" xfId="595"/>
    <cellStyle name="Input 9" xfId="596"/>
    <cellStyle name="Komma [0]_RESULTS" xfId="597"/>
    <cellStyle name="Komma_RESULTS" xfId="598"/>
    <cellStyle name="Label" xfId="599"/>
    <cellStyle name="LDS" xfId="600"/>
    <cellStyle name="Lien hypertexte visité_BSS Spares 15.028" xfId="601"/>
    <cellStyle name="Link Currency (0)" xfId="602"/>
    <cellStyle name="Link Currency (2)" xfId="603"/>
    <cellStyle name="Link Units (0)" xfId="604"/>
    <cellStyle name="Link Units (1)" xfId="605"/>
    <cellStyle name="Link Units (2)" xfId="606"/>
    <cellStyle name="Linked Cell" xfId="13" builtinId="24" customBuiltin="1"/>
    <cellStyle name="Linked Cell 2" xfId="607"/>
    <cellStyle name="Linked Cell 3" xfId="608"/>
    <cellStyle name="LISAM" xfId="609"/>
    <cellStyle name="Matrice" xfId="610"/>
    <cellStyle name="Milliers [0]_1" xfId="611"/>
    <cellStyle name="Milliers_1" xfId="612"/>
    <cellStyle name="Monétaire [0]_1" xfId="613"/>
    <cellStyle name="Monétaire_1" xfId="614"/>
    <cellStyle name="Neutral" xfId="9" builtinId="28" customBuiltin="1"/>
    <cellStyle name="Neutral 2" xfId="615"/>
    <cellStyle name="Neutral 3" xfId="616"/>
    <cellStyle name="no dec" xfId="617"/>
    <cellStyle name="no dec 2" xfId="618"/>
    <cellStyle name="no dec 3" xfId="619"/>
    <cellStyle name="no dec 3 2" xfId="1162"/>
    <cellStyle name="no dec 4" xfId="620"/>
    <cellStyle name="no dec 4 2" xfId="1163"/>
    <cellStyle name="Normal" xfId="0" builtinId="0"/>
    <cellStyle name="Normal - Style1" xfId="621"/>
    <cellStyle name="Normal 10" xfId="622"/>
    <cellStyle name="Normal 10 2" xfId="623"/>
    <cellStyle name="Normal 10 2 2" xfId="624"/>
    <cellStyle name="Normal 10 2 2 2" xfId="1164"/>
    <cellStyle name="Normal 10 3" xfId="625"/>
    <cellStyle name="Normal 10 3 2" xfId="1165"/>
    <cellStyle name="Normal 11" xfId="626"/>
    <cellStyle name="Normal 11 2" xfId="627"/>
    <cellStyle name="Normal 11 2 2" xfId="628"/>
    <cellStyle name="Normal 11 2 2 2" xfId="1166"/>
    <cellStyle name="Normal 11 3" xfId="629"/>
    <cellStyle name="Normal 11 3 2" xfId="1167"/>
    <cellStyle name="Normal 12" xfId="630"/>
    <cellStyle name="Normal 12 2" xfId="631"/>
    <cellStyle name="Normal 12 2 2" xfId="632"/>
    <cellStyle name="Normal 12 2 2 2" xfId="1168"/>
    <cellStyle name="Normal 12 3" xfId="633"/>
    <cellStyle name="Normal 12 3 2" xfId="1169"/>
    <cellStyle name="Normal 13" xfId="634"/>
    <cellStyle name="Normal 13 2" xfId="635"/>
    <cellStyle name="Normal 13 2 2" xfId="636"/>
    <cellStyle name="Normal 13 2 2 2" xfId="1170"/>
    <cellStyle name="Normal 13 3" xfId="637"/>
    <cellStyle name="Normal 13 3 2" xfId="1171"/>
    <cellStyle name="Normal 14" xfId="638"/>
    <cellStyle name="Normal 14 2" xfId="639"/>
    <cellStyle name="Normal 14 2 2" xfId="640"/>
    <cellStyle name="Normal 14 2 2 2" xfId="1172"/>
    <cellStyle name="Normal 14 3" xfId="641"/>
    <cellStyle name="Normal 14 3 2" xfId="1173"/>
    <cellStyle name="Normal 15" xfId="642"/>
    <cellStyle name="Normal 15 2" xfId="1174"/>
    <cellStyle name="Normal 16" xfId="643"/>
    <cellStyle name="Normal 16 2" xfId="1175"/>
    <cellStyle name="Normal 17" xfId="644"/>
    <cellStyle name="Normal 17 2" xfId="1176"/>
    <cellStyle name="Normal 18" xfId="645"/>
    <cellStyle name="Normal 18 2" xfId="1177"/>
    <cellStyle name="Normal 19" xfId="646"/>
    <cellStyle name="Normal 19 2" xfId="1178"/>
    <cellStyle name="Normal 2" xfId="1"/>
    <cellStyle name="Normal 2 2" xfId="648"/>
    <cellStyle name="Normal 2 2 2" xfId="1179"/>
    <cellStyle name="Normal 2 2 3" xfId="1321"/>
    <cellStyle name="Normal 2 3" xfId="649"/>
    <cellStyle name="Normal 2 3 2" xfId="1180"/>
    <cellStyle name="Normal 2 4" xfId="650"/>
    <cellStyle name="Normal 2 4 2" xfId="1181"/>
    <cellStyle name="Normal 2 5" xfId="651"/>
    <cellStyle name="Normal 2 6" xfId="1320"/>
    <cellStyle name="Normal 2 7" xfId="647"/>
    <cellStyle name="Normal 20" xfId="652"/>
    <cellStyle name="Normal 20 2" xfId="1182"/>
    <cellStyle name="Normal 21" xfId="653"/>
    <cellStyle name="Normal 21 2" xfId="1183"/>
    <cellStyle name="Normal 22" xfId="654"/>
    <cellStyle name="Normal 22 2" xfId="1184"/>
    <cellStyle name="Normal 23" xfId="655"/>
    <cellStyle name="Normal 23 2" xfId="1185"/>
    <cellStyle name="Normal 24" xfId="656"/>
    <cellStyle name="Normal 24 2" xfId="1186"/>
    <cellStyle name="Normal 25" xfId="657"/>
    <cellStyle name="Normal 25 2" xfId="1187"/>
    <cellStyle name="Normal 26" xfId="658"/>
    <cellStyle name="Normal 26 2" xfId="1188"/>
    <cellStyle name="Normal 27" xfId="659"/>
    <cellStyle name="Normal 27 2" xfId="1189"/>
    <cellStyle name="Normal 28" xfId="660"/>
    <cellStyle name="Normal 28 2" xfId="1190"/>
    <cellStyle name="Normal 29" xfId="661"/>
    <cellStyle name="Normal 29 2" xfId="1191"/>
    <cellStyle name="Normal 3" xfId="662"/>
    <cellStyle name="Normal 3 2" xfId="663"/>
    <cellStyle name="Normal 3 2 2" xfId="664"/>
    <cellStyle name="Normal 3 2 2 2" xfId="1192"/>
    <cellStyle name="Normal 3 3" xfId="665"/>
    <cellStyle name="Normal 3 3 2" xfId="1348"/>
    <cellStyle name="Normal 3 4" xfId="666"/>
    <cellStyle name="Normal 3 4 2" xfId="1193"/>
    <cellStyle name="Normal 3 5" xfId="1347"/>
    <cellStyle name="Normal 30" xfId="667"/>
    <cellStyle name="Normal 30 2" xfId="1194"/>
    <cellStyle name="Normal 31" xfId="668"/>
    <cellStyle name="Normal 31 2" xfId="1195"/>
    <cellStyle name="Normal 32" xfId="669"/>
    <cellStyle name="Normal 32 2" xfId="1196"/>
    <cellStyle name="Normal 33" xfId="670"/>
    <cellStyle name="Normal 33 2" xfId="1197"/>
    <cellStyle name="Normal 34" xfId="671"/>
    <cellStyle name="Normal 34 2" xfId="1198"/>
    <cellStyle name="Normal 35" xfId="672"/>
    <cellStyle name="Normal 35 2" xfId="1199"/>
    <cellStyle name="Normal 36" xfId="673"/>
    <cellStyle name="Normal 36 2" xfId="1200"/>
    <cellStyle name="Normal 37" xfId="674"/>
    <cellStyle name="Normal 37 2" xfId="1201"/>
    <cellStyle name="Normal 38" xfId="675"/>
    <cellStyle name="Normal 38 2" xfId="1202"/>
    <cellStyle name="Normal 39" xfId="676"/>
    <cellStyle name="Normal 4" xfId="677"/>
    <cellStyle name="Normal 4 2" xfId="678"/>
    <cellStyle name="Normal 4 2 2" xfId="1349"/>
    <cellStyle name="Normal 4 3" xfId="679"/>
    <cellStyle name="Normal 4 4" xfId="680"/>
    <cellStyle name="Normal 4 4 2" xfId="1203"/>
    <cellStyle name="Normal 40" xfId="681"/>
    <cellStyle name="Normal 41" xfId="682"/>
    <cellStyle name="Normal 42" xfId="683"/>
    <cellStyle name="Normal 43" xfId="684"/>
    <cellStyle name="Normal 44" xfId="685"/>
    <cellStyle name="Normal 45" xfId="686"/>
    <cellStyle name="Normal 46" xfId="687"/>
    <cellStyle name="Normal 47" xfId="1317"/>
    <cellStyle name="Normal 48" xfId="1318"/>
    <cellStyle name="Normal 49" xfId="1319"/>
    <cellStyle name="Normal 5" xfId="688"/>
    <cellStyle name="Normal 5 2" xfId="689"/>
    <cellStyle name="Normal 5 2 2" xfId="690"/>
    <cellStyle name="Normal 5 3" xfId="691"/>
    <cellStyle name="Normal 5 3 2" xfId="1204"/>
    <cellStyle name="Normal 5 4" xfId="1350"/>
    <cellStyle name="Normal 50" xfId="1323"/>
    <cellStyle name="Normal 51" xfId="1324"/>
    <cellStyle name="Normal 52" xfId="1326"/>
    <cellStyle name="Normal 53" xfId="1328"/>
    <cellStyle name="Normal 54" xfId="1330"/>
    <cellStyle name="Normal 55" xfId="42"/>
    <cellStyle name="Normal 56" xfId="46"/>
    <cellStyle name="Normal 57" xfId="1332"/>
    <cellStyle name="Normal 58" xfId="1351"/>
    <cellStyle name="Normal 6" xfId="692"/>
    <cellStyle name="Normal 6 2" xfId="693"/>
    <cellStyle name="Normal 6 2 2" xfId="1205"/>
    <cellStyle name="Normal 6 3" xfId="694"/>
    <cellStyle name="Normal 6 3 2" xfId="1206"/>
    <cellStyle name="Normal 6 4" xfId="695"/>
    <cellStyle name="Normal 6 4 2" xfId="1207"/>
    <cellStyle name="Normal 7" xfId="696"/>
    <cellStyle name="Normal 7 2" xfId="697"/>
    <cellStyle name="Normal 7 2 2" xfId="1208"/>
    <cellStyle name="Normal 7 3" xfId="698"/>
    <cellStyle name="Normal 7 3 2" xfId="1209"/>
    <cellStyle name="Normal 7 4" xfId="699"/>
    <cellStyle name="Normal 7 4 2" xfId="1210"/>
    <cellStyle name="Normal 8" xfId="700"/>
    <cellStyle name="Normal 8 2" xfId="701"/>
    <cellStyle name="Normal 8 2 2" xfId="1211"/>
    <cellStyle name="Normal 8 3" xfId="702"/>
    <cellStyle name="Normal 8 3 2" xfId="1212"/>
    <cellStyle name="Normal 8 4" xfId="703"/>
    <cellStyle name="Normal 8 4 2" xfId="1213"/>
    <cellStyle name="Normal 9" xfId="704"/>
    <cellStyle name="Normal 9 2" xfId="705"/>
    <cellStyle name="Normal 9 2 2" xfId="1214"/>
    <cellStyle name="Normal 9 3" xfId="706"/>
    <cellStyle name="Normal 9 3 2" xfId="1215"/>
    <cellStyle name="Normal2" xfId="707"/>
    <cellStyle name="Note 2" xfId="708"/>
    <cellStyle name="Note 2 2" xfId="709"/>
    <cellStyle name="Note 2 2 2" xfId="710"/>
    <cellStyle name="Note 2 2 2 2" xfId="1216"/>
    <cellStyle name="Note 2 3" xfId="711"/>
    <cellStyle name="Note 2 3 2" xfId="1217"/>
    <cellStyle name="Note 2 4" xfId="712"/>
    <cellStyle name="Note 2 4 2" xfId="1218"/>
    <cellStyle name="Note 3" xfId="713"/>
    <cellStyle name="Note 3 2" xfId="714"/>
    <cellStyle name="Note 3 2 2" xfId="1219"/>
    <cellStyle name="Note 3 3" xfId="715"/>
    <cellStyle name="Note 3 3 2" xfId="1220"/>
    <cellStyle name="Note 3 4" xfId="716"/>
    <cellStyle name="Note 3 4 2" xfId="1221"/>
    <cellStyle name="Note 4" xfId="45"/>
    <cellStyle name="Note 5" xfId="1334"/>
    <cellStyle name="Obsolete" xfId="717"/>
    <cellStyle name="Œ…‹æØ‚è [0.00]_laroux" xfId="718"/>
    <cellStyle name="Œ…‹æØ‚è_laroux" xfId="719"/>
    <cellStyle name="Output" xfId="11" builtinId="21" customBuiltin="1"/>
    <cellStyle name="Output 2" xfId="720"/>
    <cellStyle name="Output 3" xfId="721"/>
    <cellStyle name="Percent %" xfId="722"/>
    <cellStyle name="Percent % Long Underline" xfId="723"/>
    <cellStyle name="Percent (0)" xfId="724"/>
    <cellStyle name="Percent (0) 2" xfId="725"/>
    <cellStyle name="Percent (0) 2 2" xfId="726"/>
    <cellStyle name="Percent (0) 2 2 2" xfId="727"/>
    <cellStyle name="Percent (0) 2 2 2 2" xfId="1222"/>
    <cellStyle name="Percent (0) 2 3" xfId="728"/>
    <cellStyle name="Percent (0) 2 3 2" xfId="1223"/>
    <cellStyle name="Percent (0) 2 4" xfId="729"/>
    <cellStyle name="Percent (0) 2 4 2" xfId="1224"/>
    <cellStyle name="Percent (0) 3" xfId="730"/>
    <cellStyle name="Percent (0) 3 2" xfId="731"/>
    <cellStyle name="Percent (0) 3 2 2" xfId="1225"/>
    <cellStyle name="Percent (0) 4" xfId="732"/>
    <cellStyle name="Percent (0) 4 2" xfId="1226"/>
    <cellStyle name="Percent (0) 5" xfId="733"/>
    <cellStyle name="Percent (0) 5 2" xfId="1227"/>
    <cellStyle name="Percent [0]" xfId="734"/>
    <cellStyle name="Percent [0] 2" xfId="735"/>
    <cellStyle name="Percent [0] 2 2" xfId="736"/>
    <cellStyle name="Percent [0] 2 2 2" xfId="737"/>
    <cellStyle name="Percent [0] 2 2 2 2" xfId="1228"/>
    <cellStyle name="Percent [0] 2 3" xfId="738"/>
    <cellStyle name="Percent [0] 2 3 2" xfId="1229"/>
    <cellStyle name="Percent [0] 2 4" xfId="739"/>
    <cellStyle name="Percent [0] 2 4 2" xfId="1230"/>
    <cellStyle name="Percent [0] 3" xfId="740"/>
    <cellStyle name="Percent [0] 3 2" xfId="741"/>
    <cellStyle name="Percent [0] 3 2 2" xfId="1231"/>
    <cellStyle name="Percent [0] 4" xfId="742"/>
    <cellStyle name="Percent [0] 4 2" xfId="1232"/>
    <cellStyle name="Percent [0] 5" xfId="743"/>
    <cellStyle name="Percent [0] 5 2" xfId="1233"/>
    <cellStyle name="Percent [00]" xfId="744"/>
    <cellStyle name="Percent [00] 2" xfId="745"/>
    <cellStyle name="Percent [00] 3" xfId="746"/>
    <cellStyle name="Percent [00] 3 2" xfId="1234"/>
    <cellStyle name="Percent [00] 4" xfId="747"/>
    <cellStyle name="Percent [00] 4 2" xfId="1235"/>
    <cellStyle name="Percent [2]" xfId="748"/>
    <cellStyle name="Percent [2] 2" xfId="749"/>
    <cellStyle name="Percent [2] 2 2" xfId="750"/>
    <cellStyle name="Percent [2] 2 2 2" xfId="751"/>
    <cellStyle name="Percent [2] 2 2 2 2" xfId="1236"/>
    <cellStyle name="Percent [2] 2 3" xfId="752"/>
    <cellStyle name="Percent [2] 2 3 2" xfId="1237"/>
    <cellStyle name="Percent [2] 2 4" xfId="753"/>
    <cellStyle name="Percent [2] 2 4 2" xfId="1238"/>
    <cellStyle name="Percent [2] 3" xfId="754"/>
    <cellStyle name="Percent [2] 3 2" xfId="755"/>
    <cellStyle name="Percent [2] 3 2 2" xfId="1239"/>
    <cellStyle name="Percent [2] 4" xfId="756"/>
    <cellStyle name="Percent [2] 4 2" xfId="1240"/>
    <cellStyle name="Percent [2] 5" xfId="757"/>
    <cellStyle name="Percent [2] 5 2" xfId="1241"/>
    <cellStyle name="Percent 0.0%" xfId="758"/>
    <cellStyle name="Percent 0.0% Long Underline" xfId="759"/>
    <cellStyle name="Percent 0.00%" xfId="760"/>
    <cellStyle name="Percent 0.00% Long Underline" xfId="761"/>
    <cellStyle name="Percent 0.000%" xfId="762"/>
    <cellStyle name="Percent 0.000% Long Underline" xfId="763"/>
    <cellStyle name="Percent 10" xfId="764"/>
    <cellStyle name="Percent 10 2" xfId="765"/>
    <cellStyle name="Percent 10 2 2" xfId="766"/>
    <cellStyle name="Percent 10 2 2 2" xfId="1242"/>
    <cellStyle name="Percent 10 3" xfId="767"/>
    <cellStyle name="Percent 10 3 2" xfId="1243"/>
    <cellStyle name="Percent 11" xfId="768"/>
    <cellStyle name="Percent 11 2" xfId="769"/>
    <cellStyle name="Percent 11 2 2" xfId="770"/>
    <cellStyle name="Percent 11 2 2 2" xfId="1244"/>
    <cellStyle name="Percent 11 3" xfId="771"/>
    <cellStyle name="Percent 11 3 2" xfId="1245"/>
    <cellStyle name="Percent 12" xfId="772"/>
    <cellStyle name="Percent 12 2" xfId="773"/>
    <cellStyle name="Percent 12 2 2" xfId="774"/>
    <cellStyle name="Percent 12 2 2 2" xfId="1246"/>
    <cellStyle name="Percent 12 3" xfId="775"/>
    <cellStyle name="Percent 12 3 2" xfId="1247"/>
    <cellStyle name="Percent 13" xfId="776"/>
    <cellStyle name="Percent 13 2" xfId="1248"/>
    <cellStyle name="Percent 14" xfId="777"/>
    <cellStyle name="Percent 14 2" xfId="1249"/>
    <cellStyle name="Percent 15" xfId="778"/>
    <cellStyle name="Percent 15 2" xfId="1250"/>
    <cellStyle name="Percent 16" xfId="779"/>
    <cellStyle name="Percent 16 2" xfId="1251"/>
    <cellStyle name="Percent 17" xfId="780"/>
    <cellStyle name="Percent 17 2" xfId="1252"/>
    <cellStyle name="Percent 18" xfId="781"/>
    <cellStyle name="Percent 18 2" xfId="1253"/>
    <cellStyle name="Percent 19" xfId="782"/>
    <cellStyle name="Percent 19 2" xfId="1254"/>
    <cellStyle name="Percent 2" xfId="783"/>
    <cellStyle name="Percent 2 2" xfId="784"/>
    <cellStyle name="Percent 2 2 2" xfId="785"/>
    <cellStyle name="Percent 2 2 2 2" xfId="1255"/>
    <cellStyle name="Percent 2 3" xfId="786"/>
    <cellStyle name="Percent 2 3 2" xfId="1256"/>
    <cellStyle name="Percent 2 4" xfId="787"/>
    <cellStyle name="Percent 2 4 2" xfId="1257"/>
    <cellStyle name="Percent 20" xfId="788"/>
    <cellStyle name="Percent 20 2" xfId="1258"/>
    <cellStyle name="Percent 21" xfId="789"/>
    <cellStyle name="Percent 21 2" xfId="1259"/>
    <cellStyle name="Percent 22" xfId="790"/>
    <cellStyle name="Percent 22 2" xfId="1260"/>
    <cellStyle name="Percent 23" xfId="791"/>
    <cellStyle name="Percent 23 2" xfId="1261"/>
    <cellStyle name="Percent 24" xfId="792"/>
    <cellStyle name="Percent 24 2" xfId="1262"/>
    <cellStyle name="Percent 25" xfId="793"/>
    <cellStyle name="Percent 25 2" xfId="1263"/>
    <cellStyle name="Percent 26" xfId="794"/>
    <cellStyle name="Percent 26 2" xfId="1264"/>
    <cellStyle name="Percent 27" xfId="795"/>
    <cellStyle name="Percent 27 2" xfId="1265"/>
    <cellStyle name="Percent 28" xfId="796"/>
    <cellStyle name="Percent 28 2" xfId="1266"/>
    <cellStyle name="Percent 29" xfId="797"/>
    <cellStyle name="Percent 29 2" xfId="1267"/>
    <cellStyle name="Percent 3" xfId="798"/>
    <cellStyle name="Percent 3 2" xfId="799"/>
    <cellStyle name="Percent 3 2 2" xfId="1268"/>
    <cellStyle name="Percent 3 3" xfId="800"/>
    <cellStyle name="Percent 3 3 2" xfId="1269"/>
    <cellStyle name="Percent 3 4" xfId="801"/>
    <cellStyle name="Percent 3 4 2" xfId="1270"/>
    <cellStyle name="Percent 30" xfId="802"/>
    <cellStyle name="Percent 30 2" xfId="1271"/>
    <cellStyle name="Percent 31" xfId="803"/>
    <cellStyle name="Percent 31 2" xfId="1272"/>
    <cellStyle name="Percent 32" xfId="804"/>
    <cellStyle name="Percent 32 2" xfId="1273"/>
    <cellStyle name="Percent 33" xfId="805"/>
    <cellStyle name="Percent 33 2" xfId="1274"/>
    <cellStyle name="Percent 34" xfId="806"/>
    <cellStyle name="Percent 34 2" xfId="1275"/>
    <cellStyle name="Percent 35" xfId="807"/>
    <cellStyle name="Percent 35 2" xfId="1276"/>
    <cellStyle name="Percent 36" xfId="808"/>
    <cellStyle name="Percent 36 2" xfId="1277"/>
    <cellStyle name="Percent 37" xfId="809"/>
    <cellStyle name="Percent 38" xfId="810"/>
    <cellStyle name="Percent 39" xfId="811"/>
    <cellStyle name="Percent 4" xfId="812"/>
    <cellStyle name="Percent 4 2" xfId="813"/>
    <cellStyle name="Percent 4 2 2" xfId="1278"/>
    <cellStyle name="Percent 4 3" xfId="814"/>
    <cellStyle name="Percent 4 3 2" xfId="1279"/>
    <cellStyle name="Percent 4 4" xfId="815"/>
    <cellStyle name="Percent 4 4 2" xfId="1280"/>
    <cellStyle name="Percent 40" xfId="816"/>
    <cellStyle name="Percent 41" xfId="817"/>
    <cellStyle name="Percent 42" xfId="818"/>
    <cellStyle name="Percent 43" xfId="819"/>
    <cellStyle name="Percent 44" xfId="820"/>
    <cellStyle name="Percent 45" xfId="821"/>
    <cellStyle name="Percent 46" xfId="822"/>
    <cellStyle name="Percent 47" xfId="823"/>
    <cellStyle name="Percent 48" xfId="824"/>
    <cellStyle name="Percent 49" xfId="825"/>
    <cellStyle name="Percent 5" xfId="826"/>
    <cellStyle name="Percent 5 2" xfId="827"/>
    <cellStyle name="Percent 5 2 2" xfId="1281"/>
    <cellStyle name="Percent 5 3" xfId="828"/>
    <cellStyle name="Percent 5 3 2" xfId="1282"/>
    <cellStyle name="Percent 5 4" xfId="829"/>
    <cellStyle name="Percent 5 4 2" xfId="1283"/>
    <cellStyle name="Percent 50" xfId="830"/>
    <cellStyle name="Percent 51" xfId="831"/>
    <cellStyle name="Percent 52" xfId="832"/>
    <cellStyle name="Percent 53" xfId="833"/>
    <cellStyle name="Percent 54" xfId="834"/>
    <cellStyle name="Percent 55" xfId="835"/>
    <cellStyle name="Percent 56" xfId="836"/>
    <cellStyle name="Percent 57" xfId="837"/>
    <cellStyle name="Percent 58" xfId="838"/>
    <cellStyle name="Percent 59" xfId="1322"/>
    <cellStyle name="Percent 6" xfId="839"/>
    <cellStyle name="Percent 6 2" xfId="840"/>
    <cellStyle name="Percent 6 2 2" xfId="1284"/>
    <cellStyle name="Percent 6 3" xfId="841"/>
    <cellStyle name="Percent 6 3 2" xfId="1285"/>
    <cellStyle name="Percent 6 4" xfId="842"/>
    <cellStyle name="Percent 6 4 2" xfId="1286"/>
    <cellStyle name="Percent 60" xfId="1325"/>
    <cellStyle name="Percent 61" xfId="1327"/>
    <cellStyle name="Percent 62" xfId="1329"/>
    <cellStyle name="Percent 63" xfId="1331"/>
    <cellStyle name="Percent 7" xfId="843"/>
    <cellStyle name="Percent 7 2" xfId="844"/>
    <cellStyle name="Percent 7 2 2" xfId="1287"/>
    <cellStyle name="Percent 7 3" xfId="845"/>
    <cellStyle name="Percent 7 3 2" xfId="1288"/>
    <cellStyle name="Percent 7 4" xfId="846"/>
    <cellStyle name="Percent 7 4 2" xfId="1289"/>
    <cellStyle name="Percent 8" xfId="847"/>
    <cellStyle name="Percent 8 2" xfId="848"/>
    <cellStyle name="Percent 8 2 2" xfId="849"/>
    <cellStyle name="Percent 8 2 2 2" xfId="1290"/>
    <cellStyle name="Percent 8 3" xfId="850"/>
    <cellStyle name="Percent 8 3 2" xfId="1291"/>
    <cellStyle name="Percent 8 4" xfId="851"/>
    <cellStyle name="Percent 8 4 2" xfId="1292"/>
    <cellStyle name="Percent 9" xfId="852"/>
    <cellStyle name="Percent 9 2" xfId="853"/>
    <cellStyle name="Percent 9 2 2" xfId="854"/>
    <cellStyle name="Percent 9 2 2 2" xfId="1293"/>
    <cellStyle name="Percent 9 3" xfId="855"/>
    <cellStyle name="Percent 9 3 2" xfId="1294"/>
    <cellStyle name="PrePop Currency (0)" xfId="856"/>
    <cellStyle name="PrePop Currency (2)" xfId="857"/>
    <cellStyle name="PrePop Units (0)" xfId="858"/>
    <cellStyle name="PrePop Units (1)" xfId="859"/>
    <cellStyle name="PrePop Units (2)" xfId="860"/>
    <cellStyle name="PSChar" xfId="861"/>
    <cellStyle name="PSChar 2" xfId="862"/>
    <cellStyle name="PSChar 3" xfId="863"/>
    <cellStyle name="PSChar 3 2" xfId="1295"/>
    <cellStyle name="PSChar 4" xfId="864"/>
    <cellStyle name="PSChar 4 2" xfId="1296"/>
    <cellStyle name="PSDate" xfId="865"/>
    <cellStyle name="PSDate 2" xfId="866"/>
    <cellStyle name="PSDate 3" xfId="867"/>
    <cellStyle name="PSDate 3 2" xfId="1297"/>
    <cellStyle name="PSDate 4" xfId="868"/>
    <cellStyle name="PSDate 4 2" xfId="1298"/>
    <cellStyle name="PSDec" xfId="869"/>
    <cellStyle name="PSDec 2" xfId="870"/>
    <cellStyle name="PSDec 3" xfId="871"/>
    <cellStyle name="PSDec 3 2" xfId="1299"/>
    <cellStyle name="PSDec 4" xfId="872"/>
    <cellStyle name="PSDec 4 2" xfId="1300"/>
    <cellStyle name="PSHeading" xfId="873"/>
    <cellStyle name="PSHeading 2" xfId="874"/>
    <cellStyle name="PSHeading 3" xfId="875"/>
    <cellStyle name="PSHeading 3 2" xfId="1301"/>
    <cellStyle name="PSHeading 4" xfId="876"/>
    <cellStyle name="PSHeading 4 2" xfId="1302"/>
    <cellStyle name="PSInt" xfId="877"/>
    <cellStyle name="PSInt 2" xfId="878"/>
    <cellStyle name="PSInt 3" xfId="879"/>
    <cellStyle name="PSInt 3 2" xfId="1303"/>
    <cellStyle name="PSInt 4" xfId="880"/>
    <cellStyle name="PSInt 4 2" xfId="1304"/>
    <cellStyle name="PSSpacer" xfId="881"/>
    <cellStyle name="PSSpacer 2" xfId="882"/>
    <cellStyle name="PSSpacer 3" xfId="883"/>
    <cellStyle name="PSSpacer 3 2" xfId="1305"/>
    <cellStyle name="PSSpacer 4" xfId="884"/>
    <cellStyle name="PSSpacer 4 2" xfId="1306"/>
    <cellStyle name="Std Currency" xfId="885"/>
    <cellStyle name="Std Input" xfId="886"/>
    <cellStyle name="Std Number" xfId="887"/>
    <cellStyle name="Std Percent" xfId="888"/>
    <cellStyle name="Std Text" xfId="889"/>
    <cellStyle name="Style 1" xfId="890"/>
    <cellStyle name="Table Title" xfId="891"/>
    <cellStyle name="TableHead" xfId="892"/>
    <cellStyle name="taples Plaza" xfId="893"/>
    <cellStyle name="taples Plaza 2" xfId="894"/>
    <cellStyle name="taples Plaza 3" xfId="895"/>
    <cellStyle name="taples Plaza 3 2" xfId="1307"/>
    <cellStyle name="taples Plaza 4" xfId="896"/>
    <cellStyle name="taples Plaza 4 2" xfId="1308"/>
    <cellStyle name="Text Indent A" xfId="897"/>
    <cellStyle name="Text Indent B" xfId="898"/>
    <cellStyle name="Text Indent B 2" xfId="899"/>
    <cellStyle name="Text Indent B 2 2" xfId="900"/>
    <cellStyle name="Text Indent B 2 2 2" xfId="901"/>
    <cellStyle name="Text Indent B 2 2 2 2" xfId="1309"/>
    <cellStyle name="Text Indent B 2 3" xfId="902"/>
    <cellStyle name="Text Indent B 2 3 2" xfId="1310"/>
    <cellStyle name="Text Indent B 2 4" xfId="903"/>
    <cellStyle name="Text Indent B 2 4 2" xfId="1311"/>
    <cellStyle name="Text Indent B 3" xfId="904"/>
    <cellStyle name="Text Indent B 3 2" xfId="905"/>
    <cellStyle name="Text Indent B 3 2 2" xfId="1312"/>
    <cellStyle name="Text Indent B 4" xfId="906"/>
    <cellStyle name="Text Indent B 4 2" xfId="1313"/>
    <cellStyle name="Text Indent B 5" xfId="907"/>
    <cellStyle name="Text Indent B 5 2" xfId="1314"/>
    <cellStyle name="Text Indent C" xfId="908"/>
    <cellStyle name="Text Indent C 2" xfId="909"/>
    <cellStyle name="Text Indent C 3" xfId="910"/>
    <cellStyle name="Text Indent C 3 2" xfId="1315"/>
    <cellStyle name="Text Indent C 4" xfId="911"/>
    <cellStyle name="Text Indent C 4 2" xfId="1316"/>
    <cellStyle name="Tickmark" xfId="912"/>
    <cellStyle name="Times New Roman" xfId="913"/>
    <cellStyle name="Title" xfId="2" builtinId="15" customBuiltin="1"/>
    <cellStyle name="Title 2" xfId="914"/>
    <cellStyle name="Title 3" xfId="915"/>
    <cellStyle name="Total" xfId="17" builtinId="25" customBuiltin="1"/>
    <cellStyle name="Total 2" xfId="916"/>
    <cellStyle name="Total 3" xfId="917"/>
    <cellStyle name="Tusental (0)_pldt" xfId="918"/>
    <cellStyle name="Tusental_pldt" xfId="919"/>
    <cellStyle name="Valuta (0)_pldt" xfId="920"/>
    <cellStyle name="Valuta [0]_RESULTS" xfId="921"/>
    <cellStyle name="Valuta_pldt" xfId="922"/>
    <cellStyle name="Warning" xfId="923"/>
    <cellStyle name="Warning Text" xfId="15" builtinId="11" customBuiltin="1"/>
    <cellStyle name="Warning Text 2" xfId="924"/>
    <cellStyle name="Warning Text 3" xfId="925"/>
    <cellStyle name="標準_NTT G.Lite Pricing Jan 25th" xfId="926"/>
  </cellStyles>
  <dxfs count="0"/>
  <tableStyles count="0" defaultTableStyle="TableStyleMedium9" defaultPivotStyle="PivotStyleLight16"/>
  <colors>
    <mruColors>
      <color rgb="FFFF66FF"/>
      <color rgb="FFFF00FF"/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Sheet4!$E$103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Sheet4!$F$103:$AM$103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Sheet4!$E$104</c:f>
              <c:strCache>
                <c:ptCount val="1"/>
                <c:pt idx="0">
                  <c:v>MIDWEST</c:v>
                </c:pt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Sheet4!$F$104:$AM$104</c:f>
              <c:numCache>
                <c:formatCode>General</c:formatCode>
                <c:ptCount val="34"/>
                <c:pt idx="0">
                  <c:v>-22</c:v>
                </c:pt>
                <c:pt idx="1">
                  <c:v>-70</c:v>
                </c:pt>
                <c:pt idx="2">
                  <c:v>-43</c:v>
                </c:pt>
                <c:pt idx="3">
                  <c:v>0</c:v>
                </c:pt>
                <c:pt idx="4">
                  <c:v>0</c:v>
                </c:pt>
                <c:pt idx="5">
                  <c:v>-35</c:v>
                </c:pt>
                <c:pt idx="6">
                  <c:v>-51</c:v>
                </c:pt>
                <c:pt idx="7">
                  <c:v>-39</c:v>
                </c:pt>
                <c:pt idx="8">
                  <c:v>-37</c:v>
                </c:pt>
                <c:pt idx="9">
                  <c:v>-25</c:v>
                </c:pt>
                <c:pt idx="10">
                  <c:v>0</c:v>
                </c:pt>
                <c:pt idx="11">
                  <c:v>0</c:v>
                </c:pt>
                <c:pt idx="12">
                  <c:v>-44</c:v>
                </c:pt>
                <c:pt idx="13">
                  <c:v>-52</c:v>
                </c:pt>
                <c:pt idx="14">
                  <c:v>-38</c:v>
                </c:pt>
                <c:pt idx="15">
                  <c:v>-43</c:v>
                </c:pt>
                <c:pt idx="16">
                  <c:v>-39</c:v>
                </c:pt>
                <c:pt idx="17">
                  <c:v>0</c:v>
                </c:pt>
                <c:pt idx="18">
                  <c:v>0</c:v>
                </c:pt>
                <c:pt idx="19">
                  <c:v>-38</c:v>
                </c:pt>
                <c:pt idx="20">
                  <c:v>-40</c:v>
                </c:pt>
                <c:pt idx="21">
                  <c:v>-37</c:v>
                </c:pt>
                <c:pt idx="22">
                  <c:v>-44</c:v>
                </c:pt>
                <c:pt idx="23">
                  <c:v>-42</c:v>
                </c:pt>
                <c:pt idx="24">
                  <c:v>0</c:v>
                </c:pt>
                <c:pt idx="25">
                  <c:v>0</c:v>
                </c:pt>
                <c:pt idx="26">
                  <c:v>-38</c:v>
                </c:pt>
                <c:pt idx="27">
                  <c:v>-41</c:v>
                </c:pt>
                <c:pt idx="28">
                  <c:v>-52</c:v>
                </c:pt>
                <c:pt idx="29">
                  <c:v>-35</c:v>
                </c:pt>
                <c:pt idx="30">
                  <c:v>-24</c:v>
                </c:pt>
                <c:pt idx="31">
                  <c:v>0</c:v>
                </c:pt>
                <c:pt idx="32">
                  <c:v>0</c:v>
                </c:pt>
                <c:pt idx="33">
                  <c:v>-43</c:v>
                </c:pt>
              </c:numCache>
            </c:numRef>
          </c:val>
        </c:ser>
        <c:ser>
          <c:idx val="2"/>
          <c:order val="2"/>
          <c:tx>
            <c:strRef>
              <c:f>Sheet4!$E$105</c:f>
              <c:strCache>
                <c:ptCount val="1"/>
                <c:pt idx="0">
                  <c:v>Mountain West</c:v>
                </c:pt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Sheet4!$F$105:$AM$105</c:f>
              <c:numCache>
                <c:formatCode>General</c:formatCode>
                <c:ptCount val="34"/>
                <c:pt idx="0">
                  <c:v>-113</c:v>
                </c:pt>
                <c:pt idx="1">
                  <c:v>-90</c:v>
                </c:pt>
                <c:pt idx="2">
                  <c:v>-92</c:v>
                </c:pt>
                <c:pt idx="3">
                  <c:v>0</c:v>
                </c:pt>
                <c:pt idx="4">
                  <c:v>0</c:v>
                </c:pt>
                <c:pt idx="5">
                  <c:v>-85</c:v>
                </c:pt>
                <c:pt idx="6">
                  <c:v>-87</c:v>
                </c:pt>
                <c:pt idx="7">
                  <c:v>-95</c:v>
                </c:pt>
                <c:pt idx="8">
                  <c:v>-107</c:v>
                </c:pt>
                <c:pt idx="9">
                  <c:v>-96</c:v>
                </c:pt>
                <c:pt idx="10">
                  <c:v>0</c:v>
                </c:pt>
                <c:pt idx="11">
                  <c:v>0</c:v>
                </c:pt>
                <c:pt idx="12">
                  <c:v>-90</c:v>
                </c:pt>
                <c:pt idx="13">
                  <c:v>-91</c:v>
                </c:pt>
                <c:pt idx="14">
                  <c:v>-99</c:v>
                </c:pt>
                <c:pt idx="15">
                  <c:v>-102</c:v>
                </c:pt>
                <c:pt idx="16">
                  <c:v>-87</c:v>
                </c:pt>
                <c:pt idx="17">
                  <c:v>0</c:v>
                </c:pt>
                <c:pt idx="18">
                  <c:v>0</c:v>
                </c:pt>
                <c:pt idx="19">
                  <c:v>-103</c:v>
                </c:pt>
                <c:pt idx="20">
                  <c:v>-101</c:v>
                </c:pt>
                <c:pt idx="21">
                  <c:v>-84</c:v>
                </c:pt>
                <c:pt idx="22">
                  <c:v>-98</c:v>
                </c:pt>
                <c:pt idx="23">
                  <c:v>-108</c:v>
                </c:pt>
                <c:pt idx="24">
                  <c:v>0</c:v>
                </c:pt>
                <c:pt idx="25">
                  <c:v>0</c:v>
                </c:pt>
                <c:pt idx="26">
                  <c:v>-92</c:v>
                </c:pt>
                <c:pt idx="27">
                  <c:v>-105</c:v>
                </c:pt>
                <c:pt idx="28">
                  <c:v>-123</c:v>
                </c:pt>
                <c:pt idx="29">
                  <c:v>-110</c:v>
                </c:pt>
                <c:pt idx="30">
                  <c:v>-106</c:v>
                </c:pt>
                <c:pt idx="31">
                  <c:v>0</c:v>
                </c:pt>
                <c:pt idx="32">
                  <c:v>0</c:v>
                </c:pt>
                <c:pt idx="33">
                  <c:v>-104</c:v>
                </c:pt>
              </c:numCache>
            </c:numRef>
          </c:val>
        </c:ser>
        <c:ser>
          <c:idx val="3"/>
          <c:order val="3"/>
          <c:tx>
            <c:strRef>
              <c:f>Sheet4!$E$106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Sheet4!$F$106:$AM$106</c:f>
              <c:numCache>
                <c:formatCode>General</c:formatCode>
                <c:ptCount val="34"/>
                <c:pt idx="0">
                  <c:v>-109</c:v>
                </c:pt>
                <c:pt idx="1">
                  <c:v>-89</c:v>
                </c:pt>
                <c:pt idx="2">
                  <c:v>-77</c:v>
                </c:pt>
                <c:pt idx="3">
                  <c:v>0</c:v>
                </c:pt>
                <c:pt idx="4">
                  <c:v>0</c:v>
                </c:pt>
                <c:pt idx="5">
                  <c:v>-67</c:v>
                </c:pt>
                <c:pt idx="6">
                  <c:v>-60</c:v>
                </c:pt>
                <c:pt idx="7">
                  <c:v>-64</c:v>
                </c:pt>
                <c:pt idx="8">
                  <c:v>-61</c:v>
                </c:pt>
                <c:pt idx="9">
                  <c:v>-74</c:v>
                </c:pt>
                <c:pt idx="10">
                  <c:v>0</c:v>
                </c:pt>
                <c:pt idx="11">
                  <c:v>0</c:v>
                </c:pt>
                <c:pt idx="12">
                  <c:v>-80</c:v>
                </c:pt>
                <c:pt idx="13">
                  <c:v>-81</c:v>
                </c:pt>
                <c:pt idx="14">
                  <c:v>-66</c:v>
                </c:pt>
                <c:pt idx="15">
                  <c:v>-69</c:v>
                </c:pt>
                <c:pt idx="16">
                  <c:v>-70</c:v>
                </c:pt>
                <c:pt idx="17">
                  <c:v>0</c:v>
                </c:pt>
                <c:pt idx="18">
                  <c:v>0</c:v>
                </c:pt>
                <c:pt idx="19">
                  <c:v>-79</c:v>
                </c:pt>
                <c:pt idx="20">
                  <c:v>-90</c:v>
                </c:pt>
                <c:pt idx="21">
                  <c:v>-84</c:v>
                </c:pt>
                <c:pt idx="22">
                  <c:v>-61</c:v>
                </c:pt>
                <c:pt idx="23">
                  <c:v>-74</c:v>
                </c:pt>
                <c:pt idx="24">
                  <c:v>0</c:v>
                </c:pt>
                <c:pt idx="25">
                  <c:v>0</c:v>
                </c:pt>
                <c:pt idx="26">
                  <c:v>-62</c:v>
                </c:pt>
                <c:pt idx="27">
                  <c:v>-63</c:v>
                </c:pt>
                <c:pt idx="28">
                  <c:v>-75</c:v>
                </c:pt>
                <c:pt idx="29">
                  <c:v>-75</c:v>
                </c:pt>
                <c:pt idx="30">
                  <c:v>-84</c:v>
                </c:pt>
                <c:pt idx="31">
                  <c:v>0</c:v>
                </c:pt>
                <c:pt idx="32">
                  <c:v>0</c:v>
                </c:pt>
                <c:pt idx="33">
                  <c:v>-82</c:v>
                </c:pt>
              </c:numCache>
            </c:numRef>
          </c:val>
        </c:ser>
        <c:ser>
          <c:idx val="4"/>
          <c:order val="4"/>
          <c:tx>
            <c:strRef>
              <c:f>Sheet4!$E$107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Sheet4!$F$107:$AM$107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Sheet4!$E$108</c:f>
              <c:strCache>
                <c:ptCount val="1"/>
                <c:pt idx="0">
                  <c:v>(blank)</c:v>
                </c:pt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Sheet4!$F$108:$AM$108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Sheet4!$E$109</c:f>
              <c:strCache>
                <c:ptCount val="1"/>
              </c:strCache>
            </c:strRef>
          </c:tx>
          <c:cat>
            <c:numRef>
              <c:f>Sheet4!$F$102:$AM$102</c:f>
              <c:numCache>
                <c:formatCode>dd\-mmm\-yy</c:formatCode>
                <c:ptCount val="3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</c:numCache>
            </c:numRef>
          </c:cat>
          <c:val>
            <c:numRef>
              <c:f>Sheet4!$F$109:$AM$109</c:f>
              <c:numCache>
                <c:formatCode>General</c:formatCode>
                <c:ptCount val="34"/>
              </c:numCache>
            </c:numRef>
          </c:val>
        </c:ser>
        <c:gapWidth val="15"/>
        <c:overlap val="100"/>
        <c:axId val="115360512"/>
        <c:axId val="115362048"/>
      </c:barChart>
      <c:dateAx>
        <c:axId val="115360512"/>
        <c:scaling>
          <c:orientation val="minMax"/>
        </c:scaling>
        <c:axPos val="t"/>
        <c:numFmt formatCode="dd\-mmm\-yy" sourceLinked="1"/>
        <c:tickLblPos val="high"/>
        <c:crossAx val="115362048"/>
        <c:crosses val="autoZero"/>
        <c:auto val="1"/>
        <c:lblOffset val="100"/>
      </c:dateAx>
      <c:valAx>
        <c:axId val="115362048"/>
        <c:scaling>
          <c:orientation val="maxMin"/>
        </c:scaling>
        <c:axPos val="l"/>
        <c:majorGridlines/>
        <c:numFmt formatCode="General" sourceLinked="1"/>
        <c:tickLblPos val="nextTo"/>
        <c:crossAx val="115360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Sheet2!$X$4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Sheet2!$Y$4:$AK$4</c:f>
              <c:numCache>
                <c:formatCode>General</c:formatCode>
                <c:ptCount val="13"/>
                <c:pt idx="0">
                  <c:v>-1093</c:v>
                </c:pt>
                <c:pt idx="1">
                  <c:v>-918</c:v>
                </c:pt>
                <c:pt idx="2">
                  <c:v>-971</c:v>
                </c:pt>
                <c:pt idx="3">
                  <c:v>-1033</c:v>
                </c:pt>
                <c:pt idx="4">
                  <c:v>-1036</c:v>
                </c:pt>
                <c:pt idx="5">
                  <c:v>-1026</c:v>
                </c:pt>
                <c:pt idx="6">
                  <c:v>-1014</c:v>
                </c:pt>
                <c:pt idx="7">
                  <c:v>-2004</c:v>
                </c:pt>
                <c:pt idx="8">
                  <c:v>-987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Sheet2!$X$5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Sheet2!$Y$5:$AK$5</c:f>
              <c:numCache>
                <c:formatCode>General</c:formatCode>
                <c:ptCount val="13"/>
                <c:pt idx="0">
                  <c:v>-973</c:v>
                </c:pt>
                <c:pt idx="1">
                  <c:v>-973</c:v>
                </c:pt>
                <c:pt idx="2">
                  <c:v>-850</c:v>
                </c:pt>
                <c:pt idx="3">
                  <c:v>-1023</c:v>
                </c:pt>
                <c:pt idx="4">
                  <c:v>-1014</c:v>
                </c:pt>
                <c:pt idx="5">
                  <c:v>-1036</c:v>
                </c:pt>
                <c:pt idx="6">
                  <c:v>-1086</c:v>
                </c:pt>
                <c:pt idx="7">
                  <c:v>-931</c:v>
                </c:pt>
                <c:pt idx="8">
                  <c:v>-1036</c:v>
                </c:pt>
                <c:pt idx="9">
                  <c:v>-1029</c:v>
                </c:pt>
                <c:pt idx="10">
                  <c:v>-956</c:v>
                </c:pt>
                <c:pt idx="11">
                  <c:v>-1009</c:v>
                </c:pt>
                <c:pt idx="12">
                  <c:v>-1019</c:v>
                </c:pt>
              </c:numCache>
            </c:numRef>
          </c:val>
        </c:ser>
        <c:ser>
          <c:idx val="2"/>
          <c:order val="2"/>
          <c:tx>
            <c:strRef>
              <c:f>Sheet2!$X$6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Sheet2!$Y$6:$AK$6</c:f>
              <c:numCache>
                <c:formatCode>General</c:formatCode>
                <c:ptCount val="13"/>
                <c:pt idx="0">
                  <c:v>-1609</c:v>
                </c:pt>
                <c:pt idx="1">
                  <c:v>-1521</c:v>
                </c:pt>
                <c:pt idx="2">
                  <c:v>-1434</c:v>
                </c:pt>
                <c:pt idx="3">
                  <c:v>-1551</c:v>
                </c:pt>
                <c:pt idx="4">
                  <c:v>-1421</c:v>
                </c:pt>
                <c:pt idx="5">
                  <c:v>-1483</c:v>
                </c:pt>
                <c:pt idx="6">
                  <c:v>-1543</c:v>
                </c:pt>
                <c:pt idx="7">
                  <c:v>-1247</c:v>
                </c:pt>
                <c:pt idx="8">
                  <c:v>-1352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Sheet2!$X$7</c:f>
              <c:strCache>
                <c:ptCount val="1"/>
                <c:pt idx="0">
                  <c:v>Southwest</c:v>
                </c:pt>
              </c:strCache>
            </c:strRef>
          </c:tx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Sheet2!$Y$7:$AK$7</c:f>
              <c:numCache>
                <c:formatCode>General</c:formatCode>
                <c:ptCount val="13"/>
                <c:pt idx="0">
                  <c:v>-1817</c:v>
                </c:pt>
                <c:pt idx="1">
                  <c:v>-1660</c:v>
                </c:pt>
                <c:pt idx="2">
                  <c:v>-1694</c:v>
                </c:pt>
                <c:pt idx="3">
                  <c:v>-1799</c:v>
                </c:pt>
                <c:pt idx="4">
                  <c:v>-1589</c:v>
                </c:pt>
                <c:pt idx="5">
                  <c:v>-1701</c:v>
                </c:pt>
                <c:pt idx="6">
                  <c:v>-1760</c:v>
                </c:pt>
                <c:pt idx="7">
                  <c:v>-1511</c:v>
                </c:pt>
                <c:pt idx="8">
                  <c:v>-1656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Sheet2!$X$8</c:f>
              <c:strCache>
                <c:ptCount val="1"/>
                <c:pt idx="0">
                  <c:v>Mountain West</c:v>
                </c:pt>
              </c:strCache>
            </c:strRef>
          </c:tx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Sheet2!$Y$8:$AK$8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-2204</c:v>
                </c:pt>
                <c:pt idx="10">
                  <c:v>-1957</c:v>
                </c:pt>
                <c:pt idx="11">
                  <c:v>-2264</c:v>
                </c:pt>
                <c:pt idx="12">
                  <c:v>-2190</c:v>
                </c:pt>
              </c:numCache>
            </c:numRef>
          </c:val>
        </c:ser>
        <c:ser>
          <c:idx val="5"/>
          <c:order val="5"/>
          <c:tx>
            <c:strRef>
              <c:f>Sheet2!$X$9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Sheet2!$Y$9:$AK$9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-1827</c:v>
                </c:pt>
                <c:pt idx="10">
                  <c:v>-1684</c:v>
                </c:pt>
                <c:pt idx="11">
                  <c:v>-1964</c:v>
                </c:pt>
                <c:pt idx="12">
                  <c:v>-1854</c:v>
                </c:pt>
              </c:numCache>
            </c:numRef>
          </c:val>
        </c:ser>
        <c:ser>
          <c:idx val="6"/>
          <c:order val="6"/>
          <c:tx>
            <c:strRef>
              <c:f>Sheet2!$X$10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Sheet2!$Y$10:$AK$10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Sheet2!$X$11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Sheet2!$Y$3:$AK$3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Sheet2!$Y$11:$AK$11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65"/>
        <c:overlap val="100"/>
        <c:axId val="101811328"/>
        <c:axId val="101812864"/>
      </c:barChart>
      <c:dateAx>
        <c:axId val="101811328"/>
        <c:scaling>
          <c:orientation val="minMax"/>
        </c:scaling>
        <c:axPos val="t"/>
        <c:numFmt formatCode="[$-409]mmm\-yy;@" sourceLinked="1"/>
        <c:tickLblPos val="high"/>
        <c:crossAx val="101812864"/>
        <c:crosses val="autoZero"/>
        <c:auto val="1"/>
        <c:lblOffset val="100"/>
      </c:dateAx>
      <c:valAx>
        <c:axId val="101812864"/>
        <c:scaling>
          <c:orientation val="maxMin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  <c:layout/>
        </c:title>
        <c:numFmt formatCode="General" sourceLinked="1"/>
        <c:tickLblPos val="nextTo"/>
        <c:crossAx val="10181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Sheet3!$O$4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Sheet3!$P$4:$AB$4</c:f>
              <c:numCache>
                <c:formatCode>General</c:formatCode>
                <c:ptCount val="13"/>
                <c:pt idx="0">
                  <c:v>443317</c:v>
                </c:pt>
                <c:pt idx="1">
                  <c:v>441240</c:v>
                </c:pt>
                <c:pt idx="2">
                  <c:v>439950</c:v>
                </c:pt>
                <c:pt idx="3">
                  <c:v>436628</c:v>
                </c:pt>
                <c:pt idx="4">
                  <c:v>434982</c:v>
                </c:pt>
                <c:pt idx="5">
                  <c:v>432862</c:v>
                </c:pt>
                <c:pt idx="6">
                  <c:v>430146</c:v>
                </c:pt>
                <c:pt idx="7">
                  <c:v>428654</c:v>
                </c:pt>
                <c:pt idx="8">
                  <c:v>426390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Sheet3!$O$5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Sheet3!$P$5:$AB$5</c:f>
              <c:numCache>
                <c:formatCode>General</c:formatCode>
                <c:ptCount val="13"/>
                <c:pt idx="0">
                  <c:v>431592</c:v>
                </c:pt>
                <c:pt idx="1">
                  <c:v>429315</c:v>
                </c:pt>
                <c:pt idx="2">
                  <c:v>427785</c:v>
                </c:pt>
                <c:pt idx="3">
                  <c:v>424609</c:v>
                </c:pt>
                <c:pt idx="4">
                  <c:v>422775</c:v>
                </c:pt>
                <c:pt idx="5">
                  <c:v>420635</c:v>
                </c:pt>
                <c:pt idx="6">
                  <c:v>418454</c:v>
                </c:pt>
                <c:pt idx="7">
                  <c:v>416819</c:v>
                </c:pt>
                <c:pt idx="8">
                  <c:v>414243</c:v>
                </c:pt>
                <c:pt idx="9">
                  <c:v>497584</c:v>
                </c:pt>
                <c:pt idx="10">
                  <c:v>495673</c:v>
                </c:pt>
                <c:pt idx="11">
                  <c:v>486676</c:v>
                </c:pt>
                <c:pt idx="12">
                  <c:v>483630</c:v>
                </c:pt>
              </c:numCache>
            </c:numRef>
          </c:val>
        </c:ser>
        <c:ser>
          <c:idx val="2"/>
          <c:order val="2"/>
          <c:tx>
            <c:strRef>
              <c:f>Sheet3!$O$6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Sheet3!$P$6:$AB$6</c:f>
              <c:numCache>
                <c:formatCode>General</c:formatCode>
                <c:ptCount val="13"/>
                <c:pt idx="0">
                  <c:v>482700</c:v>
                </c:pt>
                <c:pt idx="1">
                  <c:v>479606</c:v>
                </c:pt>
                <c:pt idx="2">
                  <c:v>478345</c:v>
                </c:pt>
                <c:pt idx="3">
                  <c:v>473817</c:v>
                </c:pt>
                <c:pt idx="4">
                  <c:v>470851</c:v>
                </c:pt>
                <c:pt idx="5">
                  <c:v>468273</c:v>
                </c:pt>
                <c:pt idx="6">
                  <c:v>465570</c:v>
                </c:pt>
                <c:pt idx="7">
                  <c:v>462897</c:v>
                </c:pt>
                <c:pt idx="8">
                  <c:v>459614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Sheet3!$O$7</c:f>
              <c:strCache>
                <c:ptCount val="1"/>
                <c:pt idx="0">
                  <c:v>Southwest</c:v>
                </c:pt>
              </c:strCache>
            </c:strRef>
          </c:tx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Sheet3!$P$7:$AB$7</c:f>
              <c:numCache>
                <c:formatCode>General</c:formatCode>
                <c:ptCount val="13"/>
                <c:pt idx="0">
                  <c:v>512131</c:v>
                </c:pt>
                <c:pt idx="1">
                  <c:v>508108</c:v>
                </c:pt>
                <c:pt idx="2">
                  <c:v>505953</c:v>
                </c:pt>
                <c:pt idx="3">
                  <c:v>500931</c:v>
                </c:pt>
                <c:pt idx="4">
                  <c:v>498048</c:v>
                </c:pt>
                <c:pt idx="5">
                  <c:v>495102</c:v>
                </c:pt>
                <c:pt idx="6">
                  <c:v>491867</c:v>
                </c:pt>
                <c:pt idx="7">
                  <c:v>489757</c:v>
                </c:pt>
                <c:pt idx="8">
                  <c:v>485834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Sheet3!$O$8</c:f>
              <c:strCache>
                <c:ptCount val="1"/>
                <c:pt idx="0">
                  <c:v>Mountain West</c:v>
                </c:pt>
              </c:strCache>
            </c:strRef>
          </c:tx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Sheet3!$P$8:$AB$8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594569</c:v>
                </c:pt>
                <c:pt idx="10">
                  <c:v>590118</c:v>
                </c:pt>
                <c:pt idx="11">
                  <c:v>585568</c:v>
                </c:pt>
                <c:pt idx="12">
                  <c:v>581142</c:v>
                </c:pt>
              </c:numCache>
            </c:numRef>
          </c:val>
        </c:ser>
        <c:ser>
          <c:idx val="5"/>
          <c:order val="5"/>
          <c:tx>
            <c:strRef>
              <c:f>Sheet3!$O$9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Sheet3!$P$9:$AB$9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604429</c:v>
                </c:pt>
                <c:pt idx="10">
                  <c:v>599613</c:v>
                </c:pt>
                <c:pt idx="11">
                  <c:v>595247</c:v>
                </c:pt>
                <c:pt idx="12">
                  <c:v>591566</c:v>
                </c:pt>
              </c:numCache>
            </c:numRef>
          </c:val>
        </c:ser>
        <c:ser>
          <c:idx val="6"/>
          <c:order val="6"/>
          <c:tx>
            <c:strRef>
              <c:f>Sheet3!$O$10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Sheet3!$P$10:$AB$10</c:f>
              <c:numCache>
                <c:formatCode>General</c:formatCode>
                <c:ptCount val="13"/>
                <c:pt idx="0">
                  <c:v>423037</c:v>
                </c:pt>
                <c:pt idx="1">
                  <c:v>420353</c:v>
                </c:pt>
                <c:pt idx="2">
                  <c:v>417894</c:v>
                </c:pt>
                <c:pt idx="3">
                  <c:v>414613</c:v>
                </c:pt>
                <c:pt idx="4">
                  <c:v>413977</c:v>
                </c:pt>
                <c:pt idx="5">
                  <c:v>411195</c:v>
                </c:pt>
                <c:pt idx="6">
                  <c:v>407818</c:v>
                </c:pt>
                <c:pt idx="7">
                  <c:v>405297</c:v>
                </c:pt>
                <c:pt idx="8">
                  <c:v>402500</c:v>
                </c:pt>
                <c:pt idx="9">
                  <c:v>474839</c:v>
                </c:pt>
                <c:pt idx="10">
                  <c:v>471212</c:v>
                </c:pt>
                <c:pt idx="11">
                  <c:v>475838</c:v>
                </c:pt>
                <c:pt idx="12">
                  <c:v>473047</c:v>
                </c:pt>
              </c:numCache>
            </c:numRef>
          </c:val>
        </c:ser>
        <c:ser>
          <c:idx val="7"/>
          <c:order val="7"/>
          <c:tx>
            <c:strRef>
              <c:f>Sheet3!$O$11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Sheet3!$P$3:$AB$3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Sheet3!$P$11:$AB$11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303</c:v>
                </c:pt>
                <c:pt idx="10">
                  <c:v>300</c:v>
                </c:pt>
                <c:pt idx="11">
                  <c:v>294</c:v>
                </c:pt>
                <c:pt idx="12">
                  <c:v>288</c:v>
                </c:pt>
              </c:numCache>
            </c:numRef>
          </c:val>
        </c:ser>
        <c:gapWidth val="79"/>
        <c:overlap val="100"/>
        <c:axId val="102486016"/>
        <c:axId val="102487552"/>
      </c:barChart>
      <c:dateAx>
        <c:axId val="102486016"/>
        <c:scaling>
          <c:orientation val="minMax"/>
        </c:scaling>
        <c:axPos val="b"/>
        <c:numFmt formatCode="[$-409]mmm\-yy;@" sourceLinked="1"/>
        <c:tickLblPos val="nextTo"/>
        <c:crossAx val="102487552"/>
        <c:crosses val="autoZero"/>
        <c:auto val="1"/>
        <c:lblOffset val="100"/>
      </c:dateAx>
      <c:valAx>
        <c:axId val="1024875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EIS</a:t>
                </a:r>
              </a:p>
            </c:rich>
          </c:tx>
          <c:layout/>
        </c:title>
        <c:numFmt formatCode="General" sourceLinked="1"/>
        <c:tickLblPos val="nextTo"/>
        <c:crossAx val="10248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Sheet2!$X$17</c:f>
              <c:strCache>
                <c:ptCount val="1"/>
                <c:pt idx="0">
                  <c:v>Central</c:v>
                </c:pt>
              </c:strCache>
            </c:strRef>
          </c:tx>
          <c:dLbls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howVal val="1"/>
          </c:dLbls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Sheet2!$Y$17:$AK$17</c:f>
              <c:numCache>
                <c:formatCode>0.00</c:formatCode>
                <c:ptCount val="13"/>
                <c:pt idx="0">
                  <c:v>1.9395595620463899</c:v>
                </c:pt>
                <c:pt idx="1">
                  <c:v>1.63127498889383</c:v>
                </c:pt>
                <c:pt idx="2">
                  <c:v>1.72573134752781</c:v>
                </c:pt>
                <c:pt idx="3">
                  <c:v>1.83955124209777</c:v>
                </c:pt>
                <c:pt idx="4">
                  <c:v>1.8516863572181801</c:v>
                </c:pt>
                <c:pt idx="5">
                  <c:v>1.83683334228476</c:v>
                </c:pt>
                <c:pt idx="6">
                  <c:v>1.81824702338258</c:v>
                </c:pt>
                <c:pt idx="7">
                  <c:v>3.6776715420895201</c:v>
                </c:pt>
                <c:pt idx="8">
                  <c:v>1.8193213028331301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Sheet2!$X$18</c:f>
              <c:strCache>
                <c:ptCount val="1"/>
                <c:pt idx="0">
                  <c:v>Midwest</c:v>
                </c:pt>
              </c:strCache>
            </c:strRef>
          </c:tx>
          <c:dLbls>
            <c:showVal val="1"/>
          </c:dLbls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Sheet2!$Y$18:$AK$18</c:f>
              <c:numCache>
                <c:formatCode>0.00</c:formatCode>
                <c:ptCount val="13"/>
                <c:pt idx="0">
                  <c:v>1.6647561038205601</c:v>
                </c:pt>
                <c:pt idx="1">
                  <c:v>1.6693545619874399</c:v>
                </c:pt>
                <c:pt idx="2">
                  <c:v>1.45645208272648</c:v>
                </c:pt>
                <c:pt idx="3">
                  <c:v>1.7532734626722399</c:v>
                </c:pt>
                <c:pt idx="4">
                  <c:v>1.73523170648231</c:v>
                </c:pt>
                <c:pt idx="5">
                  <c:v>1.7775032598998</c:v>
                </c:pt>
                <c:pt idx="6">
                  <c:v>1.8650820910902</c:v>
                </c:pt>
                <c:pt idx="7">
                  <c:v>1.60362408708833</c:v>
                </c:pt>
                <c:pt idx="8">
                  <c:v>1.7898173902527501</c:v>
                </c:pt>
                <c:pt idx="9">
                  <c:v>1.7778161713890801</c:v>
                </c:pt>
                <c:pt idx="10">
                  <c:v>1.65733404989338</c:v>
                </c:pt>
                <c:pt idx="11">
                  <c:v>1.75313618514786</c:v>
                </c:pt>
                <c:pt idx="12">
                  <c:v>1.7748902668431701</c:v>
                </c:pt>
              </c:numCache>
            </c:numRef>
          </c:val>
        </c:ser>
        <c:ser>
          <c:idx val="2"/>
          <c:order val="2"/>
          <c:tx>
            <c:strRef>
              <c:f>Sheet2!$X$19</c:f>
              <c:strCache>
                <c:ptCount val="1"/>
                <c:pt idx="0">
                  <c:v>Northwest</c:v>
                </c:pt>
              </c:strCache>
            </c:strRef>
          </c:tx>
          <c:dLbls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howVal val="1"/>
          </c:dLbls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Sheet2!$Y$19:$AK$19</c:f>
              <c:numCache>
                <c:formatCode>0.00</c:formatCode>
                <c:ptCount val="13"/>
                <c:pt idx="0">
                  <c:v>1.9149974411159101</c:v>
                </c:pt>
                <c:pt idx="1">
                  <c:v>1.81692210289919</c:v>
                </c:pt>
                <c:pt idx="2">
                  <c:v>1.71701569740292</c:v>
                </c:pt>
                <c:pt idx="3">
                  <c:v>1.8647205924785999</c:v>
                </c:pt>
                <c:pt idx="4">
                  <c:v>1.7135552956214499</c:v>
                </c:pt>
                <c:pt idx="5">
                  <c:v>1.79240494089777</c:v>
                </c:pt>
                <c:pt idx="6">
                  <c:v>1.8668634757779601</c:v>
                </c:pt>
                <c:pt idx="7">
                  <c:v>1.51322096423847</c:v>
                </c:pt>
                <c:pt idx="8">
                  <c:v>1.64641126184271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Sheet2!$X$20</c:f>
              <c:strCache>
                <c:ptCount val="1"/>
                <c:pt idx="0">
                  <c:v>Southwest</c:v>
                </c:pt>
              </c:strCache>
            </c:strRef>
          </c:tx>
          <c:dLbls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howVal val="1"/>
          </c:dLbls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Sheet2!$Y$20:$AK$20</c:f>
              <c:numCache>
                <c:formatCode>0.00</c:formatCode>
                <c:ptCount val="13"/>
                <c:pt idx="0">
                  <c:v>2.0229347584056998</c:v>
                </c:pt>
                <c:pt idx="1">
                  <c:v>1.8571348660289799</c:v>
                </c:pt>
                <c:pt idx="2">
                  <c:v>1.90326386158081</c:v>
                </c:pt>
                <c:pt idx="3">
                  <c:v>2.0291685935684698</c:v>
                </c:pt>
                <c:pt idx="4">
                  <c:v>1.7970234325522501</c:v>
                </c:pt>
                <c:pt idx="5">
                  <c:v>1.9299499642601901</c:v>
                </c:pt>
                <c:pt idx="6">
                  <c:v>2.00302730262784</c:v>
                </c:pt>
                <c:pt idx="7">
                  <c:v>1.7247677099742</c:v>
                </c:pt>
                <c:pt idx="8">
                  <c:v>1.90089190399118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Sheet2!$X$21</c:f>
              <c:strCache>
                <c:ptCount val="1"/>
                <c:pt idx="0">
                  <c:v>Mountain West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showVal val="1"/>
          </c:dLbls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Sheet2!$Y$21:$AK$21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1.7922633423597001</c:v>
                </c:pt>
                <c:pt idx="10">
                  <c:v>1.5938299154626701</c:v>
                </c:pt>
                <c:pt idx="11">
                  <c:v>1.8489028264367</c:v>
                </c:pt>
                <c:pt idx="12">
                  <c:v>1.7934502215197601</c:v>
                </c:pt>
              </c:numCache>
            </c:numRef>
          </c:val>
        </c:ser>
        <c:ser>
          <c:idx val="5"/>
          <c:order val="5"/>
          <c:tx>
            <c:strRef>
              <c:f>Sheet2!$X$22</c:f>
              <c:strCache>
                <c:ptCount val="1"/>
                <c:pt idx="0">
                  <c:v>West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showVal val="1"/>
          </c:dLbls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Sheet2!$Y$22:$AK$22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1.8243911206973999</c:v>
                </c:pt>
                <c:pt idx="10">
                  <c:v>1.6896942696888499</c:v>
                </c:pt>
                <c:pt idx="11">
                  <c:v>1.9803577550567699</c:v>
                </c:pt>
                <c:pt idx="12">
                  <c:v>1.8781911013858501</c:v>
                </c:pt>
              </c:numCache>
            </c:numRef>
          </c:val>
        </c:ser>
        <c:ser>
          <c:idx val="6"/>
          <c:order val="6"/>
          <c:tx>
            <c:strRef>
              <c:f>Sheet2!$X$23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Sheet2!$Y$23:$AK$23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100"/>
        <c:overlap val="100"/>
        <c:axId val="102166912"/>
        <c:axId val="102168448"/>
      </c:barChart>
      <c:dateAx>
        <c:axId val="102166912"/>
        <c:scaling>
          <c:orientation val="minMax"/>
        </c:scaling>
        <c:axPos val="b"/>
        <c:numFmt formatCode="[$-409]mmm\-yy;@" sourceLinked="1"/>
        <c:tickLblPos val="nextTo"/>
        <c:crossAx val="102168448"/>
        <c:crosses val="autoZero"/>
        <c:auto val="1"/>
        <c:lblOffset val="100"/>
      </c:dateAx>
      <c:valAx>
        <c:axId val="102168448"/>
        <c:scaling>
          <c:orientation val="minMax"/>
        </c:scaling>
        <c:axPos val="l"/>
        <c:majorGridlines/>
        <c:numFmt formatCode="0.00" sourceLinked="1"/>
        <c:tickLblPos val="nextTo"/>
        <c:crossAx val="102166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Sheet6!$I$3:$I$36</c:f>
              <c:strCache>
                <c:ptCount val="34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FL</c:v>
                </c:pt>
                <c:pt idx="7">
                  <c:v>GA</c:v>
                </c:pt>
                <c:pt idx="8">
                  <c:v>IA</c:v>
                </c:pt>
                <c:pt idx="9">
                  <c:v>IL</c:v>
                </c:pt>
                <c:pt idx="10">
                  <c:v>IN</c:v>
                </c:pt>
                <c:pt idx="11">
                  <c:v>KS</c:v>
                </c:pt>
                <c:pt idx="12">
                  <c:v>LA</c:v>
                </c:pt>
                <c:pt idx="13">
                  <c:v>MI</c:v>
                </c:pt>
                <c:pt idx="14">
                  <c:v>MN</c:v>
                </c:pt>
                <c:pt idx="15">
                  <c:v>MO</c:v>
                </c:pt>
                <c:pt idx="16">
                  <c:v>MS</c:v>
                </c:pt>
                <c:pt idx="17">
                  <c:v>MT</c:v>
                </c:pt>
                <c:pt idx="18">
                  <c:v>NC</c:v>
                </c:pt>
                <c:pt idx="19">
                  <c:v>NE</c:v>
                </c:pt>
                <c:pt idx="20">
                  <c:v>NJ</c:v>
                </c:pt>
                <c:pt idx="21">
                  <c:v>NV</c:v>
                </c:pt>
                <c:pt idx="22">
                  <c:v>NY</c:v>
                </c:pt>
                <c:pt idx="23">
                  <c:v>OH</c:v>
                </c:pt>
                <c:pt idx="24">
                  <c:v>OK</c:v>
                </c:pt>
                <c:pt idx="25">
                  <c:v>OR</c:v>
                </c:pt>
                <c:pt idx="26">
                  <c:v>PA</c:v>
                </c:pt>
                <c:pt idx="27">
                  <c:v>SC</c:v>
                </c:pt>
                <c:pt idx="28">
                  <c:v>TN</c:v>
                </c:pt>
                <c:pt idx="29">
                  <c:v>TX</c:v>
                </c:pt>
                <c:pt idx="30">
                  <c:v>VA</c:v>
                </c:pt>
                <c:pt idx="31">
                  <c:v>WA</c:v>
                </c:pt>
                <c:pt idx="32">
                  <c:v>WI</c:v>
                </c:pt>
                <c:pt idx="33">
                  <c:v>WY</c:v>
                </c:pt>
              </c:strCache>
            </c:strRef>
          </c:cat>
          <c:val>
            <c:numRef>
              <c:f>Sheet6!$J$3:$J$36</c:f>
              <c:numCache>
                <c:formatCode>General</c:formatCode>
                <c:ptCount val="34"/>
                <c:pt idx="0">
                  <c:v>14</c:v>
                </c:pt>
                <c:pt idx="1">
                  <c:v>18</c:v>
                </c:pt>
                <c:pt idx="2">
                  <c:v>1</c:v>
                </c:pt>
                <c:pt idx="3">
                  <c:v>9</c:v>
                </c:pt>
                <c:pt idx="4">
                  <c:v>24</c:v>
                </c:pt>
                <c:pt idx="5">
                  <c:v>17</c:v>
                </c:pt>
                <c:pt idx="6">
                  <c:v>151</c:v>
                </c:pt>
                <c:pt idx="7">
                  <c:v>5</c:v>
                </c:pt>
                <c:pt idx="8">
                  <c:v>0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54</c:v>
                </c:pt>
                <c:pt idx="16">
                  <c:v>0</c:v>
                </c:pt>
                <c:pt idx="17">
                  <c:v>1</c:v>
                </c:pt>
                <c:pt idx="18">
                  <c:v>78</c:v>
                </c:pt>
                <c:pt idx="19">
                  <c:v>0</c:v>
                </c:pt>
                <c:pt idx="20">
                  <c:v>10</c:v>
                </c:pt>
                <c:pt idx="21">
                  <c:v>38</c:v>
                </c:pt>
                <c:pt idx="22">
                  <c:v>6</c:v>
                </c:pt>
                <c:pt idx="23">
                  <c:v>30</c:v>
                </c:pt>
                <c:pt idx="24">
                  <c:v>1</c:v>
                </c:pt>
                <c:pt idx="25">
                  <c:v>10</c:v>
                </c:pt>
                <c:pt idx="26">
                  <c:v>24</c:v>
                </c:pt>
                <c:pt idx="27">
                  <c:v>7</c:v>
                </c:pt>
                <c:pt idx="28">
                  <c:v>24</c:v>
                </c:pt>
                <c:pt idx="29">
                  <c:v>42</c:v>
                </c:pt>
                <c:pt idx="30">
                  <c:v>83</c:v>
                </c:pt>
                <c:pt idx="31">
                  <c:v>16</c:v>
                </c:pt>
                <c:pt idx="32">
                  <c:v>25</c:v>
                </c:pt>
                <c:pt idx="33">
                  <c:v>5</c:v>
                </c:pt>
              </c:numCache>
            </c:numRef>
          </c:val>
        </c:ser>
        <c:axId val="102544512"/>
        <c:axId val="102546432"/>
      </c:barChart>
      <c:catAx>
        <c:axId val="10254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Disconnect</a:t>
                </a:r>
                <a:r>
                  <a:rPr lang="en-US" baseline="0"/>
                  <a:t> Description</a:t>
                </a:r>
                <a:endParaRPr lang="en-US"/>
              </a:p>
            </c:rich>
          </c:tx>
          <c:layout/>
        </c:title>
        <c:tickLblPos val="nextTo"/>
        <c:crossAx val="102546432"/>
        <c:crosses val="autoZero"/>
        <c:auto val="1"/>
        <c:lblAlgn val="ctr"/>
        <c:lblOffset val="100"/>
      </c:catAx>
      <c:valAx>
        <c:axId val="1025464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  <c:layout/>
        </c:title>
        <c:numFmt formatCode="General" sourceLinked="1"/>
        <c:tickLblPos val="nextTo"/>
        <c:crossAx val="102544512"/>
        <c:crosses val="autoZero"/>
        <c:crossBetween val="between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Sheet2!$X$17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Sheet2!$Y$17:$AK$17</c:f>
              <c:numCache>
                <c:formatCode>0.00</c:formatCode>
                <c:ptCount val="13"/>
                <c:pt idx="0">
                  <c:v>1.9395595620463899</c:v>
                </c:pt>
                <c:pt idx="1">
                  <c:v>1.63127498889383</c:v>
                </c:pt>
                <c:pt idx="2">
                  <c:v>1.72573134752781</c:v>
                </c:pt>
                <c:pt idx="3">
                  <c:v>1.83955124209777</c:v>
                </c:pt>
                <c:pt idx="4">
                  <c:v>1.8516863572181801</c:v>
                </c:pt>
                <c:pt idx="5">
                  <c:v>1.83683334228476</c:v>
                </c:pt>
                <c:pt idx="6">
                  <c:v>1.81824702338258</c:v>
                </c:pt>
                <c:pt idx="7">
                  <c:v>3.6776715420895201</c:v>
                </c:pt>
                <c:pt idx="8">
                  <c:v>1.8193213028331301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Sheet2!$X$18</c:f>
              <c:strCache>
                <c:ptCount val="1"/>
                <c:pt idx="0">
                  <c:v>Midwest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Sheet2!$Y$18:$AK$18</c:f>
              <c:numCache>
                <c:formatCode>0.00</c:formatCode>
                <c:ptCount val="13"/>
                <c:pt idx="0">
                  <c:v>1.6647561038205601</c:v>
                </c:pt>
                <c:pt idx="1">
                  <c:v>1.6693545619874399</c:v>
                </c:pt>
                <c:pt idx="2">
                  <c:v>1.45645208272648</c:v>
                </c:pt>
                <c:pt idx="3">
                  <c:v>1.7532734626722399</c:v>
                </c:pt>
                <c:pt idx="4">
                  <c:v>1.73523170648231</c:v>
                </c:pt>
                <c:pt idx="5">
                  <c:v>1.7775032598998</c:v>
                </c:pt>
                <c:pt idx="6">
                  <c:v>1.8650820910902</c:v>
                </c:pt>
                <c:pt idx="7">
                  <c:v>1.60362408708833</c:v>
                </c:pt>
                <c:pt idx="8">
                  <c:v>1.7898173902527501</c:v>
                </c:pt>
                <c:pt idx="9">
                  <c:v>1.7778161713890801</c:v>
                </c:pt>
                <c:pt idx="10">
                  <c:v>1.65733404989338</c:v>
                </c:pt>
                <c:pt idx="11">
                  <c:v>1.75313618514786</c:v>
                </c:pt>
                <c:pt idx="12">
                  <c:v>1.7748902668431701</c:v>
                </c:pt>
              </c:numCache>
            </c:numRef>
          </c:val>
        </c:ser>
        <c:ser>
          <c:idx val="2"/>
          <c:order val="2"/>
          <c:tx>
            <c:strRef>
              <c:f>Sheet2!$X$19</c:f>
              <c:strCache>
                <c:ptCount val="1"/>
                <c:pt idx="0">
                  <c:v>Northwest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Sheet2!$Y$19:$AK$19</c:f>
              <c:numCache>
                <c:formatCode>0.00</c:formatCode>
                <c:ptCount val="13"/>
                <c:pt idx="0">
                  <c:v>1.9149974411159101</c:v>
                </c:pt>
                <c:pt idx="1">
                  <c:v>1.81692210289919</c:v>
                </c:pt>
                <c:pt idx="2">
                  <c:v>1.71701569740292</c:v>
                </c:pt>
                <c:pt idx="3">
                  <c:v>1.8647205924785999</c:v>
                </c:pt>
                <c:pt idx="4">
                  <c:v>1.7135552956214499</c:v>
                </c:pt>
                <c:pt idx="5">
                  <c:v>1.79240494089777</c:v>
                </c:pt>
                <c:pt idx="6">
                  <c:v>1.8668634757779601</c:v>
                </c:pt>
                <c:pt idx="7">
                  <c:v>1.51322096423847</c:v>
                </c:pt>
                <c:pt idx="8">
                  <c:v>1.64641126184271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Sheet2!$X$20</c:f>
              <c:strCache>
                <c:ptCount val="1"/>
                <c:pt idx="0">
                  <c:v>Southwest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Sheet2!$Y$20:$AK$20</c:f>
              <c:numCache>
                <c:formatCode>0.00</c:formatCode>
                <c:ptCount val="13"/>
                <c:pt idx="0">
                  <c:v>2.0229347584056998</c:v>
                </c:pt>
                <c:pt idx="1">
                  <c:v>1.8571348660289799</c:v>
                </c:pt>
                <c:pt idx="2">
                  <c:v>1.90326386158081</c:v>
                </c:pt>
                <c:pt idx="3">
                  <c:v>2.0291685935684698</c:v>
                </c:pt>
                <c:pt idx="4">
                  <c:v>1.7970234325522501</c:v>
                </c:pt>
                <c:pt idx="5">
                  <c:v>1.9299499642601901</c:v>
                </c:pt>
                <c:pt idx="6">
                  <c:v>2.00302730262784</c:v>
                </c:pt>
                <c:pt idx="7">
                  <c:v>1.7247677099742</c:v>
                </c:pt>
                <c:pt idx="8">
                  <c:v>1.90089190399118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Sheet2!$X$21</c:f>
              <c:strCache>
                <c:ptCount val="1"/>
                <c:pt idx="0">
                  <c:v>Mountain West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Sheet2!$Y$21:$AK$21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1.7922633423597001</c:v>
                </c:pt>
                <c:pt idx="10">
                  <c:v>1.5938299154626701</c:v>
                </c:pt>
                <c:pt idx="11">
                  <c:v>1.8489028264367</c:v>
                </c:pt>
                <c:pt idx="12">
                  <c:v>1.7934502215197601</c:v>
                </c:pt>
              </c:numCache>
            </c:numRef>
          </c:val>
        </c:ser>
        <c:ser>
          <c:idx val="5"/>
          <c:order val="5"/>
          <c:tx>
            <c:strRef>
              <c:f>Sheet2!$X$22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Sheet2!$Y$22:$AK$22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1.8243911206973999</c:v>
                </c:pt>
                <c:pt idx="10">
                  <c:v>1.6896942696888499</c:v>
                </c:pt>
                <c:pt idx="11">
                  <c:v>1.9803577550567699</c:v>
                </c:pt>
                <c:pt idx="12">
                  <c:v>1.8781911013858501</c:v>
                </c:pt>
              </c:numCache>
            </c:numRef>
          </c:val>
        </c:ser>
        <c:ser>
          <c:idx val="6"/>
          <c:order val="6"/>
          <c:tx>
            <c:strRef>
              <c:f>Sheet2!$X$23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Sheet2!$Y$16:$AK$16</c:f>
              <c:numCache>
                <c:formatCode>[$-409]mmm\-yy;@</c:formatCode>
                <c:ptCount val="13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41881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</c:numCache>
            </c:numRef>
          </c:cat>
          <c:val>
            <c:numRef>
              <c:f>Sheet2!$Y$23:$AK$23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2804864"/>
        <c:axId val="102814848"/>
      </c:lineChart>
      <c:dateAx>
        <c:axId val="102804864"/>
        <c:scaling>
          <c:orientation val="minMax"/>
        </c:scaling>
        <c:axPos val="b"/>
        <c:numFmt formatCode="[$-409]mmm\-yy;@" sourceLinked="1"/>
        <c:tickLblPos val="nextTo"/>
        <c:crossAx val="102814848"/>
        <c:crosses val="autoZero"/>
        <c:auto val="1"/>
        <c:lblOffset val="100"/>
      </c:dateAx>
      <c:valAx>
        <c:axId val="102814848"/>
        <c:scaling>
          <c:orientation val="minMax"/>
        </c:scaling>
        <c:axPos val="l"/>
        <c:majorGridlines/>
        <c:numFmt formatCode="0.00" sourceLinked="1"/>
        <c:tickLblPos val="nextTo"/>
        <c:crossAx val="10280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Sheet4!$K$19</c:f>
              <c:strCache>
                <c:ptCount val="1"/>
                <c:pt idx="0">
                  <c:v>Central Region</c:v>
                </c:pt>
              </c:strCache>
            </c:strRef>
          </c:tx>
          <c:cat>
            <c:numRef>
              <c:f>Sheet4!$L$18:$BJ$18</c:f>
              <c:numCache>
                <c:formatCode>m/d/yyyy</c:formatCode>
                <c:ptCount val="51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</c:numCache>
            </c:numRef>
          </c:cat>
          <c:val>
            <c:numRef>
              <c:f>Sheet4!$L$19:$BJ$19</c:f>
              <c:numCache>
                <c:formatCode>General</c:formatCode>
                <c:ptCount val="51"/>
                <c:pt idx="0">
                  <c:v>-42</c:v>
                </c:pt>
                <c:pt idx="1">
                  <c:v>-24</c:v>
                </c:pt>
                <c:pt idx="2">
                  <c:v>-33</c:v>
                </c:pt>
                <c:pt idx="3">
                  <c:v>0</c:v>
                </c:pt>
                <c:pt idx="4">
                  <c:v>0</c:v>
                </c:pt>
                <c:pt idx="5">
                  <c:v>-28</c:v>
                </c:pt>
                <c:pt idx="6">
                  <c:v>-29</c:v>
                </c:pt>
                <c:pt idx="7">
                  <c:v>-14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-20</c:v>
                </c:pt>
                <c:pt idx="13">
                  <c:v>-27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0</c:v>
                </c:pt>
                <c:pt idx="18">
                  <c:v>0</c:v>
                </c:pt>
                <c:pt idx="19">
                  <c:v>-22</c:v>
                </c:pt>
                <c:pt idx="20">
                  <c:v>-31</c:v>
                </c:pt>
                <c:pt idx="21">
                  <c:v>-17</c:v>
                </c:pt>
                <c:pt idx="22">
                  <c:v>-28</c:v>
                </c:pt>
                <c:pt idx="23">
                  <c:v>-27</c:v>
                </c:pt>
                <c:pt idx="24">
                  <c:v>0</c:v>
                </c:pt>
                <c:pt idx="25">
                  <c:v>0</c:v>
                </c:pt>
                <c:pt idx="26">
                  <c:v>-26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-30</c:v>
                </c:pt>
                <c:pt idx="34">
                  <c:v>-26</c:v>
                </c:pt>
                <c:pt idx="35">
                  <c:v>-22</c:v>
                </c:pt>
                <c:pt idx="36">
                  <c:v>-31</c:v>
                </c:pt>
                <c:pt idx="37">
                  <c:v>-22</c:v>
                </c:pt>
                <c:pt idx="38">
                  <c:v>0</c:v>
                </c:pt>
                <c:pt idx="39">
                  <c:v>0</c:v>
                </c:pt>
                <c:pt idx="40">
                  <c:v>-37</c:v>
                </c:pt>
                <c:pt idx="41">
                  <c:v>-21</c:v>
                </c:pt>
                <c:pt idx="42">
                  <c:v>-24</c:v>
                </c:pt>
                <c:pt idx="43">
                  <c:v>-25</c:v>
                </c:pt>
                <c:pt idx="44">
                  <c:v>-31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Sheet4!$K$20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Sheet4!$L$18:$BJ$18</c:f>
              <c:numCache>
                <c:formatCode>m/d/yyyy</c:formatCode>
                <c:ptCount val="51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</c:numCache>
            </c:numRef>
          </c:cat>
          <c:val>
            <c:numRef>
              <c:f>Sheet4!$L$20:$BJ$20</c:f>
              <c:numCache>
                <c:formatCode>General</c:formatCode>
                <c:ptCount val="51"/>
                <c:pt idx="0">
                  <c:v>-54</c:v>
                </c:pt>
                <c:pt idx="1">
                  <c:v>-27</c:v>
                </c:pt>
                <c:pt idx="2">
                  <c:v>-56</c:v>
                </c:pt>
                <c:pt idx="3">
                  <c:v>0</c:v>
                </c:pt>
                <c:pt idx="4">
                  <c:v>0</c:v>
                </c:pt>
                <c:pt idx="5">
                  <c:v>-62</c:v>
                </c:pt>
                <c:pt idx="6">
                  <c:v>-44</c:v>
                </c:pt>
                <c:pt idx="7">
                  <c:v>-30</c:v>
                </c:pt>
                <c:pt idx="8">
                  <c:v>0</c:v>
                </c:pt>
                <c:pt idx="9">
                  <c:v>-6</c:v>
                </c:pt>
                <c:pt idx="10">
                  <c:v>0</c:v>
                </c:pt>
                <c:pt idx="11">
                  <c:v>0</c:v>
                </c:pt>
                <c:pt idx="12">
                  <c:v>-60</c:v>
                </c:pt>
                <c:pt idx="13">
                  <c:v>-52</c:v>
                </c:pt>
                <c:pt idx="14">
                  <c:v>-25</c:v>
                </c:pt>
                <c:pt idx="15">
                  <c:v>-25</c:v>
                </c:pt>
                <c:pt idx="16">
                  <c:v>-56</c:v>
                </c:pt>
                <c:pt idx="17">
                  <c:v>0</c:v>
                </c:pt>
                <c:pt idx="18">
                  <c:v>0</c:v>
                </c:pt>
                <c:pt idx="19">
                  <c:v>-33</c:v>
                </c:pt>
                <c:pt idx="20">
                  <c:v>-35</c:v>
                </c:pt>
                <c:pt idx="21">
                  <c:v>-42</c:v>
                </c:pt>
                <c:pt idx="22">
                  <c:v>-31</c:v>
                </c:pt>
                <c:pt idx="23">
                  <c:v>-45</c:v>
                </c:pt>
                <c:pt idx="24">
                  <c:v>0</c:v>
                </c:pt>
                <c:pt idx="25">
                  <c:v>0</c:v>
                </c:pt>
                <c:pt idx="26">
                  <c:v>-49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-33</c:v>
                </c:pt>
                <c:pt idx="34">
                  <c:v>-25</c:v>
                </c:pt>
                <c:pt idx="35">
                  <c:v>-38</c:v>
                </c:pt>
                <c:pt idx="36">
                  <c:v>-25</c:v>
                </c:pt>
                <c:pt idx="37">
                  <c:v>-39</c:v>
                </c:pt>
                <c:pt idx="38">
                  <c:v>0</c:v>
                </c:pt>
                <c:pt idx="39">
                  <c:v>0</c:v>
                </c:pt>
                <c:pt idx="40">
                  <c:v>-34</c:v>
                </c:pt>
                <c:pt idx="41">
                  <c:v>-41</c:v>
                </c:pt>
                <c:pt idx="42">
                  <c:v>-22</c:v>
                </c:pt>
                <c:pt idx="43">
                  <c:v>-42</c:v>
                </c:pt>
                <c:pt idx="44">
                  <c:v>-50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Sheet4!$K$21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</c:spPr>
          <c:cat>
            <c:numRef>
              <c:f>Sheet4!$L$18:$BJ$18</c:f>
              <c:numCache>
                <c:formatCode>m/d/yyyy</c:formatCode>
                <c:ptCount val="51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</c:numCache>
            </c:numRef>
          </c:cat>
          <c:val>
            <c:numRef>
              <c:f>Sheet4!$L$21:$BJ$21</c:f>
              <c:numCache>
                <c:formatCode>General</c:formatCode>
                <c:ptCount val="51"/>
                <c:pt idx="0">
                  <c:v>-76</c:v>
                </c:pt>
                <c:pt idx="1">
                  <c:v>-53</c:v>
                </c:pt>
                <c:pt idx="2">
                  <c:v>-34</c:v>
                </c:pt>
                <c:pt idx="3">
                  <c:v>0</c:v>
                </c:pt>
                <c:pt idx="4">
                  <c:v>0</c:v>
                </c:pt>
                <c:pt idx="5">
                  <c:v>-42</c:v>
                </c:pt>
                <c:pt idx="6">
                  <c:v>-31</c:v>
                </c:pt>
                <c:pt idx="7">
                  <c:v>-46</c:v>
                </c:pt>
                <c:pt idx="8">
                  <c:v>-34</c:v>
                </c:pt>
                <c:pt idx="9">
                  <c:v>-8</c:v>
                </c:pt>
                <c:pt idx="10">
                  <c:v>0</c:v>
                </c:pt>
                <c:pt idx="11">
                  <c:v>0</c:v>
                </c:pt>
                <c:pt idx="12">
                  <c:v>-47</c:v>
                </c:pt>
                <c:pt idx="13">
                  <c:v>-47</c:v>
                </c:pt>
                <c:pt idx="14">
                  <c:v>-62</c:v>
                </c:pt>
                <c:pt idx="15">
                  <c:v>-66</c:v>
                </c:pt>
                <c:pt idx="16">
                  <c:v>-39</c:v>
                </c:pt>
                <c:pt idx="17">
                  <c:v>-1</c:v>
                </c:pt>
                <c:pt idx="18">
                  <c:v>0</c:v>
                </c:pt>
                <c:pt idx="19">
                  <c:v>-55</c:v>
                </c:pt>
                <c:pt idx="20">
                  <c:v>-46</c:v>
                </c:pt>
                <c:pt idx="21">
                  <c:v>-64</c:v>
                </c:pt>
                <c:pt idx="22">
                  <c:v>-34</c:v>
                </c:pt>
                <c:pt idx="23">
                  <c:v>-61</c:v>
                </c:pt>
                <c:pt idx="24">
                  <c:v>-5</c:v>
                </c:pt>
                <c:pt idx="25">
                  <c:v>0</c:v>
                </c:pt>
                <c:pt idx="26">
                  <c:v>-49</c:v>
                </c:pt>
                <c:pt idx="27">
                  <c:v>-30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-67</c:v>
                </c:pt>
                <c:pt idx="34">
                  <c:v>-51</c:v>
                </c:pt>
                <c:pt idx="35">
                  <c:v>-40</c:v>
                </c:pt>
                <c:pt idx="36">
                  <c:v>-56</c:v>
                </c:pt>
                <c:pt idx="37">
                  <c:v>-50</c:v>
                </c:pt>
                <c:pt idx="38">
                  <c:v>-1</c:v>
                </c:pt>
                <c:pt idx="39">
                  <c:v>0</c:v>
                </c:pt>
                <c:pt idx="40">
                  <c:v>-77</c:v>
                </c:pt>
                <c:pt idx="41">
                  <c:v>-59</c:v>
                </c:pt>
                <c:pt idx="42">
                  <c:v>-46</c:v>
                </c:pt>
                <c:pt idx="43">
                  <c:v>-51</c:v>
                </c:pt>
                <c:pt idx="44">
                  <c:v>-50</c:v>
                </c:pt>
                <c:pt idx="45">
                  <c:v>0</c:v>
                </c:pt>
                <c:pt idx="46">
                  <c:v>0</c:v>
                </c:pt>
                <c:pt idx="47">
                  <c:v>-33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Sheet4!$K$22</c:f>
              <c:strCache>
                <c:ptCount val="1"/>
                <c:pt idx="0">
                  <c:v>Southwest Region</c:v>
                </c:pt>
              </c:strCache>
            </c:strRef>
          </c:tx>
          <c:cat>
            <c:numRef>
              <c:f>Sheet4!$L$18:$BJ$18</c:f>
              <c:numCache>
                <c:formatCode>m/d/yyyy</c:formatCode>
                <c:ptCount val="51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</c:numCache>
            </c:numRef>
          </c:cat>
          <c:val>
            <c:numRef>
              <c:f>Sheet4!$L$22:$BJ$22</c:f>
              <c:numCache>
                <c:formatCode>General</c:formatCode>
                <c:ptCount val="51"/>
                <c:pt idx="0">
                  <c:v>-74</c:v>
                </c:pt>
                <c:pt idx="1">
                  <c:v>-63</c:v>
                </c:pt>
                <c:pt idx="2">
                  <c:v>-39</c:v>
                </c:pt>
                <c:pt idx="3">
                  <c:v>0</c:v>
                </c:pt>
                <c:pt idx="4">
                  <c:v>0</c:v>
                </c:pt>
                <c:pt idx="5">
                  <c:v>-43</c:v>
                </c:pt>
                <c:pt idx="6">
                  <c:v>-39</c:v>
                </c:pt>
                <c:pt idx="7">
                  <c:v>-54</c:v>
                </c:pt>
                <c:pt idx="8">
                  <c:v>-5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-47</c:v>
                </c:pt>
                <c:pt idx="13">
                  <c:v>-48</c:v>
                </c:pt>
                <c:pt idx="14">
                  <c:v>-59</c:v>
                </c:pt>
                <c:pt idx="15">
                  <c:v>-30</c:v>
                </c:pt>
                <c:pt idx="16">
                  <c:v>-37</c:v>
                </c:pt>
                <c:pt idx="17">
                  <c:v>0</c:v>
                </c:pt>
                <c:pt idx="18">
                  <c:v>0</c:v>
                </c:pt>
                <c:pt idx="19">
                  <c:v>-43</c:v>
                </c:pt>
                <c:pt idx="20">
                  <c:v>-49</c:v>
                </c:pt>
                <c:pt idx="21">
                  <c:v>-50</c:v>
                </c:pt>
                <c:pt idx="22">
                  <c:v>-36</c:v>
                </c:pt>
                <c:pt idx="23">
                  <c:v>-43</c:v>
                </c:pt>
                <c:pt idx="24">
                  <c:v>0</c:v>
                </c:pt>
                <c:pt idx="25">
                  <c:v>0</c:v>
                </c:pt>
                <c:pt idx="26">
                  <c:v>-49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-76</c:v>
                </c:pt>
                <c:pt idx="31">
                  <c:v>-56</c:v>
                </c:pt>
                <c:pt idx="32">
                  <c:v>-44</c:v>
                </c:pt>
                <c:pt idx="33">
                  <c:v>-43</c:v>
                </c:pt>
                <c:pt idx="34">
                  <c:v>-21</c:v>
                </c:pt>
                <c:pt idx="35">
                  <c:v>0</c:v>
                </c:pt>
                <c:pt idx="36">
                  <c:v>0</c:v>
                </c:pt>
                <c:pt idx="37">
                  <c:v>-45</c:v>
                </c:pt>
                <c:pt idx="38">
                  <c:v>-39</c:v>
                </c:pt>
                <c:pt idx="39">
                  <c:v>-59</c:v>
                </c:pt>
                <c:pt idx="40">
                  <c:v>-47</c:v>
                </c:pt>
                <c:pt idx="41">
                  <c:v>-43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gapWidth val="24"/>
        <c:overlap val="100"/>
        <c:axId val="51777920"/>
        <c:axId val="51779456"/>
      </c:barChart>
      <c:dateAx>
        <c:axId val="51777920"/>
        <c:scaling>
          <c:orientation val="minMax"/>
        </c:scaling>
        <c:axPos val="t"/>
        <c:numFmt formatCode="m/d/yyyy" sourceLinked="1"/>
        <c:tickLblPos val="high"/>
        <c:crossAx val="51779456"/>
        <c:crosses val="autoZero"/>
        <c:auto val="1"/>
        <c:lblOffset val="100"/>
      </c:dateAx>
      <c:valAx>
        <c:axId val="51779456"/>
        <c:scaling>
          <c:orientation val="maxMin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  <c:layout/>
        </c:title>
        <c:numFmt formatCode="General" sourceLinked="1"/>
        <c:tickLblPos val="nextTo"/>
        <c:crossAx val="517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Sheet4!$D$70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Sheet4!$E$69:$BA$69</c:f>
              <c:numCache>
                <c:formatCode>dd\-mmm\-yy</c:formatCode>
                <c:ptCount val="49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</c:numCache>
            </c:numRef>
          </c:cat>
          <c:val>
            <c:numRef>
              <c:f>Sheet4!$E$70:$BA$70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Sheet4!$D$71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Sheet4!$E$69:$BA$69</c:f>
              <c:numCache>
                <c:formatCode>dd\-mmm\-yy</c:formatCode>
                <c:ptCount val="49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</c:numCache>
            </c:numRef>
          </c:cat>
          <c:val>
            <c:numRef>
              <c:f>Sheet4!$E$71:$BA$71</c:f>
              <c:numCache>
                <c:formatCode>General</c:formatCode>
                <c:ptCount val="49"/>
                <c:pt idx="0">
                  <c:v>-117</c:v>
                </c:pt>
                <c:pt idx="1">
                  <c:v>-209</c:v>
                </c:pt>
                <c:pt idx="2">
                  <c:v>-169</c:v>
                </c:pt>
                <c:pt idx="3">
                  <c:v>0</c:v>
                </c:pt>
                <c:pt idx="4">
                  <c:v>0</c:v>
                </c:pt>
                <c:pt idx="5">
                  <c:v>-174</c:v>
                </c:pt>
                <c:pt idx="6">
                  <c:v>-158</c:v>
                </c:pt>
                <c:pt idx="7">
                  <c:v>-126</c:v>
                </c:pt>
                <c:pt idx="8">
                  <c:v>-177</c:v>
                </c:pt>
                <c:pt idx="9">
                  <c:v>-91</c:v>
                </c:pt>
                <c:pt idx="10">
                  <c:v>0</c:v>
                </c:pt>
                <c:pt idx="11">
                  <c:v>0</c:v>
                </c:pt>
                <c:pt idx="12">
                  <c:v>-209</c:v>
                </c:pt>
                <c:pt idx="13">
                  <c:v>-150</c:v>
                </c:pt>
                <c:pt idx="14">
                  <c:v>-134</c:v>
                </c:pt>
                <c:pt idx="15">
                  <c:v>-139</c:v>
                </c:pt>
                <c:pt idx="16">
                  <c:v>-183</c:v>
                </c:pt>
                <c:pt idx="17">
                  <c:v>0</c:v>
                </c:pt>
                <c:pt idx="18">
                  <c:v>0</c:v>
                </c:pt>
                <c:pt idx="19">
                  <c:v>-126</c:v>
                </c:pt>
                <c:pt idx="20">
                  <c:v>-242</c:v>
                </c:pt>
                <c:pt idx="21">
                  <c:v>-151</c:v>
                </c:pt>
                <c:pt idx="22">
                  <c:v>-149</c:v>
                </c:pt>
                <c:pt idx="23">
                  <c:v>-161</c:v>
                </c:pt>
                <c:pt idx="24">
                  <c:v>0</c:v>
                </c:pt>
                <c:pt idx="25">
                  <c:v>0</c:v>
                </c:pt>
                <c:pt idx="26">
                  <c:v>-191</c:v>
                </c:pt>
                <c:pt idx="27">
                  <c:v>-319</c:v>
                </c:pt>
                <c:pt idx="28">
                  <c:v>-173</c:v>
                </c:pt>
                <c:pt idx="29">
                  <c:v>-260</c:v>
                </c:pt>
                <c:pt idx="30">
                  <c:v>-154</c:v>
                </c:pt>
                <c:pt idx="31">
                  <c:v>0</c:v>
                </c:pt>
                <c:pt idx="32">
                  <c:v>0</c:v>
                </c:pt>
                <c:pt idx="33">
                  <c:v>-109</c:v>
                </c:pt>
                <c:pt idx="34">
                  <c:v>-174</c:v>
                </c:pt>
                <c:pt idx="35">
                  <c:v>-134</c:v>
                </c:pt>
                <c:pt idx="36">
                  <c:v>-173</c:v>
                </c:pt>
                <c:pt idx="37">
                  <c:v>-139</c:v>
                </c:pt>
                <c:pt idx="38">
                  <c:v>0</c:v>
                </c:pt>
                <c:pt idx="39">
                  <c:v>0</c:v>
                </c:pt>
                <c:pt idx="40">
                  <c:v>-173</c:v>
                </c:pt>
                <c:pt idx="41">
                  <c:v>-156</c:v>
                </c:pt>
                <c:pt idx="42">
                  <c:v>-177</c:v>
                </c:pt>
                <c:pt idx="43">
                  <c:v>-131</c:v>
                </c:pt>
                <c:pt idx="44">
                  <c:v>-229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Sheet4!$D$72</c:f>
              <c:strCache>
                <c:ptCount val="1"/>
                <c:pt idx="0">
                  <c:v>Mountain West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Sheet4!$E$69:$BA$69</c:f>
              <c:numCache>
                <c:formatCode>dd\-mmm\-yy</c:formatCode>
                <c:ptCount val="49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</c:numCache>
            </c:numRef>
          </c:cat>
          <c:val>
            <c:numRef>
              <c:f>Sheet4!$E$72:$BA$72</c:f>
              <c:numCache>
                <c:formatCode>General</c:formatCode>
                <c:ptCount val="49"/>
                <c:pt idx="0">
                  <c:v>-347</c:v>
                </c:pt>
                <c:pt idx="1">
                  <c:v>-493</c:v>
                </c:pt>
                <c:pt idx="2">
                  <c:v>-361</c:v>
                </c:pt>
                <c:pt idx="3">
                  <c:v>0</c:v>
                </c:pt>
                <c:pt idx="4">
                  <c:v>0</c:v>
                </c:pt>
                <c:pt idx="5">
                  <c:v>-415</c:v>
                </c:pt>
                <c:pt idx="6">
                  <c:v>-361</c:v>
                </c:pt>
                <c:pt idx="7">
                  <c:v>-380</c:v>
                </c:pt>
                <c:pt idx="8">
                  <c:v>-293</c:v>
                </c:pt>
                <c:pt idx="9">
                  <c:v>-277</c:v>
                </c:pt>
                <c:pt idx="10">
                  <c:v>0</c:v>
                </c:pt>
                <c:pt idx="11">
                  <c:v>0</c:v>
                </c:pt>
                <c:pt idx="12">
                  <c:v>-385</c:v>
                </c:pt>
                <c:pt idx="13">
                  <c:v>-404</c:v>
                </c:pt>
                <c:pt idx="14">
                  <c:v>-297</c:v>
                </c:pt>
                <c:pt idx="15">
                  <c:v>-363</c:v>
                </c:pt>
                <c:pt idx="16">
                  <c:v>-368</c:v>
                </c:pt>
                <c:pt idx="17">
                  <c:v>0</c:v>
                </c:pt>
                <c:pt idx="18">
                  <c:v>0</c:v>
                </c:pt>
                <c:pt idx="19">
                  <c:v>-375</c:v>
                </c:pt>
                <c:pt idx="20">
                  <c:v>-442</c:v>
                </c:pt>
                <c:pt idx="21">
                  <c:v>-363</c:v>
                </c:pt>
                <c:pt idx="22">
                  <c:v>-303</c:v>
                </c:pt>
                <c:pt idx="23">
                  <c:v>-398</c:v>
                </c:pt>
                <c:pt idx="24">
                  <c:v>0</c:v>
                </c:pt>
                <c:pt idx="25">
                  <c:v>0</c:v>
                </c:pt>
                <c:pt idx="26">
                  <c:v>-363</c:v>
                </c:pt>
                <c:pt idx="27">
                  <c:v>-349</c:v>
                </c:pt>
                <c:pt idx="28">
                  <c:v>-352</c:v>
                </c:pt>
                <c:pt idx="29">
                  <c:v>-471</c:v>
                </c:pt>
                <c:pt idx="30">
                  <c:v>-420</c:v>
                </c:pt>
                <c:pt idx="31">
                  <c:v>0</c:v>
                </c:pt>
                <c:pt idx="32">
                  <c:v>0</c:v>
                </c:pt>
                <c:pt idx="33">
                  <c:v>-439</c:v>
                </c:pt>
                <c:pt idx="34">
                  <c:v>-580</c:v>
                </c:pt>
                <c:pt idx="35">
                  <c:v>-403</c:v>
                </c:pt>
                <c:pt idx="36">
                  <c:v>-291</c:v>
                </c:pt>
                <c:pt idx="37">
                  <c:v>-287</c:v>
                </c:pt>
                <c:pt idx="38">
                  <c:v>0</c:v>
                </c:pt>
                <c:pt idx="39">
                  <c:v>0</c:v>
                </c:pt>
                <c:pt idx="40">
                  <c:v>-323</c:v>
                </c:pt>
                <c:pt idx="41">
                  <c:v>-337</c:v>
                </c:pt>
                <c:pt idx="42">
                  <c:v>-343</c:v>
                </c:pt>
                <c:pt idx="43">
                  <c:v>-324</c:v>
                </c:pt>
                <c:pt idx="44">
                  <c:v>-266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Sheet4!$D$73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cat>
            <c:numRef>
              <c:f>Sheet4!$E$69:$BA$69</c:f>
              <c:numCache>
                <c:formatCode>dd\-mmm\-yy</c:formatCode>
                <c:ptCount val="49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</c:numCache>
            </c:numRef>
          </c:cat>
          <c:val>
            <c:numRef>
              <c:f>Sheet4!$E$73:$BA$73</c:f>
              <c:numCache>
                <c:formatCode>General</c:formatCode>
                <c:ptCount val="49"/>
                <c:pt idx="0">
                  <c:v>-371</c:v>
                </c:pt>
                <c:pt idx="1">
                  <c:v>-380</c:v>
                </c:pt>
                <c:pt idx="2">
                  <c:v>-237</c:v>
                </c:pt>
                <c:pt idx="3">
                  <c:v>0</c:v>
                </c:pt>
                <c:pt idx="4">
                  <c:v>0</c:v>
                </c:pt>
                <c:pt idx="5">
                  <c:v>-228</c:v>
                </c:pt>
                <c:pt idx="6">
                  <c:v>-260</c:v>
                </c:pt>
                <c:pt idx="7">
                  <c:v>-281</c:v>
                </c:pt>
                <c:pt idx="8">
                  <c:v>-291</c:v>
                </c:pt>
                <c:pt idx="9">
                  <c:v>-249</c:v>
                </c:pt>
                <c:pt idx="10">
                  <c:v>0</c:v>
                </c:pt>
                <c:pt idx="11">
                  <c:v>0</c:v>
                </c:pt>
                <c:pt idx="12">
                  <c:v>-324</c:v>
                </c:pt>
                <c:pt idx="13">
                  <c:v>-243</c:v>
                </c:pt>
                <c:pt idx="14">
                  <c:v>-333</c:v>
                </c:pt>
                <c:pt idx="15">
                  <c:v>-282</c:v>
                </c:pt>
                <c:pt idx="16">
                  <c:v>-251</c:v>
                </c:pt>
                <c:pt idx="17">
                  <c:v>0</c:v>
                </c:pt>
                <c:pt idx="18">
                  <c:v>0</c:v>
                </c:pt>
                <c:pt idx="19">
                  <c:v>-407</c:v>
                </c:pt>
                <c:pt idx="20">
                  <c:v>-343</c:v>
                </c:pt>
                <c:pt idx="21">
                  <c:v>-259</c:v>
                </c:pt>
                <c:pt idx="22">
                  <c:v>-315</c:v>
                </c:pt>
                <c:pt idx="23">
                  <c:v>-307</c:v>
                </c:pt>
                <c:pt idx="24">
                  <c:v>0</c:v>
                </c:pt>
                <c:pt idx="25">
                  <c:v>0</c:v>
                </c:pt>
                <c:pt idx="26">
                  <c:v>-255</c:v>
                </c:pt>
                <c:pt idx="27">
                  <c:v>-318</c:v>
                </c:pt>
                <c:pt idx="28">
                  <c:v>-299</c:v>
                </c:pt>
                <c:pt idx="29">
                  <c:v>-325</c:v>
                </c:pt>
                <c:pt idx="30">
                  <c:v>-457</c:v>
                </c:pt>
                <c:pt idx="31">
                  <c:v>0</c:v>
                </c:pt>
                <c:pt idx="32">
                  <c:v>0</c:v>
                </c:pt>
                <c:pt idx="33">
                  <c:v>-374</c:v>
                </c:pt>
                <c:pt idx="34">
                  <c:v>-308</c:v>
                </c:pt>
                <c:pt idx="35">
                  <c:v>-245</c:v>
                </c:pt>
                <c:pt idx="36">
                  <c:v>-334</c:v>
                </c:pt>
                <c:pt idx="37">
                  <c:v>-291</c:v>
                </c:pt>
                <c:pt idx="38">
                  <c:v>0</c:v>
                </c:pt>
                <c:pt idx="39">
                  <c:v>0</c:v>
                </c:pt>
                <c:pt idx="40">
                  <c:v>-319</c:v>
                </c:pt>
                <c:pt idx="41">
                  <c:v>-323</c:v>
                </c:pt>
                <c:pt idx="42">
                  <c:v>-224</c:v>
                </c:pt>
                <c:pt idx="43">
                  <c:v>-271</c:v>
                </c:pt>
                <c:pt idx="44">
                  <c:v>-247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Sheet4!$D$74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Sheet4!$E$69:$BA$69</c:f>
              <c:numCache>
                <c:formatCode>dd\-mmm\-yy</c:formatCode>
                <c:ptCount val="49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</c:numCache>
            </c:numRef>
          </c:cat>
          <c:val>
            <c:numRef>
              <c:f>Sheet4!$E$74:$BA$74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Sheet4!$D$75</c:f>
              <c:strCache>
                <c:ptCount val="1"/>
                <c:pt idx="0">
                  <c:v>(blank)</c:v>
                </c:pt>
              </c:strCache>
            </c:strRef>
          </c:tx>
          <c:cat>
            <c:numRef>
              <c:f>Sheet4!$E$69:$BA$69</c:f>
              <c:numCache>
                <c:formatCode>dd\-mmm\-yy</c:formatCode>
                <c:ptCount val="49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</c:numCache>
            </c:numRef>
          </c:cat>
          <c:val>
            <c:numRef>
              <c:f>Sheet4!$E$75:$BA$75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gapWidth val="40"/>
        <c:overlap val="100"/>
        <c:axId val="51836800"/>
        <c:axId val="51838336"/>
      </c:barChart>
      <c:dateAx>
        <c:axId val="51836800"/>
        <c:scaling>
          <c:orientation val="minMax"/>
        </c:scaling>
        <c:axPos val="t"/>
        <c:numFmt formatCode="dd\-mmm\-yy" sourceLinked="1"/>
        <c:tickLblPos val="high"/>
        <c:crossAx val="51838336"/>
        <c:crosses val="autoZero"/>
        <c:auto val="1"/>
        <c:lblOffset val="100"/>
      </c:dateAx>
      <c:valAx>
        <c:axId val="51838336"/>
        <c:scaling>
          <c:orientation val="maxMin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  <c:layout/>
        </c:title>
        <c:numFmt formatCode="General" sourceLinked="1"/>
        <c:tickLblPos val="nextTo"/>
        <c:crossAx val="5183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MoM chart</a:t>
            </a:r>
          </a:p>
        </c:rich>
      </c:tx>
      <c:layout>
        <c:manualLayout>
          <c:xMode val="edge"/>
          <c:yMode val="edge"/>
          <c:x val="0.420822320117482"/>
          <c:y val="1.6597510373443983E-2"/>
        </c:manualLayout>
      </c:layout>
      <c:overlay val="1"/>
    </c:title>
    <c:plotArea>
      <c:layout>
        <c:manualLayout>
          <c:layoutTarget val="inner"/>
          <c:xMode val="edge"/>
          <c:yMode val="edge"/>
          <c:x val="0.17715379189936292"/>
          <c:y val="0.10568475621045427"/>
          <c:w val="0.76998277197729137"/>
          <c:h val="0.62247808235590063"/>
        </c:manualLayout>
      </c:layout>
      <c:barChart>
        <c:barDir val="col"/>
        <c:grouping val="clustered"/>
        <c:ser>
          <c:idx val="0"/>
          <c:order val="0"/>
          <c:tx>
            <c:strRef>
              <c:f>'[1]Daily Summary LCTL B1 Outs'!$B$9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'[1]Daily Summary LCTL B1 Outs'!$C$8:$F$8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'[1]Daily Summary LCTL B1 Outs'!$C$9:$F$9</c:f>
              <c:numCache>
                <c:formatCode>General</c:formatCode>
                <c:ptCount val="4"/>
                <c:pt idx="0">
                  <c:v>-7671</c:v>
                </c:pt>
                <c:pt idx="1">
                  <c:v>-6732</c:v>
                </c:pt>
                <c:pt idx="2">
                  <c:v>-7188</c:v>
                </c:pt>
                <c:pt idx="3">
                  <c:v>-2687</c:v>
                </c:pt>
              </c:numCache>
            </c:numRef>
          </c:val>
        </c:ser>
        <c:ser>
          <c:idx val="1"/>
          <c:order val="1"/>
          <c:tx>
            <c:strRef>
              <c:f>'[1]Daily Summary LCTL B1 Outs'!$B$10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'[1]Daily Summary LCTL B1 Outs'!$C$8:$F$8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'[1]Daily Summary LCTL B1 Outs'!$C$10:$F$10</c:f>
              <c:numCache>
                <c:formatCode>General</c:formatCode>
                <c:ptCount val="4"/>
                <c:pt idx="0">
                  <c:v>-2901</c:v>
                </c:pt>
                <c:pt idx="1">
                  <c:v>-2700</c:v>
                </c:pt>
                <c:pt idx="2">
                  <c:v>-3192</c:v>
                </c:pt>
                <c:pt idx="3">
                  <c:v>-1128</c:v>
                </c:pt>
              </c:numCache>
            </c:numRef>
          </c:val>
        </c:ser>
        <c:ser>
          <c:idx val="2"/>
          <c:order val="2"/>
          <c:tx>
            <c:strRef>
              <c:f>'[1]Daily Summary LCTL B1 Outs'!$B$11</c:f>
              <c:strCache>
                <c:ptCount val="1"/>
                <c:pt idx="0">
                  <c:v>Mountain West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'[1]Daily Summary LCTL B1 Outs'!$C$8:$F$8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'[1]Daily Summary LCTL B1 Outs'!$C$11:$F$11</c:f>
              <c:numCache>
                <c:formatCode>General</c:formatCode>
                <c:ptCount val="4"/>
                <c:pt idx="0">
                  <c:v>-152</c:v>
                </c:pt>
                <c:pt idx="1">
                  <c:v>-154</c:v>
                </c:pt>
                <c:pt idx="2">
                  <c:v>-216</c:v>
                </c:pt>
                <c:pt idx="3">
                  <c:v>-46</c:v>
                </c:pt>
              </c:numCache>
            </c:numRef>
          </c:val>
        </c:ser>
        <c:ser>
          <c:idx val="3"/>
          <c:order val="3"/>
          <c:tx>
            <c:strRef>
              <c:f>'[1]Daily Summary LCTL B1 Outs'!$B$12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'[1]Daily Summary LCTL B1 Outs'!$C$8:$F$8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'[1]Daily Summary LCTL B1 Outs'!$C$12:$F$12</c:f>
              <c:numCache>
                <c:formatCode>General</c:formatCode>
                <c:ptCount val="4"/>
                <c:pt idx="0">
                  <c:v>-1795</c:v>
                </c:pt>
                <c:pt idx="1">
                  <c:v>-2008</c:v>
                </c:pt>
                <c:pt idx="2">
                  <c:v>-1671</c:v>
                </c:pt>
                <c:pt idx="3">
                  <c:v>-577</c:v>
                </c:pt>
              </c:numCache>
            </c:numRef>
          </c:val>
        </c:ser>
        <c:axId val="115849088"/>
        <c:axId val="115850624"/>
      </c:barChart>
      <c:catAx>
        <c:axId val="115849088"/>
        <c:scaling>
          <c:orientation val="minMax"/>
        </c:scaling>
        <c:axPos val="t"/>
        <c:numFmt formatCode="[$-409]mmm\-yy;@" sourceLinked="0"/>
        <c:majorTickMark val="none"/>
        <c:tickLblPos val="high"/>
        <c:crossAx val="115850624"/>
        <c:crosses val="autoZero"/>
        <c:auto val="1"/>
        <c:lblAlgn val="ctr"/>
        <c:lblOffset val="100"/>
      </c:catAx>
      <c:valAx>
        <c:axId val="115850624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</c:title>
        <c:numFmt formatCode="General" sourceLinked="1"/>
        <c:tickLblPos val="nextTo"/>
        <c:crossAx val="11584908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MoM chart</a:t>
            </a:r>
          </a:p>
        </c:rich>
      </c:tx>
      <c:layout>
        <c:manualLayout>
          <c:xMode val="edge"/>
          <c:yMode val="edge"/>
          <c:x val="0.43844346549192381"/>
          <c:y val="9.9132589838909491E-3"/>
        </c:manualLayout>
      </c:layout>
      <c:overlay val="1"/>
    </c:title>
    <c:plotArea>
      <c:layout>
        <c:manualLayout>
          <c:layoutTarget val="inner"/>
          <c:xMode val="edge"/>
          <c:yMode val="edge"/>
          <c:x val="0.17715379189936278"/>
          <c:y val="9.4684112441335164E-2"/>
          <c:w val="0.76410905685248798"/>
          <c:h val="0.66177404404376194"/>
        </c:manualLayout>
      </c:layout>
      <c:barChart>
        <c:barDir val="col"/>
        <c:grouping val="clustered"/>
        <c:ser>
          <c:idx val="0"/>
          <c:order val="0"/>
          <c:tx>
            <c:strRef>
              <c:f>'[2]HSI-Non-Mig'!$B$9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'[2]HSI-Non-Mig'!$C$8:$F$8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'[2]HSI-Non-Mig'!$C$9:$F$9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'[2]HSI-Non-Mig'!$B$10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'[2]HSI-Non-Mig'!$C$8:$F$8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'[2]HSI-Non-Mig'!$C$10:$F$10</c:f>
              <c:numCache>
                <c:formatCode>General</c:formatCode>
                <c:ptCount val="4"/>
                <c:pt idx="0">
                  <c:v>-1029</c:v>
                </c:pt>
                <c:pt idx="1">
                  <c:v>-956</c:v>
                </c:pt>
                <c:pt idx="2">
                  <c:v>-1009</c:v>
                </c:pt>
                <c:pt idx="3">
                  <c:v>-797</c:v>
                </c:pt>
              </c:numCache>
            </c:numRef>
          </c:val>
        </c:ser>
        <c:ser>
          <c:idx val="2"/>
          <c:order val="2"/>
          <c:tx>
            <c:strRef>
              <c:f>'[2]HSI-Non-Mig'!$B$11</c:f>
              <c:strCache>
                <c:ptCount val="1"/>
                <c:pt idx="0">
                  <c:v>Mountain West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'[2]HSI-Non-Mig'!$C$8:$F$8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'[2]HSI-Non-Mig'!$C$11:$F$11</c:f>
              <c:numCache>
                <c:formatCode>General</c:formatCode>
                <c:ptCount val="4"/>
                <c:pt idx="0">
                  <c:v>-2204</c:v>
                </c:pt>
                <c:pt idx="1">
                  <c:v>-1957</c:v>
                </c:pt>
                <c:pt idx="2">
                  <c:v>-2264</c:v>
                </c:pt>
                <c:pt idx="3">
                  <c:v>-1754</c:v>
                </c:pt>
              </c:numCache>
            </c:numRef>
          </c:val>
        </c:ser>
        <c:ser>
          <c:idx val="3"/>
          <c:order val="3"/>
          <c:tx>
            <c:strRef>
              <c:f>'[2]HSI-Non-Mig'!$B$12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'[2]HSI-Non-Mig'!$C$8:$F$8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'[2]HSI-Non-Mig'!$C$12:$F$12</c:f>
              <c:numCache>
                <c:formatCode>General</c:formatCode>
                <c:ptCount val="4"/>
                <c:pt idx="0">
                  <c:v>-1827</c:v>
                </c:pt>
                <c:pt idx="1">
                  <c:v>-1684</c:v>
                </c:pt>
                <c:pt idx="2">
                  <c:v>-1964</c:v>
                </c:pt>
                <c:pt idx="3">
                  <c:v>-1524</c:v>
                </c:pt>
              </c:numCache>
            </c:numRef>
          </c:val>
        </c:ser>
        <c:ser>
          <c:idx val="4"/>
          <c:order val="4"/>
          <c:tx>
            <c:strRef>
              <c:f>'[2]HSI-Non-Mig'!$B$13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'[2]HSI-Non-Mig'!$C$8:$F$8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'[2]HSI-Non-Mig'!$C$13:$F$13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85117568"/>
        <c:axId val="85123456"/>
      </c:barChart>
      <c:catAx>
        <c:axId val="85117568"/>
        <c:scaling>
          <c:orientation val="minMax"/>
        </c:scaling>
        <c:axPos val="t"/>
        <c:numFmt formatCode="[$-409]mmm\-yy;@" sourceLinked="0"/>
        <c:majorTickMark val="none"/>
        <c:tickLblPos val="high"/>
        <c:crossAx val="85123456"/>
        <c:crosses val="autoZero"/>
        <c:auto val="1"/>
        <c:lblAlgn val="ctr"/>
        <c:lblOffset val="100"/>
      </c:catAx>
      <c:valAx>
        <c:axId val="85123456"/>
        <c:scaling>
          <c:orientation val="maxMin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</c:title>
        <c:numFmt formatCode="General" sourceLinked="1"/>
        <c:tickLblPos val="nextTo"/>
        <c:crossAx val="851175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MoM chart</a:t>
            </a:r>
          </a:p>
        </c:rich>
      </c:tx>
      <c:layout>
        <c:manualLayout>
          <c:xMode val="edge"/>
          <c:yMode val="edge"/>
          <c:x val="0.4590014684287812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715379189936278"/>
          <c:y val="7.4857594473553404E-2"/>
          <c:w val="0.76117219929006652"/>
          <c:h val="0.68160056201153363"/>
        </c:manualLayout>
      </c:layout>
      <c:barChart>
        <c:barDir val="col"/>
        <c:grouping val="clustered"/>
        <c:ser>
          <c:idx val="0"/>
          <c:order val="0"/>
          <c:tx>
            <c:strRef>
              <c:f>'[2]B1-Non-mig'!$B$9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'[2]B1-Non-mig'!$C$8:$F$8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'[2]B1-Non-mig'!$C$9:$F$9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'[2]B1-Non-mig'!$B$10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'[2]B1-Non-mig'!$C$8:$F$8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'[2]B1-Non-mig'!$C$10:$F$10</c:f>
              <c:numCache>
                <c:formatCode>General</c:formatCode>
                <c:ptCount val="4"/>
                <c:pt idx="0">
                  <c:v>-3864</c:v>
                </c:pt>
                <c:pt idx="1">
                  <c:v>-3495</c:v>
                </c:pt>
                <c:pt idx="2">
                  <c:v>-3653</c:v>
                </c:pt>
                <c:pt idx="3">
                  <c:v>-2917</c:v>
                </c:pt>
              </c:numCache>
            </c:numRef>
          </c:val>
        </c:ser>
        <c:ser>
          <c:idx val="2"/>
          <c:order val="2"/>
          <c:tx>
            <c:strRef>
              <c:f>'[2]B1-Non-mig'!$B$11</c:f>
              <c:strCache>
                <c:ptCount val="1"/>
                <c:pt idx="0">
                  <c:v>Mountain West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'[2]B1-Non-mig'!$C$8:$F$8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'[2]B1-Non-mig'!$C$11:$F$11</c:f>
              <c:numCache>
                <c:formatCode>General</c:formatCode>
                <c:ptCount val="4"/>
                <c:pt idx="0">
                  <c:v>-7903</c:v>
                </c:pt>
                <c:pt idx="1">
                  <c:v>-7790</c:v>
                </c:pt>
                <c:pt idx="2">
                  <c:v>-8323</c:v>
                </c:pt>
                <c:pt idx="3">
                  <c:v>-6558</c:v>
                </c:pt>
              </c:numCache>
            </c:numRef>
          </c:val>
        </c:ser>
        <c:ser>
          <c:idx val="3"/>
          <c:order val="3"/>
          <c:tx>
            <c:strRef>
              <c:f>'[2]B1-Non-mig'!$B$12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'[2]B1-Non-mig'!$C$8:$F$8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'[2]B1-Non-mig'!$C$12:$F$12</c:f>
              <c:numCache>
                <c:formatCode>General</c:formatCode>
                <c:ptCount val="4"/>
                <c:pt idx="0">
                  <c:v>-6980</c:v>
                </c:pt>
                <c:pt idx="1">
                  <c:v>-6643</c:v>
                </c:pt>
                <c:pt idx="2">
                  <c:v>-7702</c:v>
                </c:pt>
                <c:pt idx="3">
                  <c:v>-5380</c:v>
                </c:pt>
              </c:numCache>
            </c:numRef>
          </c:val>
        </c:ser>
        <c:ser>
          <c:idx val="4"/>
          <c:order val="4"/>
          <c:tx>
            <c:strRef>
              <c:f>'[2]B1-Non-mig'!$B$13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'[2]B1-Non-mig'!$C$8:$F$8</c:f>
              <c:numCache>
                <c:formatCode>General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'[2]B1-Non-mig'!$C$13:$F$13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85155200"/>
        <c:axId val="85185664"/>
      </c:barChart>
      <c:catAx>
        <c:axId val="85155200"/>
        <c:scaling>
          <c:orientation val="minMax"/>
        </c:scaling>
        <c:axPos val="t"/>
        <c:numFmt formatCode="[$-409]mmm\-yy;@" sourceLinked="0"/>
        <c:majorTickMark val="none"/>
        <c:tickLblPos val="high"/>
        <c:crossAx val="85185664"/>
        <c:crosses val="autoZero"/>
        <c:auto val="1"/>
        <c:lblAlgn val="ctr"/>
        <c:lblOffset val="100"/>
      </c:catAx>
      <c:valAx>
        <c:axId val="85185664"/>
        <c:scaling>
          <c:orientation val="maxMin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</c:title>
        <c:numFmt formatCode="General" sourceLinked="1"/>
        <c:tickLblPos val="nextTo"/>
        <c:crossAx val="8515520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MoM chart</a:t>
            </a:r>
          </a:p>
        </c:rich>
      </c:tx>
      <c:layout>
        <c:manualLayout>
          <c:xMode val="edge"/>
          <c:yMode val="edge"/>
          <c:x val="0.44725403817914833"/>
          <c:y val="5.5325034578147395E-3"/>
        </c:manualLayout>
      </c:layout>
    </c:title>
    <c:plotArea>
      <c:layout>
        <c:manualLayout>
          <c:layoutTarget val="inner"/>
          <c:xMode val="edge"/>
          <c:yMode val="edge"/>
          <c:x val="0.17715379189936273"/>
          <c:y val="9.2683373084588475E-2"/>
          <c:w val="0.78760391735174073"/>
          <c:h val="0.6354794654817526"/>
        </c:manualLayout>
      </c:layout>
      <c:barChart>
        <c:barDir val="col"/>
        <c:grouping val="clustered"/>
        <c:ser>
          <c:idx val="0"/>
          <c:order val="0"/>
          <c:tx>
            <c:strRef>
              <c:f>Sheet1!$O$4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Sheet1!$P$5:$S$5</c:f>
              <c:numCache>
                <c:formatCode>General</c:formatCode>
                <c:ptCount val="4"/>
                <c:pt idx="0">
                  <c:v>-3864</c:v>
                </c:pt>
                <c:pt idx="1">
                  <c:v>-3495</c:v>
                </c:pt>
                <c:pt idx="2">
                  <c:v>-3653</c:v>
                </c:pt>
                <c:pt idx="3">
                  <c:v>-4009</c:v>
                </c:pt>
              </c:numCache>
            </c:numRef>
          </c:val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Mountain West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Sheet1!$P$6:$S$6</c:f>
              <c:numCache>
                <c:formatCode>General</c:formatCode>
                <c:ptCount val="4"/>
                <c:pt idx="0">
                  <c:v>-7902</c:v>
                </c:pt>
                <c:pt idx="1">
                  <c:v>-7791</c:v>
                </c:pt>
                <c:pt idx="2">
                  <c:v>-8323</c:v>
                </c:pt>
                <c:pt idx="3">
                  <c:v>-8554</c:v>
                </c:pt>
              </c:numCache>
            </c:numRef>
          </c:val>
        </c:ser>
        <c:ser>
          <c:idx val="3"/>
          <c:order val="3"/>
          <c:tx>
            <c:strRef>
              <c:f>Sheet1!$O$7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Sheet1!$P$7:$S$7</c:f>
              <c:numCache>
                <c:formatCode>General</c:formatCode>
                <c:ptCount val="4"/>
                <c:pt idx="0">
                  <c:v>-6980</c:v>
                </c:pt>
                <c:pt idx="1">
                  <c:v>-6643</c:v>
                </c:pt>
                <c:pt idx="2">
                  <c:v>-7702</c:v>
                </c:pt>
                <c:pt idx="3">
                  <c:v>-6866</c:v>
                </c:pt>
              </c:numCache>
            </c:numRef>
          </c:val>
        </c:ser>
        <c:ser>
          <c:idx val="4"/>
          <c:order val="4"/>
          <c:tx>
            <c:strRef>
              <c:f>Sheet1!$O$8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Sheet1!$P$8:$S$8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85496192"/>
        <c:axId val="85497728"/>
      </c:barChart>
      <c:dateAx>
        <c:axId val="85496192"/>
        <c:scaling>
          <c:orientation val="minMax"/>
        </c:scaling>
        <c:axPos val="t"/>
        <c:numFmt formatCode="[$-409]mmm\-yy;@" sourceLinked="0"/>
        <c:majorTickMark val="none"/>
        <c:tickLblPos val="high"/>
        <c:crossAx val="85497728"/>
        <c:crosses val="autoZero"/>
        <c:auto val="1"/>
        <c:lblOffset val="100"/>
      </c:dateAx>
      <c:valAx>
        <c:axId val="85497728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</c:title>
        <c:numFmt formatCode="General" sourceLinked="1"/>
        <c:tickLblPos val="nextTo"/>
        <c:crossAx val="8549619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Outs</c:v>
          </c:tx>
          <c:cat>
            <c:strRef>
              <c:f>[0]!Combine_Name</c:f>
              <c:strCache>
                <c:ptCount val="5"/>
                <c:pt idx="0">
                  <c:v>CC2A3</c:v>
                </c:pt>
                <c:pt idx="1">
                  <c:v>287C2</c:v>
                </c:pt>
                <c:pt idx="2">
                  <c:v>290C2</c:v>
                </c:pt>
                <c:pt idx="3">
                  <c:v>CCA3YR</c:v>
                </c:pt>
                <c:pt idx="4">
                  <c:v>442K</c:v>
                </c:pt>
              </c:strCache>
            </c:strRef>
          </c:cat>
          <c:val>
            <c:numRef>
              <c:f>[0]!Combine_Value</c:f>
              <c:numCache>
                <c:formatCode>General</c:formatCode>
                <c:ptCount val="5"/>
                <c:pt idx="0">
                  <c:v>317</c:v>
                </c:pt>
                <c:pt idx="1">
                  <c:v>249</c:v>
                </c:pt>
                <c:pt idx="2">
                  <c:v>643</c:v>
                </c:pt>
                <c:pt idx="3">
                  <c:v>308</c:v>
                </c:pt>
                <c:pt idx="4">
                  <c:v>267</c:v>
                </c:pt>
              </c:numCache>
            </c:numRef>
          </c:val>
        </c:ser>
        <c:axId val="85575168"/>
        <c:axId val="85576704"/>
      </c:barChart>
      <c:catAx>
        <c:axId val="85575168"/>
        <c:scaling>
          <c:orientation val="minMax"/>
        </c:scaling>
        <c:axPos val="b"/>
        <c:numFmt formatCode="dd\-mmm\-yy" sourceLinked="0"/>
        <c:tickLblPos val="nextTo"/>
        <c:crossAx val="85576704"/>
        <c:crosses val="autoZero"/>
        <c:auto val="1"/>
        <c:lblAlgn val="ctr"/>
        <c:lblOffset val="100"/>
      </c:catAx>
      <c:valAx>
        <c:axId val="85576704"/>
        <c:scaling>
          <c:orientation val="minMax"/>
        </c:scaling>
        <c:axPos val="l"/>
        <c:majorGridlines/>
        <c:numFmt formatCode="General" sourceLinked="1"/>
        <c:tickLblPos val="nextTo"/>
        <c:crossAx val="8557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715379189936262"/>
          <c:y val="9.2683373084588475E-2"/>
          <c:w val="0.78760391735174073"/>
          <c:h val="0.6354794654817526"/>
        </c:manualLayout>
      </c:layout>
      <c:barChart>
        <c:barDir val="col"/>
        <c:grouping val="stacked"/>
        <c:ser>
          <c:idx val="0"/>
          <c:order val="0"/>
          <c:tx>
            <c:strRef>
              <c:f>Sheet1!$O$4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Sheet1!$P$5:$S$5</c:f>
              <c:numCache>
                <c:formatCode>General</c:formatCode>
                <c:ptCount val="4"/>
                <c:pt idx="0">
                  <c:v>-3864</c:v>
                </c:pt>
                <c:pt idx="1">
                  <c:v>-3495</c:v>
                </c:pt>
                <c:pt idx="2">
                  <c:v>-3653</c:v>
                </c:pt>
                <c:pt idx="3">
                  <c:v>-4009</c:v>
                </c:pt>
              </c:numCache>
            </c:numRef>
          </c:val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Mountain West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Sheet1!$P$6:$S$6</c:f>
              <c:numCache>
                <c:formatCode>General</c:formatCode>
                <c:ptCount val="4"/>
                <c:pt idx="0">
                  <c:v>-7902</c:v>
                </c:pt>
                <c:pt idx="1">
                  <c:v>-7791</c:v>
                </c:pt>
                <c:pt idx="2">
                  <c:v>-8323</c:v>
                </c:pt>
                <c:pt idx="3">
                  <c:v>-8554</c:v>
                </c:pt>
              </c:numCache>
            </c:numRef>
          </c:val>
        </c:ser>
        <c:ser>
          <c:idx val="3"/>
          <c:order val="3"/>
          <c:tx>
            <c:strRef>
              <c:f>Sheet1!$O$7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Sheet1!$P$7:$S$7</c:f>
              <c:numCache>
                <c:formatCode>General</c:formatCode>
                <c:ptCount val="4"/>
                <c:pt idx="0">
                  <c:v>-6980</c:v>
                </c:pt>
                <c:pt idx="1">
                  <c:v>-6643</c:v>
                </c:pt>
                <c:pt idx="2">
                  <c:v>-7702</c:v>
                </c:pt>
                <c:pt idx="3">
                  <c:v>-6866</c:v>
                </c:pt>
              </c:numCache>
            </c:numRef>
          </c:val>
        </c:ser>
        <c:ser>
          <c:idx val="4"/>
          <c:order val="4"/>
          <c:tx>
            <c:strRef>
              <c:f>Sheet1!$O$8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Sheet1!$P$3:$S$3</c:f>
              <c:numCache>
                <c:formatCode>[$-409]mmm\-yy;@</c:formatCode>
                <c:ptCount val="4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</c:numCache>
            </c:numRef>
          </c:cat>
          <c:val>
            <c:numRef>
              <c:f>Sheet1!$P$8:$S$8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500"/>
        <c:overlap val="100"/>
        <c:axId val="102017280"/>
        <c:axId val="102035456"/>
      </c:barChart>
      <c:dateAx>
        <c:axId val="102017280"/>
        <c:scaling>
          <c:orientation val="minMax"/>
        </c:scaling>
        <c:axPos val="t"/>
        <c:numFmt formatCode="[$-409]mmm\-yy;@" sourceLinked="0"/>
        <c:majorTickMark val="none"/>
        <c:tickLblPos val="high"/>
        <c:crossAx val="102035456"/>
        <c:crosses val="autoZero"/>
        <c:auto val="1"/>
        <c:lblOffset val="100"/>
      </c:dateAx>
      <c:valAx>
        <c:axId val="102035456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Outs</a:t>
                </a:r>
              </a:p>
            </c:rich>
          </c:tx>
          <c:layout/>
        </c:title>
        <c:numFmt formatCode="General" sourceLinked="1"/>
        <c:tickLblPos val="nextTo"/>
        <c:crossAx val="1020172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hart" Target="../charts/chart6.xml"/><Relationship Id="rId7" Type="http://schemas.openxmlformats.org/officeDocument/2006/relationships/image" Target="../media/image4.emf"/><Relationship Id="rId12" Type="http://schemas.openxmlformats.org/officeDocument/2006/relationships/chart" Target="../charts/chart7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emf"/><Relationship Id="rId11" Type="http://schemas.openxmlformats.org/officeDocument/2006/relationships/image" Target="../media/image8.emf"/><Relationship Id="rId5" Type="http://schemas.openxmlformats.org/officeDocument/2006/relationships/image" Target="../media/image2.emf"/><Relationship Id="rId10" Type="http://schemas.openxmlformats.org/officeDocument/2006/relationships/image" Target="../media/image7.emf"/><Relationship Id="rId4" Type="http://schemas.openxmlformats.org/officeDocument/2006/relationships/image" Target="../media/image1.emf"/><Relationship Id="rId9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114</xdr:row>
      <xdr:rowOff>0</xdr:rowOff>
    </xdr:from>
    <xdr:to>
      <xdr:col>31</xdr:col>
      <xdr:colOff>0</xdr:colOff>
      <xdr:row>121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342902</xdr:colOff>
      <xdr:row>6</xdr:row>
      <xdr:rowOff>114300</xdr:rowOff>
    </xdr:from>
    <xdr:to>
      <xdr:col>10</xdr:col>
      <xdr:colOff>152400</xdr:colOff>
      <xdr:row>22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32</xdr:row>
      <xdr:rowOff>28576</xdr:rowOff>
    </xdr:from>
    <xdr:to>
      <xdr:col>10</xdr:col>
      <xdr:colOff>171450</xdr:colOff>
      <xdr:row>49</xdr:row>
      <xdr:rowOff>57151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25</xdr:row>
      <xdr:rowOff>123825</xdr:rowOff>
    </xdr:from>
    <xdr:to>
      <xdr:col>8</xdr:col>
      <xdr:colOff>209550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590550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70</xdr:row>
      <xdr:rowOff>0</xdr:rowOff>
    </xdr:from>
    <xdr:to>
      <xdr:col>8</xdr:col>
      <xdr:colOff>581024</xdr:colOff>
      <xdr:row>86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5</xdr:row>
      <xdr:rowOff>114300</xdr:rowOff>
    </xdr:from>
    <xdr:to>
      <xdr:col>18</xdr:col>
      <xdr:colOff>323850</xdr:colOff>
      <xdr:row>19</xdr:row>
      <xdr:rowOff>152400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77150" y="923925"/>
          <a:ext cx="4591050" cy="23050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</xdr:row>
      <xdr:rowOff>133350</xdr:rowOff>
    </xdr:from>
    <xdr:to>
      <xdr:col>18</xdr:col>
      <xdr:colOff>323850</xdr:colOff>
      <xdr:row>40</xdr:row>
      <xdr:rowOff>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77150" y="4181475"/>
          <a:ext cx="4591050" cy="2295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48</xdr:row>
      <xdr:rowOff>57150</xdr:rowOff>
    </xdr:from>
    <xdr:to>
      <xdr:col>18</xdr:col>
      <xdr:colOff>323850</xdr:colOff>
      <xdr:row>63</xdr:row>
      <xdr:rowOff>47625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77150" y="7829550"/>
          <a:ext cx="4591050" cy="24193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70</xdr:row>
      <xdr:rowOff>0</xdr:rowOff>
    </xdr:from>
    <xdr:to>
      <xdr:col>18</xdr:col>
      <xdr:colOff>323850</xdr:colOff>
      <xdr:row>87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677150" y="11334750"/>
          <a:ext cx="4591050" cy="276225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28</xdr:col>
      <xdr:colOff>323850</xdr:colOff>
      <xdr:row>20</xdr:row>
      <xdr:rowOff>76200</xdr:rowOff>
    </xdr:to>
    <xdr:pic>
      <xdr:nvPicPr>
        <xdr:cNvPr id="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515975" y="971550"/>
          <a:ext cx="4591050" cy="234315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28</xdr:col>
      <xdr:colOff>323850</xdr:colOff>
      <xdr:row>42</xdr:row>
      <xdr:rowOff>9525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515975" y="4048125"/>
          <a:ext cx="4591050" cy="276225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48</xdr:row>
      <xdr:rowOff>76200</xdr:rowOff>
    </xdr:from>
    <xdr:to>
      <xdr:col>28</xdr:col>
      <xdr:colOff>323850</xdr:colOff>
      <xdr:row>62</xdr:row>
      <xdr:rowOff>152399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515975" y="7848600"/>
          <a:ext cx="4591050" cy="2343149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70</xdr:row>
      <xdr:rowOff>47625</xdr:rowOff>
    </xdr:from>
    <xdr:to>
      <xdr:col>28</xdr:col>
      <xdr:colOff>323850</xdr:colOff>
      <xdr:row>87</xdr:row>
      <xdr:rowOff>38100</xdr:rowOff>
    </xdr:to>
    <xdr:pic>
      <xdr:nvPicPr>
        <xdr:cNvPr id="1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515975" y="11382375"/>
          <a:ext cx="4591050" cy="2743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352426</xdr:colOff>
      <xdr:row>7</xdr:row>
      <xdr:rowOff>9525</xdr:rowOff>
    </xdr:from>
    <xdr:to>
      <xdr:col>7</xdr:col>
      <xdr:colOff>590550</xdr:colOff>
      <xdr:row>21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304800</xdr:colOff>
      <xdr:row>22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9525</xdr:rowOff>
    </xdr:from>
    <xdr:to>
      <xdr:col>5</xdr:col>
      <xdr:colOff>561976</xdr:colOff>
      <xdr:row>22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6</xdr:row>
      <xdr:rowOff>123825</xdr:rowOff>
    </xdr:from>
    <xdr:to>
      <xdr:col>18</xdr:col>
      <xdr:colOff>38100</xdr:colOff>
      <xdr:row>22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352424</xdr:colOff>
      <xdr:row>29</xdr:row>
      <xdr:rowOff>161924</xdr:rowOff>
    </xdr:from>
    <xdr:to>
      <xdr:col>17</xdr:col>
      <xdr:colOff>600074</xdr:colOff>
      <xdr:row>44</xdr:row>
      <xdr:rowOff>142874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54</xdr:row>
      <xdr:rowOff>142875</xdr:rowOff>
    </xdr:from>
    <xdr:to>
      <xdr:col>18</xdr:col>
      <xdr:colOff>152399</xdr:colOff>
      <xdr:row>68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66675</xdr:rowOff>
    </xdr:from>
    <xdr:to>
      <xdr:col>7</xdr:col>
      <xdr:colOff>57149</xdr:colOff>
      <xdr:row>45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496957</xdr:colOff>
      <xdr:row>20</xdr:row>
      <xdr:rowOff>16566</xdr:rowOff>
    </xdr:from>
    <xdr:to>
      <xdr:col>35</xdr:col>
      <xdr:colOff>198783</xdr:colOff>
      <xdr:row>36</xdr:row>
      <xdr:rowOff>107674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eeti\CHURN%20SUMMARY%20DASHBOARD\hsi%20new%20folder\LCTL%20_Business_Churn%20Dashboard-29%20Apr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eeti\CHURN%20SUMMARY%20DASHBOARD\LQ%20Folder\LQ%20Outs%20and%20Mig%20Outs%20Dashboard%20BUSSOL-%20Draft%20Version%20-%20V1%2001%20JAN%20-%2029%20Apr%20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  <sheetName val="Daily Summary LCTL HSI Outs"/>
      <sheetName val="Daily Summary LCTL B1 Outs"/>
      <sheetName val="HSI-LCTLSpeed wise"/>
      <sheetName val="mapping"/>
      <sheetName val="HSI-LCTL state wise"/>
      <sheetName val="Summary"/>
    </sheetNames>
    <sheetDataSet>
      <sheetData sheetId="0"/>
      <sheetData sheetId="1">
        <row r="8">
          <cell r="C8">
            <v>42035</v>
          </cell>
        </row>
      </sheetData>
      <sheetData sheetId="2">
        <row r="8">
          <cell r="C8">
            <v>42035</v>
          </cell>
          <cell r="D8">
            <v>42063</v>
          </cell>
          <cell r="E8">
            <v>42094</v>
          </cell>
          <cell r="F8">
            <v>42124</v>
          </cell>
        </row>
        <row r="9">
          <cell r="B9" t="str">
            <v>EAST</v>
          </cell>
          <cell r="C9">
            <v>-7671</v>
          </cell>
          <cell r="D9">
            <v>-6732</v>
          </cell>
          <cell r="E9">
            <v>-7188</v>
          </cell>
          <cell r="F9">
            <v>-2687</v>
          </cell>
        </row>
        <row r="10">
          <cell r="B10" t="str">
            <v>MIDWEST</v>
          </cell>
          <cell r="C10">
            <v>-2901</v>
          </cell>
          <cell r="D10">
            <v>-2700</v>
          </cell>
          <cell r="E10">
            <v>-3192</v>
          </cell>
          <cell r="F10">
            <v>-1128</v>
          </cell>
        </row>
        <row r="11">
          <cell r="B11" t="str">
            <v>Mountain West</v>
          </cell>
          <cell r="C11">
            <v>-152</v>
          </cell>
          <cell r="D11">
            <v>-154</v>
          </cell>
          <cell r="E11">
            <v>-216</v>
          </cell>
          <cell r="F11">
            <v>-46</v>
          </cell>
        </row>
        <row r="12">
          <cell r="B12" t="str">
            <v>WEST</v>
          </cell>
          <cell r="C12">
            <v>-1795</v>
          </cell>
          <cell r="D12">
            <v>-2008</v>
          </cell>
          <cell r="E12">
            <v>-1671</v>
          </cell>
          <cell r="F12">
            <v>-577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SI-Non-Mig"/>
      <sheetName val="HSI-Mig"/>
      <sheetName val="B1-Non-mig"/>
      <sheetName val="B1-Mig"/>
      <sheetName val="HSI-Non-mig-speed"/>
      <sheetName val="HSI-Non-mig-Region-Statewise"/>
      <sheetName val="Sheet1"/>
      <sheetName val="Summary"/>
      <sheetName val="mapping"/>
    </sheetNames>
    <sheetDataSet>
      <sheetData sheetId="0">
        <row r="8">
          <cell r="C8">
            <v>42035</v>
          </cell>
          <cell r="D8">
            <v>42063</v>
          </cell>
          <cell r="E8">
            <v>42094</v>
          </cell>
          <cell r="F8">
            <v>42124</v>
          </cell>
        </row>
        <row r="9">
          <cell r="B9" t="str">
            <v>EAST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B10" t="str">
            <v>MIDWEST</v>
          </cell>
          <cell r="C10">
            <v>-1029</v>
          </cell>
          <cell r="D10">
            <v>-956</v>
          </cell>
          <cell r="E10">
            <v>-1009</v>
          </cell>
          <cell r="F10">
            <v>-797</v>
          </cell>
        </row>
        <row r="11">
          <cell r="B11" t="str">
            <v>Mountain West</v>
          </cell>
          <cell r="C11">
            <v>-2204</v>
          </cell>
          <cell r="D11">
            <v>-1957</v>
          </cell>
          <cell r="E11">
            <v>-2264</v>
          </cell>
          <cell r="F11">
            <v>-1754</v>
          </cell>
        </row>
        <row r="12">
          <cell r="B12" t="str">
            <v>WEST</v>
          </cell>
          <cell r="C12">
            <v>-1827</v>
          </cell>
          <cell r="D12">
            <v>-1684</v>
          </cell>
          <cell r="E12">
            <v>-1964</v>
          </cell>
          <cell r="F12">
            <v>-1524</v>
          </cell>
        </row>
        <row r="13">
          <cell r="B13" t="str">
            <v>UNKNOWN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</sheetData>
      <sheetData sheetId="1"/>
      <sheetData sheetId="2">
        <row r="8">
          <cell r="C8">
            <v>42035</v>
          </cell>
          <cell r="D8">
            <v>42063</v>
          </cell>
          <cell r="E8">
            <v>42094</v>
          </cell>
          <cell r="F8">
            <v>42124</v>
          </cell>
        </row>
        <row r="9">
          <cell r="B9" t="str">
            <v>EAST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B10" t="str">
            <v>MIDWEST</v>
          </cell>
          <cell r="C10">
            <v>-3864</v>
          </cell>
          <cell r="D10">
            <v>-3495</v>
          </cell>
          <cell r="E10">
            <v>-3653</v>
          </cell>
          <cell r="F10">
            <v>-2917</v>
          </cell>
        </row>
        <row r="11">
          <cell r="B11" t="str">
            <v>Mountain West</v>
          </cell>
          <cell r="C11">
            <v>-7903</v>
          </cell>
          <cell r="D11">
            <v>-7790</v>
          </cell>
          <cell r="E11">
            <v>-8323</v>
          </cell>
          <cell r="F11">
            <v>-6558</v>
          </cell>
        </row>
        <row r="12">
          <cell r="B12" t="str">
            <v>WEST</v>
          </cell>
          <cell r="C12">
            <v>-6980</v>
          </cell>
          <cell r="D12">
            <v>-6643</v>
          </cell>
          <cell r="E12">
            <v>-7702</v>
          </cell>
          <cell r="F12">
            <v>-5380</v>
          </cell>
        </row>
        <row r="13">
          <cell r="B13" t="str">
            <v>UNKNOWN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315"/>
  <sheetViews>
    <sheetView topLeftCell="E117" workbookViewId="0">
      <selection activeCell="P130" sqref="P130"/>
    </sheetView>
  </sheetViews>
  <sheetFormatPr defaultRowHeight="12.75"/>
  <cols>
    <col min="1" max="1" width="27.28515625" customWidth="1"/>
    <col min="3" max="3" width="17.28515625" customWidth="1"/>
    <col min="4" max="4" width="16.7109375" customWidth="1"/>
    <col min="5" max="5" width="12.42578125" customWidth="1"/>
    <col min="11" max="11" width="13.140625" customWidth="1"/>
    <col min="16" max="16" width="12" customWidth="1"/>
  </cols>
  <sheetData>
    <row r="1" spans="1:56">
      <c r="A1" s="46" t="s">
        <v>50</v>
      </c>
      <c r="B1" t="s">
        <v>33</v>
      </c>
      <c r="C1" t="s">
        <v>32</v>
      </c>
      <c r="D1" t="s">
        <v>17</v>
      </c>
      <c r="E1" s="85">
        <v>42095</v>
      </c>
      <c r="F1" s="85">
        <v>42096</v>
      </c>
      <c r="G1" s="85">
        <v>42097</v>
      </c>
      <c r="H1" s="85">
        <v>42098</v>
      </c>
      <c r="I1" s="85">
        <v>42099</v>
      </c>
      <c r="J1" s="85">
        <v>42100</v>
      </c>
      <c r="K1" s="85">
        <v>42101</v>
      </c>
      <c r="L1" s="85">
        <v>42102</v>
      </c>
      <c r="M1" s="85">
        <v>42103</v>
      </c>
      <c r="N1" s="85">
        <v>42104</v>
      </c>
      <c r="O1" s="85">
        <v>42105</v>
      </c>
      <c r="P1" s="85">
        <v>42106</v>
      </c>
      <c r="Q1" s="85">
        <v>42107</v>
      </c>
      <c r="R1" s="85">
        <v>42108</v>
      </c>
      <c r="S1" s="85">
        <v>42109</v>
      </c>
      <c r="T1" s="85">
        <v>42110</v>
      </c>
      <c r="U1" s="85">
        <v>42111</v>
      </c>
      <c r="V1" s="85">
        <v>42112</v>
      </c>
      <c r="W1" s="85">
        <v>42113</v>
      </c>
      <c r="X1" s="85">
        <v>42114</v>
      </c>
      <c r="Y1" s="85">
        <v>42115</v>
      </c>
      <c r="Z1" s="85">
        <v>42116</v>
      </c>
      <c r="AA1" s="85">
        <v>42117</v>
      </c>
      <c r="AB1" s="85">
        <v>42118</v>
      </c>
      <c r="AC1" s="85">
        <v>42119</v>
      </c>
      <c r="AD1" s="85">
        <v>42120</v>
      </c>
      <c r="AE1" s="85">
        <v>42121</v>
      </c>
      <c r="AF1" s="86">
        <v>42122</v>
      </c>
      <c r="AG1" s="86">
        <v>42123</v>
      </c>
      <c r="AH1" s="86">
        <v>42124</v>
      </c>
      <c r="AI1" s="86">
        <v>42125</v>
      </c>
      <c r="AJ1" s="86">
        <v>42126</v>
      </c>
      <c r="AK1" s="86">
        <v>42127</v>
      </c>
      <c r="AL1" s="86">
        <v>42128</v>
      </c>
      <c r="AM1" s="86">
        <v>42129</v>
      </c>
      <c r="AN1" s="86">
        <v>42130</v>
      </c>
      <c r="AO1" s="86">
        <v>42131</v>
      </c>
      <c r="AP1" s="86">
        <v>42132</v>
      </c>
      <c r="AQ1" s="86">
        <v>42133</v>
      </c>
      <c r="AR1" s="86">
        <v>42134</v>
      </c>
      <c r="AS1" s="86">
        <v>42135</v>
      </c>
      <c r="AT1" s="86">
        <v>42136</v>
      </c>
      <c r="AU1" s="86">
        <v>42137</v>
      </c>
      <c r="AV1" s="86">
        <v>42138</v>
      </c>
      <c r="AW1" s="86">
        <v>42139</v>
      </c>
      <c r="AX1" s="86">
        <v>42140</v>
      </c>
      <c r="AY1" s="86">
        <v>42141</v>
      </c>
      <c r="AZ1" s="86">
        <v>42142</v>
      </c>
      <c r="BA1" s="86">
        <v>42143</v>
      </c>
      <c r="BB1" s="86">
        <v>42144</v>
      </c>
      <c r="BC1" s="86">
        <v>42145</v>
      </c>
      <c r="BD1" s="51"/>
    </row>
    <row r="2" spans="1:56">
      <c r="A2" t="str">
        <f t="shared" ref="A2:A15" si="0">B2&amp;C2&amp;D2</f>
        <v>LQLOCALCentral Region</v>
      </c>
      <c r="B2" s="46" t="s">
        <v>35</v>
      </c>
      <c r="C2" s="46" t="s">
        <v>47</v>
      </c>
      <c r="D2" s="46" t="s">
        <v>43</v>
      </c>
      <c r="E2" s="51">
        <v>-42</v>
      </c>
      <c r="F2" s="51">
        <v>-24</v>
      </c>
      <c r="G2" s="51">
        <v>-33</v>
      </c>
      <c r="H2" s="51">
        <v>0</v>
      </c>
      <c r="I2" s="51">
        <v>0</v>
      </c>
      <c r="J2" s="51">
        <v>-28</v>
      </c>
      <c r="K2" s="51">
        <v>-29</v>
      </c>
      <c r="L2" s="51">
        <v>-14</v>
      </c>
      <c r="M2" s="51">
        <v>-1</v>
      </c>
      <c r="N2" s="51">
        <v>0</v>
      </c>
      <c r="O2" s="51">
        <v>0</v>
      </c>
      <c r="P2" s="51">
        <v>0</v>
      </c>
      <c r="Q2" s="51">
        <v>-20</v>
      </c>
      <c r="R2" s="51">
        <v>-27</v>
      </c>
      <c r="S2" s="51">
        <v>-20</v>
      </c>
      <c r="T2" s="51">
        <v>-20</v>
      </c>
      <c r="U2" s="51">
        <v>-20</v>
      </c>
      <c r="V2" s="51">
        <v>0</v>
      </c>
      <c r="W2" s="51">
        <v>0</v>
      </c>
      <c r="X2" s="51">
        <v>-22</v>
      </c>
      <c r="Y2" s="54">
        <v>-31</v>
      </c>
      <c r="Z2" s="54">
        <v>-17</v>
      </c>
      <c r="AA2" s="54">
        <v>-28</v>
      </c>
      <c r="AB2" s="54">
        <v>-27</v>
      </c>
      <c r="AC2" s="54"/>
      <c r="AD2" s="56">
        <v>0</v>
      </c>
      <c r="AE2" s="83">
        <v>-26</v>
      </c>
      <c r="AF2" s="51"/>
      <c r="AG2" s="51">
        <v>0</v>
      </c>
      <c r="AH2" s="51">
        <v>0</v>
      </c>
      <c r="AI2" s="54">
        <v>-1</v>
      </c>
      <c r="AJ2" s="51">
        <v>0</v>
      </c>
      <c r="AK2" s="51">
        <v>0</v>
      </c>
      <c r="AL2" s="54">
        <v>-30</v>
      </c>
      <c r="AM2" s="54">
        <v>-26</v>
      </c>
      <c r="AN2" s="54">
        <v>-22</v>
      </c>
      <c r="AO2" s="54">
        <v>-31</v>
      </c>
      <c r="AP2" s="54">
        <v>-22</v>
      </c>
      <c r="AQ2" s="54">
        <v>0</v>
      </c>
      <c r="AR2" s="56">
        <v>0</v>
      </c>
      <c r="AS2" s="54">
        <v>-37</v>
      </c>
      <c r="AT2" s="54">
        <v>-21</v>
      </c>
      <c r="AU2" s="54">
        <v>-24</v>
      </c>
      <c r="AV2" s="54">
        <v>-25</v>
      </c>
      <c r="AW2" s="54">
        <v>-31</v>
      </c>
      <c r="AX2" s="56">
        <v>0</v>
      </c>
      <c r="AY2" s="56">
        <v>0</v>
      </c>
      <c r="AZ2" s="56">
        <v>0</v>
      </c>
      <c r="BA2" s="51"/>
      <c r="BB2" s="51"/>
      <c r="BC2" s="51"/>
      <c r="BD2" s="51"/>
    </row>
    <row r="3" spans="1:56">
      <c r="A3" t="str">
        <f t="shared" si="0"/>
        <v>LQLOCALMidwest</v>
      </c>
      <c r="B3" s="46" t="s">
        <v>35</v>
      </c>
      <c r="C3" s="46" t="s">
        <v>47</v>
      </c>
      <c r="D3" s="46" t="s">
        <v>27</v>
      </c>
      <c r="E3" s="51">
        <v>-54</v>
      </c>
      <c r="F3" s="51">
        <v>-27</v>
      </c>
      <c r="G3" s="51">
        <v>-56</v>
      </c>
      <c r="H3" s="51">
        <v>0</v>
      </c>
      <c r="I3" s="51">
        <v>0</v>
      </c>
      <c r="J3" s="51">
        <v>-62</v>
      </c>
      <c r="K3" s="51">
        <v>-44</v>
      </c>
      <c r="L3" s="51">
        <v>-30</v>
      </c>
      <c r="M3" s="51">
        <v>0</v>
      </c>
      <c r="N3" s="51">
        <v>-6</v>
      </c>
      <c r="O3" s="51">
        <v>0</v>
      </c>
      <c r="P3" s="51">
        <v>0</v>
      </c>
      <c r="Q3" s="51">
        <v>-60</v>
      </c>
      <c r="R3" s="51">
        <v>-52</v>
      </c>
      <c r="S3" s="51">
        <v>-25</v>
      </c>
      <c r="T3" s="51">
        <v>-25</v>
      </c>
      <c r="U3" s="51">
        <v>-56</v>
      </c>
      <c r="V3" s="51">
        <v>0</v>
      </c>
      <c r="W3" s="51">
        <v>0</v>
      </c>
      <c r="X3" s="51">
        <v>-33</v>
      </c>
      <c r="Y3" s="54">
        <v>-35</v>
      </c>
      <c r="Z3" s="54">
        <v>-42</v>
      </c>
      <c r="AA3" s="54">
        <v>-31</v>
      </c>
      <c r="AB3" s="54">
        <v>-45</v>
      </c>
      <c r="AC3" s="54"/>
      <c r="AD3" s="56">
        <v>0</v>
      </c>
      <c r="AE3" s="83">
        <v>-49</v>
      </c>
      <c r="AF3" s="54"/>
      <c r="AG3" s="51">
        <v>0</v>
      </c>
      <c r="AH3" s="51">
        <v>0</v>
      </c>
      <c r="AI3" s="54">
        <v>-1</v>
      </c>
      <c r="AJ3" s="51"/>
      <c r="AK3" s="51"/>
      <c r="AL3" s="54">
        <v>-33</v>
      </c>
      <c r="AM3" s="54">
        <v>-25</v>
      </c>
      <c r="AN3" s="54">
        <v>-38</v>
      </c>
      <c r="AO3" s="54">
        <v>-25</v>
      </c>
      <c r="AP3" s="54">
        <v>-39</v>
      </c>
      <c r="AQ3" s="54"/>
      <c r="AR3" s="51"/>
      <c r="AS3" s="54">
        <v>-34</v>
      </c>
      <c r="AT3" s="54">
        <v>-41</v>
      </c>
      <c r="AU3" s="54">
        <v>-22</v>
      </c>
      <c r="AV3" s="54">
        <v>-42</v>
      </c>
      <c r="AW3" s="54">
        <v>-50</v>
      </c>
      <c r="AX3" s="51"/>
      <c r="AY3" s="51"/>
      <c r="AZ3" s="51"/>
      <c r="BA3" s="51"/>
      <c r="BB3" s="51"/>
      <c r="BC3" s="51"/>
      <c r="BD3" s="51"/>
    </row>
    <row r="4" spans="1:56">
      <c r="A4" t="str">
        <f t="shared" si="0"/>
        <v>LQLOCALNorthwest</v>
      </c>
      <c r="B4" s="46" t="s">
        <v>35</v>
      </c>
      <c r="C4" s="46" t="s">
        <v>47</v>
      </c>
      <c r="D4" s="46" t="s">
        <v>44</v>
      </c>
      <c r="E4" s="51">
        <v>-76</v>
      </c>
      <c r="F4" s="51">
        <v>-53</v>
      </c>
      <c r="G4" s="51">
        <v>-34</v>
      </c>
      <c r="H4" s="51">
        <v>0</v>
      </c>
      <c r="I4" s="51">
        <v>0</v>
      </c>
      <c r="J4" s="51">
        <v>-42</v>
      </c>
      <c r="K4" s="51">
        <v>-31</v>
      </c>
      <c r="L4" s="51">
        <v>-46</v>
      </c>
      <c r="M4" s="51">
        <v>-34</v>
      </c>
      <c r="N4" s="51">
        <v>-8</v>
      </c>
      <c r="O4" s="51">
        <v>0</v>
      </c>
      <c r="P4" s="51">
        <v>0</v>
      </c>
      <c r="Q4" s="51">
        <v>-47</v>
      </c>
      <c r="R4" s="51">
        <v>-47</v>
      </c>
      <c r="S4" s="51">
        <v>-62</v>
      </c>
      <c r="T4" s="51">
        <v>-66</v>
      </c>
      <c r="U4" s="51">
        <v>-39</v>
      </c>
      <c r="V4" s="51">
        <v>-1</v>
      </c>
      <c r="W4" s="51">
        <v>0</v>
      </c>
      <c r="X4" s="51">
        <v>-55</v>
      </c>
      <c r="Y4" s="54">
        <v>-46</v>
      </c>
      <c r="Z4" s="54">
        <v>-64</v>
      </c>
      <c r="AA4" s="54">
        <v>-34</v>
      </c>
      <c r="AB4" s="54">
        <v>-61</v>
      </c>
      <c r="AC4" s="54">
        <v>-5</v>
      </c>
      <c r="AD4" s="56">
        <v>0</v>
      </c>
      <c r="AE4" s="83">
        <v>-49</v>
      </c>
      <c r="AF4" s="54">
        <v>-30</v>
      </c>
      <c r="AG4" s="51">
        <v>0</v>
      </c>
      <c r="AH4" s="51">
        <v>0</v>
      </c>
      <c r="AI4" s="54">
        <v>0</v>
      </c>
      <c r="AJ4" s="51">
        <v>0</v>
      </c>
      <c r="AK4" s="51">
        <v>0</v>
      </c>
      <c r="AL4" s="54">
        <v>-67</v>
      </c>
      <c r="AM4" s="54">
        <v>-51</v>
      </c>
      <c r="AN4" s="54">
        <v>-40</v>
      </c>
      <c r="AO4" s="54">
        <v>-56</v>
      </c>
      <c r="AP4" s="54">
        <v>-50</v>
      </c>
      <c r="AQ4" s="54">
        <v>-1</v>
      </c>
      <c r="AR4" s="56">
        <v>0</v>
      </c>
      <c r="AS4" s="54">
        <v>-77</v>
      </c>
      <c r="AT4" s="54">
        <v>-59</v>
      </c>
      <c r="AU4" s="54">
        <v>-46</v>
      </c>
      <c r="AV4" s="54">
        <v>-51</v>
      </c>
      <c r="AW4" s="54">
        <v>-50</v>
      </c>
      <c r="AX4" s="56">
        <v>0</v>
      </c>
      <c r="AY4" s="51">
        <v>0</v>
      </c>
      <c r="AZ4" s="54">
        <v>-33</v>
      </c>
      <c r="BA4" s="51"/>
      <c r="BB4" s="51"/>
      <c r="BC4" s="51"/>
      <c r="BD4" s="51"/>
    </row>
    <row r="5" spans="1:56">
      <c r="A5" t="str">
        <f t="shared" si="0"/>
        <v>LQLOCALSouthwest Region</v>
      </c>
      <c r="B5" s="46" t="s">
        <v>35</v>
      </c>
      <c r="C5" s="46" t="s">
        <v>47</v>
      </c>
      <c r="D5" s="46" t="s">
        <v>45</v>
      </c>
      <c r="E5" s="51">
        <v>-74</v>
      </c>
      <c r="F5" s="51">
        <v>-63</v>
      </c>
      <c r="G5" s="51">
        <v>-39</v>
      </c>
      <c r="H5" s="51">
        <v>0</v>
      </c>
      <c r="I5" s="51">
        <v>0</v>
      </c>
      <c r="J5" s="51">
        <v>-43</v>
      </c>
      <c r="K5" s="51">
        <v>-39</v>
      </c>
      <c r="L5" s="51">
        <v>-54</v>
      </c>
      <c r="M5" s="51">
        <v>-5</v>
      </c>
      <c r="N5" s="51">
        <v>-1</v>
      </c>
      <c r="O5" s="51">
        <v>0</v>
      </c>
      <c r="P5" s="51">
        <v>0</v>
      </c>
      <c r="Q5" s="51">
        <v>-47</v>
      </c>
      <c r="R5" s="51">
        <v>-48</v>
      </c>
      <c r="S5" s="51">
        <v>-59</v>
      </c>
      <c r="T5" s="51">
        <v>-30</v>
      </c>
      <c r="U5" s="51">
        <v>-37</v>
      </c>
      <c r="V5" s="51">
        <v>0</v>
      </c>
      <c r="W5" s="51">
        <v>0</v>
      </c>
      <c r="X5" s="51">
        <v>-43</v>
      </c>
      <c r="Y5" s="54">
        <v>-49</v>
      </c>
      <c r="Z5" s="54">
        <v>-50</v>
      </c>
      <c r="AA5" s="54">
        <v>-36</v>
      </c>
      <c r="AB5" s="54">
        <v>-43</v>
      </c>
      <c r="AC5" s="54"/>
      <c r="AD5" s="56">
        <v>0</v>
      </c>
      <c r="AE5" s="83">
        <v>-49</v>
      </c>
      <c r="AF5" s="54"/>
      <c r="AG5" s="51">
        <v>0</v>
      </c>
      <c r="AH5" s="51">
        <v>0</v>
      </c>
      <c r="AI5" s="54">
        <v>-76</v>
      </c>
      <c r="AJ5" s="54">
        <v>-56</v>
      </c>
      <c r="AK5" s="54">
        <v>-44</v>
      </c>
      <c r="AL5" s="54">
        <v>-43</v>
      </c>
      <c r="AM5" s="54">
        <v>-21</v>
      </c>
      <c r="AN5" s="54"/>
      <c r="AO5" s="56">
        <v>0</v>
      </c>
      <c r="AP5" s="54">
        <v>-45</v>
      </c>
      <c r="AQ5" s="54">
        <v>-39</v>
      </c>
      <c r="AR5" s="54">
        <v>-59</v>
      </c>
      <c r="AS5" s="54">
        <v>-47</v>
      </c>
      <c r="AT5" s="54">
        <v>-43</v>
      </c>
      <c r="AU5" s="56">
        <v>0</v>
      </c>
      <c r="AV5" s="56">
        <v>0</v>
      </c>
      <c r="AW5" s="56">
        <v>0</v>
      </c>
      <c r="AX5" s="51"/>
      <c r="AY5" s="51"/>
      <c r="AZ5" s="51"/>
      <c r="BA5" s="51"/>
      <c r="BB5" s="51"/>
      <c r="BC5" s="51"/>
      <c r="BD5" s="51"/>
    </row>
    <row r="6" spans="1:56">
      <c r="A6" t="str">
        <f t="shared" si="0"/>
        <v>LQLOCAL(blank)</v>
      </c>
      <c r="B6" s="46" t="s">
        <v>35</v>
      </c>
      <c r="C6" s="46" t="s">
        <v>47</v>
      </c>
      <c r="D6" s="46" t="s">
        <v>46</v>
      </c>
      <c r="E6" s="51">
        <v>-1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-3</v>
      </c>
      <c r="M6" s="51">
        <v>0</v>
      </c>
      <c r="N6" s="51">
        <v>0</v>
      </c>
      <c r="O6" s="51">
        <v>0</v>
      </c>
      <c r="P6" s="51">
        <v>0</v>
      </c>
      <c r="Q6" s="51">
        <v>-1</v>
      </c>
      <c r="R6" s="51">
        <v>0</v>
      </c>
      <c r="S6" s="51">
        <v>0</v>
      </c>
      <c r="T6" s="51">
        <v>-2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6">
        <v>0</v>
      </c>
      <c r="AE6" s="84">
        <v>0</v>
      </c>
      <c r="AF6" s="51">
        <v>0</v>
      </c>
      <c r="AG6" s="51">
        <v>0</v>
      </c>
      <c r="AH6" s="51">
        <v>0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1:56">
      <c r="A7" t="str">
        <f t="shared" si="0"/>
        <v>LQPure HSICentral Region</v>
      </c>
      <c r="B7" s="46" t="s">
        <v>35</v>
      </c>
      <c r="C7" t="s">
        <v>48</v>
      </c>
      <c r="D7" s="46" t="s">
        <v>43</v>
      </c>
      <c r="E7" s="51">
        <v>-3</v>
      </c>
      <c r="F7" s="51">
        <v>-4</v>
      </c>
      <c r="G7" s="51">
        <v>-4</v>
      </c>
      <c r="H7" s="51">
        <v>0</v>
      </c>
      <c r="I7" s="51">
        <v>0</v>
      </c>
      <c r="J7" s="51">
        <v>0</v>
      </c>
      <c r="K7" s="51">
        <v>-1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-1</v>
      </c>
      <c r="R7" s="51">
        <v>-1</v>
      </c>
      <c r="S7" s="51">
        <v>-2</v>
      </c>
      <c r="T7" s="51">
        <v>0</v>
      </c>
      <c r="U7" s="51">
        <v>-1</v>
      </c>
      <c r="V7" s="51">
        <v>0</v>
      </c>
      <c r="W7" s="51">
        <v>0</v>
      </c>
      <c r="X7" s="51">
        <v>-4</v>
      </c>
      <c r="Y7" s="54">
        <v>-4</v>
      </c>
      <c r="Z7" s="54">
        <v>-1</v>
      </c>
      <c r="AA7" s="54">
        <v>-3</v>
      </c>
      <c r="AB7" s="54"/>
      <c r="AC7" s="54"/>
      <c r="AD7" s="56">
        <v>0</v>
      </c>
      <c r="AE7" s="83">
        <v>-5</v>
      </c>
      <c r="AF7" s="54"/>
      <c r="AG7" s="51">
        <v>0</v>
      </c>
      <c r="AH7" s="51">
        <v>0</v>
      </c>
      <c r="AI7" s="56">
        <v>0</v>
      </c>
      <c r="AJ7" s="56">
        <v>0</v>
      </c>
      <c r="AK7" s="56">
        <v>0</v>
      </c>
      <c r="AL7" s="54">
        <v>-1</v>
      </c>
      <c r="AM7" s="54">
        <v>-1</v>
      </c>
      <c r="AN7" s="54">
        <v>-1</v>
      </c>
      <c r="AO7" s="54">
        <v>-5</v>
      </c>
      <c r="AP7" s="54">
        <v>-3</v>
      </c>
      <c r="AQ7" s="51"/>
      <c r="AR7" s="51"/>
      <c r="AS7" s="54">
        <v>-1</v>
      </c>
      <c r="AT7" s="54">
        <v>-8</v>
      </c>
      <c r="AU7" s="54">
        <v>-3</v>
      </c>
      <c r="AV7" s="54">
        <v>-10</v>
      </c>
      <c r="AW7" s="54">
        <v>-2</v>
      </c>
      <c r="AX7" s="56">
        <v>0</v>
      </c>
      <c r="AY7" s="56">
        <v>0</v>
      </c>
      <c r="AZ7" s="56">
        <v>0</v>
      </c>
      <c r="BA7" s="51"/>
      <c r="BB7" s="51"/>
      <c r="BC7" s="51"/>
      <c r="BD7" s="51"/>
    </row>
    <row r="8" spans="1:56">
      <c r="A8" t="str">
        <f t="shared" si="0"/>
        <v>LQPure HSIMidwest</v>
      </c>
      <c r="B8" s="46" t="s">
        <v>35</v>
      </c>
      <c r="C8" t="s">
        <v>48</v>
      </c>
      <c r="D8" s="46" t="s">
        <v>27</v>
      </c>
      <c r="E8" s="51">
        <v>-3</v>
      </c>
      <c r="F8" s="51">
        <v>-3</v>
      </c>
      <c r="G8" s="51">
        <v>-1</v>
      </c>
      <c r="H8" s="51">
        <v>0</v>
      </c>
      <c r="I8" s="51">
        <v>0</v>
      </c>
      <c r="J8" s="51">
        <v>0</v>
      </c>
      <c r="K8" s="51">
        <v>0</v>
      </c>
      <c r="L8" s="51">
        <v>-1</v>
      </c>
      <c r="M8" s="51">
        <v>0</v>
      </c>
      <c r="N8" s="51">
        <v>-2</v>
      </c>
      <c r="O8" s="51">
        <v>0</v>
      </c>
      <c r="P8" s="51">
        <v>0</v>
      </c>
      <c r="Q8" s="51">
        <v>-3</v>
      </c>
      <c r="R8" s="51">
        <v>-2</v>
      </c>
      <c r="S8" s="51">
        <v>-3</v>
      </c>
      <c r="T8" s="51">
        <v>-3</v>
      </c>
      <c r="U8" s="51">
        <v>-1</v>
      </c>
      <c r="V8" s="51">
        <v>0</v>
      </c>
      <c r="W8" s="51">
        <v>0</v>
      </c>
      <c r="X8" s="51">
        <v>-1</v>
      </c>
      <c r="Y8" s="54">
        <v>-1</v>
      </c>
      <c r="Z8" s="54">
        <v>-2</v>
      </c>
      <c r="AA8" s="54">
        <v>-2</v>
      </c>
      <c r="AB8" s="54">
        <v>-4</v>
      </c>
      <c r="AC8" s="54"/>
      <c r="AD8" s="56">
        <v>0</v>
      </c>
      <c r="AE8" s="83">
        <v>-4</v>
      </c>
      <c r="AF8" s="54"/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4">
        <v>-3</v>
      </c>
      <c r="AM8" s="54">
        <v>-7</v>
      </c>
      <c r="AN8" s="54">
        <v>-4</v>
      </c>
      <c r="AO8" s="54">
        <v>-2</v>
      </c>
      <c r="AP8" s="54">
        <v>-1</v>
      </c>
      <c r="AQ8" s="51"/>
      <c r="AR8" s="51"/>
      <c r="AS8" s="54">
        <v>-2</v>
      </c>
      <c r="AT8" s="54">
        <v>-4</v>
      </c>
      <c r="AU8" s="54">
        <v>-3</v>
      </c>
      <c r="AV8" s="54">
        <v>-4</v>
      </c>
      <c r="AW8" s="54">
        <v>-3</v>
      </c>
      <c r="AX8" s="51"/>
      <c r="AY8" s="51"/>
      <c r="AZ8" s="51"/>
      <c r="BA8" s="51"/>
      <c r="BB8" s="51"/>
      <c r="BC8" s="51"/>
      <c r="BD8" s="51"/>
    </row>
    <row r="9" spans="1:56">
      <c r="A9" t="str">
        <f t="shared" si="0"/>
        <v>LQPure HSINorthwest</v>
      </c>
      <c r="B9" s="46" t="s">
        <v>35</v>
      </c>
      <c r="C9" t="s">
        <v>48</v>
      </c>
      <c r="D9" s="46" t="s">
        <v>44</v>
      </c>
      <c r="E9" s="51">
        <v>-7</v>
      </c>
      <c r="F9" s="51">
        <v>-7</v>
      </c>
      <c r="G9" s="51">
        <v>-2</v>
      </c>
      <c r="H9" s="51">
        <v>0</v>
      </c>
      <c r="I9" s="51">
        <v>0</v>
      </c>
      <c r="J9" s="51">
        <v>-4</v>
      </c>
      <c r="K9" s="51">
        <v>-5</v>
      </c>
      <c r="L9" s="51">
        <v>-1</v>
      </c>
      <c r="M9" s="51">
        <v>-3</v>
      </c>
      <c r="N9" s="51">
        <v>-1</v>
      </c>
      <c r="O9" s="51">
        <v>0</v>
      </c>
      <c r="P9" s="51">
        <v>0</v>
      </c>
      <c r="Q9" s="51">
        <v>-2</v>
      </c>
      <c r="R9" s="51">
        <v>-4</v>
      </c>
      <c r="S9" s="51">
        <v>-4</v>
      </c>
      <c r="T9" s="51">
        <v>-1</v>
      </c>
      <c r="U9" s="51">
        <v>-4</v>
      </c>
      <c r="V9" s="51">
        <v>0</v>
      </c>
      <c r="W9" s="51">
        <v>0</v>
      </c>
      <c r="X9" s="51">
        <v>-1</v>
      </c>
      <c r="Y9" s="54">
        <v>-4</v>
      </c>
      <c r="Z9" s="54"/>
      <c r="AA9" s="54">
        <v>-5</v>
      </c>
      <c r="AB9" s="54">
        <v>-2</v>
      </c>
      <c r="AC9" s="54"/>
      <c r="AD9" s="56">
        <v>0</v>
      </c>
      <c r="AE9" s="83">
        <v>-3</v>
      </c>
      <c r="AF9" s="54">
        <v>-5</v>
      </c>
      <c r="AG9" s="51">
        <v>0</v>
      </c>
      <c r="AH9" s="51">
        <v>0</v>
      </c>
      <c r="AI9" s="51"/>
      <c r="AJ9" s="51"/>
      <c r="AK9" s="51"/>
      <c r="AL9" s="54">
        <v>-5</v>
      </c>
      <c r="AM9" s="54">
        <v>-6</v>
      </c>
      <c r="AN9" s="54">
        <v>-11</v>
      </c>
      <c r="AO9" s="54">
        <v>-1</v>
      </c>
      <c r="AP9" s="54">
        <v>-3</v>
      </c>
      <c r="AQ9" s="51"/>
      <c r="AR9" s="51"/>
      <c r="AS9" s="54">
        <v>-2</v>
      </c>
      <c r="AT9" s="54">
        <v>-2</v>
      </c>
      <c r="AU9" s="54">
        <v>-2</v>
      </c>
      <c r="AV9" s="54">
        <v>-2</v>
      </c>
      <c r="AW9" s="54">
        <v>-2</v>
      </c>
      <c r="AX9" s="54">
        <v>0</v>
      </c>
      <c r="AY9" s="54">
        <v>0</v>
      </c>
      <c r="AZ9" s="54">
        <v>-1</v>
      </c>
      <c r="BA9" s="51"/>
      <c r="BB9" s="51"/>
      <c r="BC9" s="51"/>
      <c r="BD9" s="51"/>
    </row>
    <row r="10" spans="1:56">
      <c r="A10" t="str">
        <f t="shared" si="0"/>
        <v>LQPure HSISouthwest Region</v>
      </c>
      <c r="B10" s="46" t="s">
        <v>35</v>
      </c>
      <c r="C10" t="s">
        <v>48</v>
      </c>
      <c r="D10" s="46" t="s">
        <v>45</v>
      </c>
      <c r="E10" s="51">
        <v>-5</v>
      </c>
      <c r="F10" s="51">
        <v>-5</v>
      </c>
      <c r="G10" s="51">
        <v>-3</v>
      </c>
      <c r="H10" s="51">
        <v>0</v>
      </c>
      <c r="I10" s="51">
        <v>0</v>
      </c>
      <c r="J10" s="51">
        <v>-5</v>
      </c>
      <c r="K10" s="51">
        <v>-5</v>
      </c>
      <c r="L10" s="51">
        <v>-7</v>
      </c>
      <c r="M10" s="51">
        <v>0</v>
      </c>
      <c r="N10" s="51">
        <v>0</v>
      </c>
      <c r="O10" s="51">
        <v>0</v>
      </c>
      <c r="P10" s="51">
        <v>0</v>
      </c>
      <c r="Q10" s="51">
        <v>-6</v>
      </c>
      <c r="R10" s="51">
        <v>-6</v>
      </c>
      <c r="S10" s="51">
        <v>-6</v>
      </c>
      <c r="T10" s="51">
        <v>-3</v>
      </c>
      <c r="U10" s="51">
        <v>-4</v>
      </c>
      <c r="V10" s="51">
        <v>0</v>
      </c>
      <c r="W10" s="51">
        <v>0</v>
      </c>
      <c r="X10" s="51">
        <v>-7</v>
      </c>
      <c r="Y10" s="54">
        <v>-13</v>
      </c>
      <c r="Z10" s="54">
        <v>-1</v>
      </c>
      <c r="AA10" s="54">
        <v>-4</v>
      </c>
      <c r="AB10" s="54">
        <v>-6</v>
      </c>
      <c r="AC10" s="54"/>
      <c r="AD10" s="56">
        <v>0</v>
      </c>
      <c r="AE10" s="83">
        <v>-3</v>
      </c>
      <c r="AF10" s="54"/>
      <c r="AG10" s="51">
        <v>0</v>
      </c>
      <c r="AH10" s="51">
        <v>0</v>
      </c>
      <c r="AI10" s="51"/>
      <c r="AJ10" s="51"/>
      <c r="AK10" s="51"/>
      <c r="AL10" s="54">
        <v>-3</v>
      </c>
      <c r="AM10" s="54">
        <v>-8</v>
      </c>
      <c r="AN10" s="54">
        <v>-6</v>
      </c>
      <c r="AO10" s="54">
        <v>-3</v>
      </c>
      <c r="AP10" s="54">
        <v>-2</v>
      </c>
      <c r="AQ10" s="51"/>
      <c r="AR10" s="51"/>
      <c r="AS10" s="54">
        <v>-3</v>
      </c>
      <c r="AT10" s="54">
        <v>-6</v>
      </c>
      <c r="AU10" s="54">
        <v>-5</v>
      </c>
      <c r="AV10" s="54">
        <v>-3</v>
      </c>
      <c r="AW10" s="54">
        <v>-4</v>
      </c>
      <c r="AX10" s="54">
        <v>0</v>
      </c>
      <c r="AY10" s="54">
        <v>0</v>
      </c>
      <c r="AZ10" s="54">
        <v>0</v>
      </c>
      <c r="BA10" s="51"/>
      <c r="BB10" s="51"/>
      <c r="BC10" s="51"/>
      <c r="BD10" s="51"/>
    </row>
    <row r="11" spans="1:56">
      <c r="A11" t="str">
        <f t="shared" si="0"/>
        <v>LQTraditional HSICentral Region</v>
      </c>
      <c r="B11" s="46" t="s">
        <v>35</v>
      </c>
      <c r="C11" t="s">
        <v>49</v>
      </c>
      <c r="D11" s="46" t="s">
        <v>43</v>
      </c>
      <c r="E11" s="51">
        <v>-11</v>
      </c>
      <c r="F11" s="51">
        <v>-7</v>
      </c>
      <c r="G11" s="51">
        <v>-14</v>
      </c>
      <c r="H11" s="51">
        <v>0</v>
      </c>
      <c r="I11" s="51">
        <v>0</v>
      </c>
      <c r="J11" s="51">
        <v>-13</v>
      </c>
      <c r="K11" s="51">
        <v>-10</v>
      </c>
      <c r="L11" s="51">
        <v>-7</v>
      </c>
      <c r="M11" s="51">
        <v>-1</v>
      </c>
      <c r="N11" s="51">
        <v>0</v>
      </c>
      <c r="O11" s="51">
        <v>0</v>
      </c>
      <c r="P11" s="51">
        <v>0</v>
      </c>
      <c r="Q11" s="51">
        <v>-8</v>
      </c>
      <c r="R11" s="51">
        <v>-9</v>
      </c>
      <c r="S11" s="51">
        <v>-6</v>
      </c>
      <c r="T11" s="51">
        <v>-8</v>
      </c>
      <c r="U11" s="51">
        <v>-5</v>
      </c>
      <c r="V11" s="51">
        <v>0</v>
      </c>
      <c r="W11" s="51">
        <v>0</v>
      </c>
      <c r="X11" s="51">
        <v>-7</v>
      </c>
      <c r="Y11" s="54">
        <v>-4</v>
      </c>
      <c r="Z11" s="54">
        <v>-7</v>
      </c>
      <c r="AA11" s="54">
        <v>-15</v>
      </c>
      <c r="AB11" s="54">
        <v>-7</v>
      </c>
      <c r="AC11" s="54"/>
      <c r="AD11" s="56">
        <v>0</v>
      </c>
      <c r="AE11" s="83">
        <v>-12</v>
      </c>
      <c r="AF11" s="54"/>
      <c r="AG11" s="51">
        <v>0</v>
      </c>
      <c r="AH11" s="51">
        <v>0</v>
      </c>
      <c r="AI11" s="54">
        <v>-2</v>
      </c>
      <c r="AJ11" s="51">
        <v>0</v>
      </c>
      <c r="AK11" s="51">
        <v>0</v>
      </c>
      <c r="AL11" s="54">
        <v>-9</v>
      </c>
      <c r="AM11" s="54">
        <v>-11</v>
      </c>
      <c r="AN11" s="54">
        <v>-7</v>
      </c>
      <c r="AO11" s="54">
        <v>-8</v>
      </c>
      <c r="AP11" s="54">
        <v>-8</v>
      </c>
      <c r="AQ11" s="56">
        <v>0</v>
      </c>
      <c r="AR11" s="56">
        <v>0</v>
      </c>
      <c r="AS11" s="54">
        <v>-10</v>
      </c>
      <c r="AT11" s="54">
        <v>-6</v>
      </c>
      <c r="AU11" s="54">
        <v>-9</v>
      </c>
      <c r="AV11" s="54">
        <v>-6</v>
      </c>
      <c r="AW11" s="54">
        <v>-8</v>
      </c>
      <c r="AX11" s="56">
        <v>0</v>
      </c>
      <c r="AY11" s="51"/>
      <c r="AZ11" s="51"/>
      <c r="BA11" s="51"/>
      <c r="BB11" s="51"/>
      <c r="BC11" s="51"/>
      <c r="BD11" s="51"/>
    </row>
    <row r="12" spans="1:56">
      <c r="A12" t="str">
        <f t="shared" si="0"/>
        <v>LQTraditional HSIMidwest</v>
      </c>
      <c r="B12" s="46" t="s">
        <v>35</v>
      </c>
      <c r="C12" t="s">
        <v>49</v>
      </c>
      <c r="D12" s="46" t="s">
        <v>27</v>
      </c>
      <c r="E12" s="51">
        <v>-22</v>
      </c>
      <c r="F12" s="51">
        <v>-8</v>
      </c>
      <c r="G12" s="51">
        <v>-10</v>
      </c>
      <c r="H12" s="51">
        <v>0</v>
      </c>
      <c r="I12" s="51">
        <v>0</v>
      </c>
      <c r="J12" s="51">
        <v>-14</v>
      </c>
      <c r="K12" s="51">
        <v>-15</v>
      </c>
      <c r="L12" s="51">
        <v>-6</v>
      </c>
      <c r="M12" s="51">
        <v>0</v>
      </c>
      <c r="N12" s="51">
        <v>-1</v>
      </c>
      <c r="O12" s="51">
        <v>0</v>
      </c>
      <c r="P12" s="51">
        <v>0</v>
      </c>
      <c r="Q12" s="51">
        <v>-12</v>
      </c>
      <c r="R12" s="51">
        <v>-9</v>
      </c>
      <c r="S12" s="51">
        <v>-11</v>
      </c>
      <c r="T12" s="51">
        <v>-6</v>
      </c>
      <c r="U12" s="51">
        <v>-10</v>
      </c>
      <c r="V12" s="51">
        <v>0</v>
      </c>
      <c r="W12" s="51">
        <v>0</v>
      </c>
      <c r="X12" s="51">
        <v>-9</v>
      </c>
      <c r="Y12" s="54">
        <v>-6</v>
      </c>
      <c r="Z12" s="54">
        <v>-9</v>
      </c>
      <c r="AA12" s="54">
        <v>-17</v>
      </c>
      <c r="AB12" s="54">
        <v>-11</v>
      </c>
      <c r="AC12" s="54"/>
      <c r="AD12" s="56">
        <v>0</v>
      </c>
      <c r="AE12" s="83">
        <v>-15</v>
      </c>
      <c r="AF12" s="54"/>
      <c r="AG12" s="51">
        <v>0</v>
      </c>
      <c r="AH12" s="51">
        <v>0</v>
      </c>
      <c r="AI12" s="51"/>
      <c r="AJ12" s="51">
        <v>0</v>
      </c>
      <c r="AK12" s="51">
        <v>0</v>
      </c>
      <c r="AL12" s="54">
        <v>-4</v>
      </c>
      <c r="AM12" s="54">
        <v>-5</v>
      </c>
      <c r="AN12" s="54">
        <v>-11</v>
      </c>
      <c r="AO12" s="54">
        <v>-8</v>
      </c>
      <c r="AP12" s="54">
        <v>-11</v>
      </c>
      <c r="AQ12" s="51"/>
      <c r="AR12" s="51"/>
      <c r="AS12" s="54">
        <v>-12</v>
      </c>
      <c r="AT12" s="54">
        <v>-10</v>
      </c>
      <c r="AU12" s="54">
        <v>-7</v>
      </c>
      <c r="AV12" s="54">
        <v>-12</v>
      </c>
      <c r="AW12" s="54">
        <v>-12</v>
      </c>
      <c r="AX12" s="51"/>
      <c r="AY12" s="51"/>
      <c r="AZ12" s="51"/>
      <c r="BA12" s="51"/>
      <c r="BB12" s="51"/>
      <c r="BC12" s="51"/>
      <c r="BD12" s="51"/>
    </row>
    <row r="13" spans="1:56">
      <c r="A13" t="str">
        <f t="shared" si="0"/>
        <v>LQTraditional HSINorthwest</v>
      </c>
      <c r="B13" s="46" t="s">
        <v>35</v>
      </c>
      <c r="C13" t="s">
        <v>49</v>
      </c>
      <c r="D13" s="46" t="s">
        <v>44</v>
      </c>
      <c r="E13" s="51">
        <v>-22</v>
      </c>
      <c r="F13" s="51">
        <v>-9</v>
      </c>
      <c r="G13" s="51">
        <v>-9</v>
      </c>
      <c r="H13" s="51">
        <v>0</v>
      </c>
      <c r="I13" s="51">
        <v>0</v>
      </c>
      <c r="J13" s="51">
        <v>-11</v>
      </c>
      <c r="K13" s="51">
        <v>-11</v>
      </c>
      <c r="L13" s="51">
        <v>-13</v>
      </c>
      <c r="M13" s="51">
        <v>-8</v>
      </c>
      <c r="N13" s="51">
        <v>-2</v>
      </c>
      <c r="O13" s="51">
        <v>0</v>
      </c>
      <c r="P13" s="51">
        <v>0</v>
      </c>
      <c r="Q13" s="51">
        <v>-16</v>
      </c>
      <c r="R13" s="51">
        <v>-11</v>
      </c>
      <c r="S13" s="51">
        <v>-10</v>
      </c>
      <c r="T13" s="51">
        <v>-11</v>
      </c>
      <c r="U13" s="51">
        <v>-12</v>
      </c>
      <c r="V13" s="51">
        <v>-1</v>
      </c>
      <c r="W13" s="51">
        <v>0</v>
      </c>
      <c r="X13" s="51">
        <v>-19</v>
      </c>
      <c r="Y13" s="54">
        <v>-8</v>
      </c>
      <c r="Z13" s="54">
        <v>-14</v>
      </c>
      <c r="AA13" s="54">
        <v>-11</v>
      </c>
      <c r="AB13" s="54">
        <v>-16</v>
      </c>
      <c r="AC13" s="54">
        <v>-1</v>
      </c>
      <c r="AD13" s="56">
        <v>0</v>
      </c>
      <c r="AE13" s="83">
        <v>-16</v>
      </c>
      <c r="AF13" s="54">
        <v>-13</v>
      </c>
      <c r="AG13" s="51">
        <v>0</v>
      </c>
      <c r="AH13" s="51">
        <v>0</v>
      </c>
      <c r="AI13" s="54">
        <v>-3</v>
      </c>
      <c r="AJ13" s="51"/>
      <c r="AK13" s="51"/>
      <c r="AL13" s="54">
        <v>-20</v>
      </c>
      <c r="AM13" s="54">
        <v>-14</v>
      </c>
      <c r="AN13" s="54">
        <v>-6</v>
      </c>
      <c r="AO13" s="54">
        <v>-21</v>
      </c>
      <c r="AP13" s="54">
        <v>-11</v>
      </c>
      <c r="AQ13" s="51"/>
      <c r="AR13" s="51"/>
      <c r="AS13" s="54">
        <v>-24</v>
      </c>
      <c r="AT13" s="54">
        <v>-12</v>
      </c>
      <c r="AU13" s="54">
        <v>-11</v>
      </c>
      <c r="AV13" s="54">
        <v>-8</v>
      </c>
      <c r="AW13" s="54">
        <v>-18</v>
      </c>
      <c r="AX13" s="54">
        <v>0</v>
      </c>
      <c r="AY13" s="54">
        <v>0</v>
      </c>
      <c r="AZ13" s="54">
        <v>-9</v>
      </c>
      <c r="BA13" s="51"/>
      <c r="BB13" s="51"/>
      <c r="BC13" s="51"/>
      <c r="BD13" s="51"/>
    </row>
    <row r="14" spans="1:56">
      <c r="A14" t="str">
        <f t="shared" si="0"/>
        <v>LQTraditional HSISouthwest Region</v>
      </c>
      <c r="B14" s="46" t="s">
        <v>35</v>
      </c>
      <c r="C14" t="s">
        <v>49</v>
      </c>
      <c r="D14" s="46" t="s">
        <v>45</v>
      </c>
      <c r="E14" s="51">
        <v>-23</v>
      </c>
      <c r="F14" s="51">
        <v>-21</v>
      </c>
      <c r="G14" s="51">
        <v>-19</v>
      </c>
      <c r="H14" s="51">
        <v>0</v>
      </c>
      <c r="I14" s="51">
        <v>0</v>
      </c>
      <c r="J14" s="51">
        <v>-18</v>
      </c>
      <c r="K14" s="51">
        <v>-10</v>
      </c>
      <c r="L14" s="51">
        <v>-22</v>
      </c>
      <c r="M14" s="51">
        <v>-1</v>
      </c>
      <c r="N14" s="51">
        <v>-1</v>
      </c>
      <c r="O14" s="51">
        <v>0</v>
      </c>
      <c r="P14" s="51">
        <v>0</v>
      </c>
      <c r="Q14" s="51">
        <v>-24</v>
      </c>
      <c r="R14" s="51">
        <v>-12</v>
      </c>
      <c r="S14" s="51">
        <v>-13</v>
      </c>
      <c r="T14" s="51">
        <v>-13</v>
      </c>
      <c r="U14" s="51">
        <v>-10</v>
      </c>
      <c r="V14" s="51">
        <v>0</v>
      </c>
      <c r="W14" s="51">
        <v>0</v>
      </c>
      <c r="X14" s="51">
        <v>-15</v>
      </c>
      <c r="Y14" s="54">
        <v>-12</v>
      </c>
      <c r="Z14" s="54">
        <v>-11</v>
      </c>
      <c r="AA14" s="54">
        <v>-11</v>
      </c>
      <c r="AB14" s="54">
        <v>-8</v>
      </c>
      <c r="AC14" s="54"/>
      <c r="AD14" s="51"/>
      <c r="AE14" s="83">
        <v>-15</v>
      </c>
      <c r="AF14" s="54"/>
      <c r="AG14" s="51">
        <v>0</v>
      </c>
      <c r="AH14" s="51">
        <v>0</v>
      </c>
      <c r="AI14" s="54">
        <v>-1</v>
      </c>
      <c r="AJ14" s="51"/>
      <c r="AK14" s="51"/>
      <c r="AL14" s="54">
        <v>-14</v>
      </c>
      <c r="AM14" s="54">
        <v>-24</v>
      </c>
      <c r="AN14" s="54">
        <v>-12</v>
      </c>
      <c r="AO14" s="54">
        <v>-17</v>
      </c>
      <c r="AP14" s="54">
        <v>-8</v>
      </c>
      <c r="AQ14" s="51"/>
      <c r="AR14" s="51"/>
      <c r="AS14" s="54">
        <v>-12</v>
      </c>
      <c r="AT14" s="54">
        <v>-10</v>
      </c>
      <c r="AU14" s="54">
        <v>-20</v>
      </c>
      <c r="AV14" s="54">
        <v>-10</v>
      </c>
      <c r="AW14" s="54">
        <v>-13</v>
      </c>
      <c r="AX14" s="51"/>
      <c r="AY14" s="51"/>
      <c r="AZ14" s="51"/>
      <c r="BA14" s="51"/>
      <c r="BB14" s="51"/>
      <c r="BC14" s="51"/>
      <c r="BD14" s="51"/>
    </row>
    <row r="15" spans="1:56">
      <c r="A15" t="str">
        <f t="shared" si="0"/>
        <v>LQTraditional HSI(blank)</v>
      </c>
      <c r="B15" s="46" t="s">
        <v>35</v>
      </c>
      <c r="C15" t="s">
        <v>49</v>
      </c>
      <c r="D15" s="46" t="s">
        <v>46</v>
      </c>
      <c r="E15" s="52"/>
      <c r="F15" s="52"/>
      <c r="G15" s="52"/>
      <c r="H15" s="52"/>
      <c r="I15" s="52"/>
      <c r="J15" s="52"/>
      <c r="K15" s="52"/>
      <c r="L15" s="52">
        <v>-1</v>
      </c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82"/>
      <c r="AF15" s="51"/>
      <c r="AG15" s="51"/>
      <c r="AH15" s="51"/>
      <c r="AI15" s="51"/>
      <c r="AJ15" s="54">
        <v>-2</v>
      </c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</row>
    <row r="17" spans="1:62"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  <c r="S17">
        <v>12</v>
      </c>
      <c r="T17">
        <v>13</v>
      </c>
      <c r="U17">
        <v>14</v>
      </c>
      <c r="V17">
        <v>15</v>
      </c>
      <c r="W17">
        <v>16</v>
      </c>
      <c r="X17">
        <v>17</v>
      </c>
      <c r="Y17">
        <v>18</v>
      </c>
      <c r="Z17">
        <v>19</v>
      </c>
      <c r="AA17">
        <v>20</v>
      </c>
      <c r="AB17">
        <v>21</v>
      </c>
      <c r="AC17">
        <v>22</v>
      </c>
      <c r="AD17">
        <v>23</v>
      </c>
      <c r="AE17">
        <v>24</v>
      </c>
      <c r="AF17">
        <v>25</v>
      </c>
      <c r="AG17">
        <v>26</v>
      </c>
      <c r="AH17">
        <v>27</v>
      </c>
      <c r="AI17">
        <v>28</v>
      </c>
      <c r="AJ17">
        <v>29</v>
      </c>
      <c r="AK17">
        <v>30</v>
      </c>
      <c r="AL17">
        <v>31</v>
      </c>
      <c r="AM17">
        <v>32</v>
      </c>
      <c r="AN17">
        <v>33</v>
      </c>
      <c r="AO17">
        <v>34</v>
      </c>
      <c r="AP17">
        <v>35</v>
      </c>
      <c r="AQ17">
        <v>36</v>
      </c>
      <c r="AR17">
        <v>37</v>
      </c>
      <c r="AS17">
        <v>38</v>
      </c>
      <c r="AT17">
        <v>39</v>
      </c>
      <c r="AU17">
        <v>40</v>
      </c>
      <c r="AV17">
        <v>41</v>
      </c>
      <c r="AW17">
        <v>42</v>
      </c>
      <c r="AX17">
        <v>43</v>
      </c>
      <c r="AY17">
        <v>44</v>
      </c>
      <c r="AZ17">
        <v>45</v>
      </c>
      <c r="BA17">
        <v>46</v>
      </c>
      <c r="BB17">
        <v>47</v>
      </c>
      <c r="BC17">
        <v>48</v>
      </c>
      <c r="BD17">
        <v>49</v>
      </c>
      <c r="BE17">
        <v>50</v>
      </c>
      <c r="BF17">
        <v>51</v>
      </c>
      <c r="BG17">
        <v>52</v>
      </c>
      <c r="BH17">
        <v>53</v>
      </c>
      <c r="BI17">
        <v>54</v>
      </c>
      <c r="BJ17">
        <v>55</v>
      </c>
    </row>
    <row r="18" spans="1:62">
      <c r="A18" s="4" t="s">
        <v>118</v>
      </c>
      <c r="H18" s="46" t="s">
        <v>52</v>
      </c>
      <c r="L18" s="50">
        <v>42095</v>
      </c>
      <c r="M18" s="50">
        <v>42096</v>
      </c>
      <c r="N18" s="50">
        <v>42097</v>
      </c>
      <c r="O18" s="50">
        <v>42098</v>
      </c>
      <c r="P18" s="50">
        <v>42099</v>
      </c>
      <c r="Q18" s="50">
        <v>42100</v>
      </c>
      <c r="R18" s="50">
        <v>42101</v>
      </c>
      <c r="S18" s="50">
        <v>42102</v>
      </c>
      <c r="T18" s="50">
        <v>42103</v>
      </c>
      <c r="U18" s="50">
        <v>42104</v>
      </c>
      <c r="V18" s="50">
        <v>42105</v>
      </c>
      <c r="W18" s="50">
        <v>42106</v>
      </c>
      <c r="X18" s="50">
        <v>42107</v>
      </c>
      <c r="Y18" s="50">
        <v>42108</v>
      </c>
      <c r="Z18" s="50">
        <v>42109</v>
      </c>
      <c r="AA18" s="50">
        <v>42110</v>
      </c>
      <c r="AB18" s="50">
        <v>42111</v>
      </c>
      <c r="AC18" s="50">
        <v>42112</v>
      </c>
      <c r="AD18" s="50">
        <v>42113</v>
      </c>
      <c r="AE18" s="50">
        <v>42114</v>
      </c>
      <c r="AF18" s="50">
        <v>42115</v>
      </c>
      <c r="AG18" s="50">
        <v>42116</v>
      </c>
      <c r="AH18" s="50">
        <v>42117</v>
      </c>
      <c r="AI18" s="50">
        <v>42118</v>
      </c>
      <c r="AJ18" s="50">
        <v>42119</v>
      </c>
      <c r="AK18" s="50">
        <v>42120</v>
      </c>
      <c r="AL18" s="50">
        <v>42121</v>
      </c>
      <c r="AM18" s="50">
        <v>42122</v>
      </c>
      <c r="AN18" s="50">
        <v>42123</v>
      </c>
      <c r="AO18" s="50">
        <v>42124</v>
      </c>
      <c r="AP18" s="50">
        <v>42125</v>
      </c>
      <c r="AQ18" s="50">
        <v>42126</v>
      </c>
      <c r="AR18" s="50">
        <v>42127</v>
      </c>
      <c r="AS18" s="50">
        <v>42128</v>
      </c>
      <c r="AT18" s="50">
        <v>42129</v>
      </c>
      <c r="AU18" s="50">
        <v>42130</v>
      </c>
      <c r="AV18" s="50">
        <v>42131</v>
      </c>
      <c r="AW18" s="50">
        <v>42132</v>
      </c>
      <c r="AX18" s="50">
        <v>42133</v>
      </c>
      <c r="AY18" s="50">
        <v>42134</v>
      </c>
      <c r="AZ18" s="50">
        <v>42135</v>
      </c>
      <c r="BA18" s="50">
        <v>42136</v>
      </c>
      <c r="BB18" s="50">
        <v>42137</v>
      </c>
      <c r="BC18" s="50">
        <v>42138</v>
      </c>
      <c r="BD18" s="50">
        <v>42139</v>
      </c>
      <c r="BE18" s="50">
        <v>42140</v>
      </c>
      <c r="BF18" s="50">
        <v>42141</v>
      </c>
      <c r="BG18" s="50">
        <v>42142</v>
      </c>
      <c r="BH18" s="50">
        <v>42143</v>
      </c>
      <c r="BI18" s="50">
        <v>42144</v>
      </c>
      <c r="BJ18" s="50">
        <v>42145</v>
      </c>
    </row>
    <row r="19" spans="1:62">
      <c r="E19" s="46" t="s">
        <v>38</v>
      </c>
      <c r="F19" s="46" t="s">
        <v>33</v>
      </c>
      <c r="G19">
        <v>1</v>
      </c>
      <c r="H19" t="str">
        <f>VLOOKUP(G19,E20:F21,2,0)</f>
        <v>LQ</v>
      </c>
      <c r="K19" s="46" t="s">
        <v>43</v>
      </c>
      <c r="L19">
        <f t="shared" ref="L19:U22" si="1">VLOOKUP($H$19&amp;$H$26&amp;$K19,$A$1:$Y$15,L$17,0)</f>
        <v>-42</v>
      </c>
      <c r="M19">
        <f t="shared" si="1"/>
        <v>-24</v>
      </c>
      <c r="N19">
        <f t="shared" si="1"/>
        <v>-33</v>
      </c>
      <c r="O19">
        <f t="shared" si="1"/>
        <v>0</v>
      </c>
      <c r="P19">
        <f t="shared" si="1"/>
        <v>0</v>
      </c>
      <c r="Q19">
        <f t="shared" si="1"/>
        <v>-28</v>
      </c>
      <c r="R19">
        <f t="shared" si="1"/>
        <v>-29</v>
      </c>
      <c r="S19">
        <f t="shared" si="1"/>
        <v>-14</v>
      </c>
      <c r="T19">
        <f t="shared" si="1"/>
        <v>-1</v>
      </c>
      <c r="U19">
        <f t="shared" si="1"/>
        <v>0</v>
      </c>
      <c r="V19">
        <f t="shared" ref="V19:AF22" si="2">VLOOKUP($H$19&amp;$H$26&amp;$K19,$A$1:$Y$15,V$17,0)</f>
        <v>0</v>
      </c>
      <c r="W19">
        <f t="shared" si="2"/>
        <v>0</v>
      </c>
      <c r="X19">
        <f t="shared" si="2"/>
        <v>-20</v>
      </c>
      <c r="Y19">
        <f t="shared" si="2"/>
        <v>-27</v>
      </c>
      <c r="Z19">
        <f t="shared" si="2"/>
        <v>-20</v>
      </c>
      <c r="AA19">
        <f t="shared" si="2"/>
        <v>-20</v>
      </c>
      <c r="AB19">
        <f t="shared" si="2"/>
        <v>-20</v>
      </c>
      <c r="AC19">
        <f t="shared" si="2"/>
        <v>0</v>
      </c>
      <c r="AD19">
        <f t="shared" si="2"/>
        <v>0</v>
      </c>
      <c r="AE19">
        <f t="shared" si="2"/>
        <v>-22</v>
      </c>
      <c r="AF19">
        <f>VLOOKUP($H$19&amp;$H$26&amp;$K19,$A$1:$BP$16,AF$17,0)</f>
        <v>-31</v>
      </c>
      <c r="AG19">
        <f t="shared" ref="AG19:BJ19" si="3">VLOOKUP($H$19&amp;$H$26&amp;$K19,$A$1:$BP$16,AG$17,0)</f>
        <v>-17</v>
      </c>
      <c r="AH19">
        <f t="shared" si="3"/>
        <v>-28</v>
      </c>
      <c r="AI19">
        <f t="shared" si="3"/>
        <v>-27</v>
      </c>
      <c r="AJ19">
        <f t="shared" si="3"/>
        <v>0</v>
      </c>
      <c r="AK19">
        <f t="shared" si="3"/>
        <v>0</v>
      </c>
      <c r="AL19">
        <f t="shared" si="3"/>
        <v>-26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-1</v>
      </c>
      <c r="AQ19">
        <f t="shared" si="3"/>
        <v>0</v>
      </c>
      <c r="AR19">
        <f t="shared" si="3"/>
        <v>0</v>
      </c>
      <c r="AS19">
        <f t="shared" si="3"/>
        <v>-30</v>
      </c>
      <c r="AT19">
        <f t="shared" si="3"/>
        <v>-26</v>
      </c>
      <c r="AU19">
        <f t="shared" si="3"/>
        <v>-22</v>
      </c>
      <c r="AV19">
        <f t="shared" si="3"/>
        <v>-31</v>
      </c>
      <c r="AW19">
        <f t="shared" si="3"/>
        <v>-22</v>
      </c>
      <c r="AX19">
        <f t="shared" si="3"/>
        <v>0</v>
      </c>
      <c r="AY19">
        <f t="shared" si="3"/>
        <v>0</v>
      </c>
      <c r="AZ19">
        <f t="shared" si="3"/>
        <v>-37</v>
      </c>
      <c r="BA19">
        <f t="shared" si="3"/>
        <v>-21</v>
      </c>
      <c r="BB19">
        <f t="shared" si="3"/>
        <v>-24</v>
      </c>
      <c r="BC19">
        <f t="shared" si="3"/>
        <v>-25</v>
      </c>
      <c r="BD19">
        <f t="shared" si="3"/>
        <v>-31</v>
      </c>
      <c r="BE19">
        <f t="shared" si="3"/>
        <v>0</v>
      </c>
      <c r="BF19">
        <f t="shared" si="3"/>
        <v>0</v>
      </c>
      <c r="BG19">
        <f t="shared" si="3"/>
        <v>0</v>
      </c>
      <c r="BH19">
        <f t="shared" si="3"/>
        <v>0</v>
      </c>
      <c r="BI19">
        <f t="shared" si="3"/>
        <v>0</v>
      </c>
      <c r="BJ19">
        <f t="shared" si="3"/>
        <v>0</v>
      </c>
    </row>
    <row r="20" spans="1:62">
      <c r="E20">
        <v>1</v>
      </c>
      <c r="F20" s="46" t="s">
        <v>35</v>
      </c>
      <c r="K20" s="46" t="s">
        <v>27</v>
      </c>
      <c r="L20">
        <f t="shared" si="1"/>
        <v>-54</v>
      </c>
      <c r="M20">
        <f t="shared" si="1"/>
        <v>-27</v>
      </c>
      <c r="N20">
        <f t="shared" si="1"/>
        <v>-56</v>
      </c>
      <c r="O20">
        <f t="shared" si="1"/>
        <v>0</v>
      </c>
      <c r="P20">
        <f t="shared" si="1"/>
        <v>0</v>
      </c>
      <c r="Q20">
        <f t="shared" si="1"/>
        <v>-62</v>
      </c>
      <c r="R20">
        <f t="shared" si="1"/>
        <v>-44</v>
      </c>
      <c r="S20">
        <f t="shared" si="1"/>
        <v>-30</v>
      </c>
      <c r="T20">
        <f t="shared" si="1"/>
        <v>0</v>
      </c>
      <c r="U20">
        <f t="shared" si="1"/>
        <v>-6</v>
      </c>
      <c r="V20">
        <f t="shared" si="2"/>
        <v>0</v>
      </c>
      <c r="W20">
        <f t="shared" si="2"/>
        <v>0</v>
      </c>
      <c r="X20">
        <f t="shared" si="2"/>
        <v>-60</v>
      </c>
      <c r="Y20">
        <f t="shared" si="2"/>
        <v>-52</v>
      </c>
      <c r="Z20">
        <f t="shared" si="2"/>
        <v>-25</v>
      </c>
      <c r="AA20">
        <f t="shared" si="2"/>
        <v>-25</v>
      </c>
      <c r="AB20">
        <f t="shared" si="2"/>
        <v>-56</v>
      </c>
      <c r="AC20">
        <f t="shared" si="2"/>
        <v>0</v>
      </c>
      <c r="AD20">
        <f t="shared" si="2"/>
        <v>0</v>
      </c>
      <c r="AE20">
        <f t="shared" si="2"/>
        <v>-33</v>
      </c>
      <c r="AF20">
        <f t="shared" si="2"/>
        <v>-35</v>
      </c>
      <c r="AG20">
        <f>VLOOKUP($H$19&amp;$H$26&amp;$K20,$A$1:$BJ$16,AG$17,0)</f>
        <v>-42</v>
      </c>
      <c r="AH20">
        <f t="shared" ref="AH20:BJ21" si="4">VLOOKUP($H$19&amp;$H$26&amp;$K20,$A$1:$BJ$16,AH$17,0)</f>
        <v>-31</v>
      </c>
      <c r="AI20">
        <f t="shared" si="4"/>
        <v>-45</v>
      </c>
      <c r="AJ20">
        <f t="shared" si="4"/>
        <v>0</v>
      </c>
      <c r="AK20">
        <f t="shared" si="4"/>
        <v>0</v>
      </c>
      <c r="AL20">
        <f t="shared" si="4"/>
        <v>-49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-1</v>
      </c>
      <c r="AQ20">
        <f t="shared" si="4"/>
        <v>0</v>
      </c>
      <c r="AR20">
        <f t="shared" si="4"/>
        <v>0</v>
      </c>
      <c r="AS20">
        <f t="shared" si="4"/>
        <v>-33</v>
      </c>
      <c r="AT20">
        <f t="shared" si="4"/>
        <v>-25</v>
      </c>
      <c r="AU20">
        <f t="shared" si="4"/>
        <v>-38</v>
      </c>
      <c r="AV20">
        <f t="shared" si="4"/>
        <v>-25</v>
      </c>
      <c r="AW20">
        <f t="shared" si="4"/>
        <v>-39</v>
      </c>
      <c r="AX20">
        <f t="shared" si="4"/>
        <v>0</v>
      </c>
      <c r="AY20">
        <f t="shared" si="4"/>
        <v>0</v>
      </c>
      <c r="AZ20">
        <f t="shared" si="4"/>
        <v>-34</v>
      </c>
      <c r="BA20">
        <f t="shared" si="4"/>
        <v>-41</v>
      </c>
      <c r="BB20">
        <f t="shared" si="4"/>
        <v>-22</v>
      </c>
      <c r="BC20">
        <f t="shared" si="4"/>
        <v>-42</v>
      </c>
      <c r="BD20">
        <f t="shared" si="4"/>
        <v>-50</v>
      </c>
      <c r="BE20">
        <f t="shared" si="4"/>
        <v>0</v>
      </c>
      <c r="BF20">
        <f t="shared" si="4"/>
        <v>0</v>
      </c>
      <c r="BG20">
        <f t="shared" si="4"/>
        <v>0</v>
      </c>
      <c r="BH20">
        <f t="shared" si="4"/>
        <v>0</v>
      </c>
      <c r="BI20">
        <f t="shared" si="4"/>
        <v>0</v>
      </c>
      <c r="BJ20">
        <f t="shared" si="4"/>
        <v>0</v>
      </c>
    </row>
    <row r="21" spans="1:62">
      <c r="F21" s="46"/>
      <c r="K21" s="46" t="s">
        <v>44</v>
      </c>
      <c r="L21">
        <f t="shared" si="1"/>
        <v>-76</v>
      </c>
      <c r="M21">
        <f t="shared" si="1"/>
        <v>-53</v>
      </c>
      <c r="N21">
        <f t="shared" si="1"/>
        <v>-34</v>
      </c>
      <c r="O21">
        <f t="shared" si="1"/>
        <v>0</v>
      </c>
      <c r="P21">
        <f t="shared" si="1"/>
        <v>0</v>
      </c>
      <c r="Q21">
        <f t="shared" si="1"/>
        <v>-42</v>
      </c>
      <c r="R21">
        <f t="shared" si="1"/>
        <v>-31</v>
      </c>
      <c r="S21">
        <f t="shared" si="1"/>
        <v>-46</v>
      </c>
      <c r="T21">
        <f t="shared" si="1"/>
        <v>-34</v>
      </c>
      <c r="U21">
        <f t="shared" si="1"/>
        <v>-8</v>
      </c>
      <c r="V21">
        <f t="shared" si="2"/>
        <v>0</v>
      </c>
      <c r="W21">
        <f t="shared" si="2"/>
        <v>0</v>
      </c>
      <c r="X21">
        <f t="shared" si="2"/>
        <v>-47</v>
      </c>
      <c r="Y21">
        <f t="shared" si="2"/>
        <v>-47</v>
      </c>
      <c r="Z21">
        <f t="shared" si="2"/>
        <v>-62</v>
      </c>
      <c r="AA21">
        <f t="shared" si="2"/>
        <v>-66</v>
      </c>
      <c r="AB21">
        <f t="shared" si="2"/>
        <v>-39</v>
      </c>
      <c r="AC21">
        <f t="shared" si="2"/>
        <v>-1</v>
      </c>
      <c r="AD21">
        <f t="shared" si="2"/>
        <v>0</v>
      </c>
      <c r="AE21">
        <f t="shared" si="2"/>
        <v>-55</v>
      </c>
      <c r="AF21">
        <f t="shared" si="2"/>
        <v>-46</v>
      </c>
      <c r="AG21">
        <f>VLOOKUP($H$19&amp;$H$26&amp;$K21,$A$1:$BJ$16,AG$17,0)</f>
        <v>-64</v>
      </c>
      <c r="AH21">
        <f t="shared" si="4"/>
        <v>-34</v>
      </c>
      <c r="AI21">
        <f t="shared" si="4"/>
        <v>-61</v>
      </c>
      <c r="AJ21">
        <f t="shared" si="4"/>
        <v>-5</v>
      </c>
      <c r="AK21">
        <f t="shared" si="4"/>
        <v>0</v>
      </c>
      <c r="AL21">
        <f t="shared" si="4"/>
        <v>-49</v>
      </c>
      <c r="AM21">
        <f t="shared" si="4"/>
        <v>-30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-67</v>
      </c>
      <c r="AT21">
        <f t="shared" si="4"/>
        <v>-51</v>
      </c>
      <c r="AU21">
        <f t="shared" si="4"/>
        <v>-40</v>
      </c>
      <c r="AV21">
        <f t="shared" si="4"/>
        <v>-56</v>
      </c>
      <c r="AW21">
        <f t="shared" si="4"/>
        <v>-50</v>
      </c>
      <c r="AX21">
        <f t="shared" si="4"/>
        <v>-1</v>
      </c>
      <c r="AY21">
        <f t="shared" si="4"/>
        <v>0</v>
      </c>
      <c r="AZ21">
        <f t="shared" si="4"/>
        <v>-77</v>
      </c>
      <c r="BA21">
        <f t="shared" si="4"/>
        <v>-59</v>
      </c>
      <c r="BB21">
        <f t="shared" si="4"/>
        <v>-46</v>
      </c>
      <c r="BC21">
        <f t="shared" si="4"/>
        <v>-51</v>
      </c>
      <c r="BD21">
        <f t="shared" si="4"/>
        <v>-50</v>
      </c>
      <c r="BE21">
        <f t="shared" si="4"/>
        <v>0</v>
      </c>
      <c r="BF21">
        <f t="shared" si="4"/>
        <v>0</v>
      </c>
      <c r="BG21">
        <f t="shared" si="4"/>
        <v>-33</v>
      </c>
      <c r="BH21">
        <f t="shared" si="4"/>
        <v>0</v>
      </c>
      <c r="BI21">
        <f t="shared" si="4"/>
        <v>0</v>
      </c>
      <c r="BJ21">
        <f t="shared" si="4"/>
        <v>0</v>
      </c>
    </row>
    <row r="22" spans="1:62">
      <c r="K22" s="46" t="s">
        <v>45</v>
      </c>
      <c r="L22">
        <f t="shared" si="1"/>
        <v>-74</v>
      </c>
      <c r="M22">
        <f t="shared" si="1"/>
        <v>-63</v>
      </c>
      <c r="N22">
        <f t="shared" si="1"/>
        <v>-39</v>
      </c>
      <c r="O22">
        <f t="shared" si="1"/>
        <v>0</v>
      </c>
      <c r="P22">
        <f t="shared" si="1"/>
        <v>0</v>
      </c>
      <c r="Q22">
        <f t="shared" si="1"/>
        <v>-43</v>
      </c>
      <c r="R22">
        <f t="shared" si="1"/>
        <v>-39</v>
      </c>
      <c r="S22">
        <f t="shared" si="1"/>
        <v>-54</v>
      </c>
      <c r="T22">
        <f t="shared" si="1"/>
        <v>-5</v>
      </c>
      <c r="U22">
        <f t="shared" si="1"/>
        <v>-1</v>
      </c>
      <c r="V22">
        <f t="shared" si="2"/>
        <v>0</v>
      </c>
      <c r="W22">
        <f t="shared" si="2"/>
        <v>0</v>
      </c>
      <c r="X22">
        <f t="shared" si="2"/>
        <v>-47</v>
      </c>
      <c r="Y22">
        <f t="shared" si="2"/>
        <v>-48</v>
      </c>
      <c r="Z22">
        <f t="shared" si="2"/>
        <v>-59</v>
      </c>
      <c r="AA22">
        <f t="shared" si="2"/>
        <v>-30</v>
      </c>
      <c r="AB22">
        <f t="shared" si="2"/>
        <v>-37</v>
      </c>
      <c r="AC22">
        <f t="shared" si="2"/>
        <v>0</v>
      </c>
      <c r="AD22">
        <f t="shared" si="2"/>
        <v>0</v>
      </c>
      <c r="AE22">
        <f t="shared" si="2"/>
        <v>-43</v>
      </c>
      <c r="AF22">
        <f t="shared" si="2"/>
        <v>-49</v>
      </c>
      <c r="AG22">
        <f>VLOOKUP($H$19&amp;$H$26&amp;$K22,$A$1:$BH$15,AG$17,0)</f>
        <v>-50</v>
      </c>
      <c r="AH22">
        <f t="shared" ref="AH22:BJ22" si="5">VLOOKUP($H$19&amp;$H$26&amp;$K22,$A$1:$BH$15,AH$17,0)</f>
        <v>-36</v>
      </c>
      <c r="AI22">
        <f t="shared" si="5"/>
        <v>-43</v>
      </c>
      <c r="AJ22">
        <f t="shared" si="5"/>
        <v>0</v>
      </c>
      <c r="AK22">
        <f t="shared" si="5"/>
        <v>0</v>
      </c>
      <c r="AL22">
        <f t="shared" si="5"/>
        <v>-49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-76</v>
      </c>
      <c r="AQ22">
        <f t="shared" si="5"/>
        <v>-56</v>
      </c>
      <c r="AR22">
        <f t="shared" si="5"/>
        <v>-44</v>
      </c>
      <c r="AS22">
        <f t="shared" si="5"/>
        <v>-43</v>
      </c>
      <c r="AT22">
        <f t="shared" si="5"/>
        <v>-21</v>
      </c>
      <c r="AU22">
        <f t="shared" si="5"/>
        <v>0</v>
      </c>
      <c r="AV22">
        <f t="shared" si="5"/>
        <v>0</v>
      </c>
      <c r="AW22">
        <f t="shared" si="5"/>
        <v>-45</v>
      </c>
      <c r="AX22">
        <f t="shared" si="5"/>
        <v>-39</v>
      </c>
      <c r="AY22">
        <f t="shared" si="5"/>
        <v>-59</v>
      </c>
      <c r="AZ22">
        <f t="shared" si="5"/>
        <v>-47</v>
      </c>
      <c r="BA22">
        <f t="shared" si="5"/>
        <v>-43</v>
      </c>
      <c r="BB22">
        <f t="shared" si="5"/>
        <v>0</v>
      </c>
      <c r="BC22">
        <f t="shared" si="5"/>
        <v>0</v>
      </c>
      <c r="BD22">
        <f t="shared" si="5"/>
        <v>0</v>
      </c>
      <c r="BE22">
        <f t="shared" si="5"/>
        <v>0</v>
      </c>
      <c r="BF22">
        <f t="shared" si="5"/>
        <v>0</v>
      </c>
      <c r="BG22">
        <f t="shared" si="5"/>
        <v>0</v>
      </c>
      <c r="BH22">
        <f t="shared" si="5"/>
        <v>0</v>
      </c>
      <c r="BI22">
        <f t="shared" si="5"/>
        <v>0</v>
      </c>
      <c r="BJ22">
        <f t="shared" si="5"/>
        <v>0</v>
      </c>
    </row>
    <row r="25" spans="1:62">
      <c r="E25" s="46" t="s">
        <v>38</v>
      </c>
      <c r="F25" t="s">
        <v>32</v>
      </c>
      <c r="H25" s="46" t="s">
        <v>52</v>
      </c>
    </row>
    <row r="26" spans="1:62">
      <c r="E26">
        <v>1</v>
      </c>
      <c r="F26" s="46" t="s">
        <v>51</v>
      </c>
      <c r="G26">
        <v>1</v>
      </c>
      <c r="H26" t="str">
        <f>VLOOKUP(G26,E26:F28,2,0)</f>
        <v>Local</v>
      </c>
    </row>
    <row r="27" spans="1:62">
      <c r="E27">
        <v>2</v>
      </c>
      <c r="F27" s="46" t="s">
        <v>48</v>
      </c>
    </row>
    <row r="28" spans="1:62">
      <c r="E28">
        <v>3</v>
      </c>
      <c r="F28" t="s">
        <v>49</v>
      </c>
    </row>
    <row r="29" spans="1:62" ht="13.5" thickBot="1"/>
    <row r="30" spans="1:62">
      <c r="A30" s="46" t="s">
        <v>50</v>
      </c>
      <c r="B30" t="s">
        <v>33</v>
      </c>
      <c r="C30" t="s">
        <v>32</v>
      </c>
      <c r="D30" t="s">
        <v>17</v>
      </c>
      <c r="E30" s="53">
        <v>42095</v>
      </c>
      <c r="F30" s="53">
        <v>42096</v>
      </c>
      <c r="G30" s="53">
        <v>42097</v>
      </c>
      <c r="H30" s="53">
        <v>42098</v>
      </c>
      <c r="I30" s="53">
        <v>42099</v>
      </c>
      <c r="J30" s="53">
        <v>42100</v>
      </c>
      <c r="K30" s="53">
        <v>42101</v>
      </c>
      <c r="L30" s="53">
        <v>42102</v>
      </c>
      <c r="M30" s="53">
        <v>42103</v>
      </c>
      <c r="N30" s="53">
        <v>42104</v>
      </c>
      <c r="O30" s="53">
        <v>42105</v>
      </c>
      <c r="P30" s="53">
        <v>42106</v>
      </c>
      <c r="Q30" s="53">
        <v>42107</v>
      </c>
      <c r="R30" s="53">
        <v>42108</v>
      </c>
      <c r="S30" s="53">
        <v>42109</v>
      </c>
      <c r="T30" s="53">
        <v>42110</v>
      </c>
      <c r="U30" s="53">
        <v>42111</v>
      </c>
      <c r="V30" s="53">
        <v>42112</v>
      </c>
      <c r="W30" s="53">
        <v>42113</v>
      </c>
      <c r="X30" s="53">
        <v>42114</v>
      </c>
      <c r="Y30" s="53">
        <v>42115</v>
      </c>
      <c r="Z30" s="53">
        <v>42116</v>
      </c>
      <c r="AA30" s="53">
        <v>42117</v>
      </c>
      <c r="AB30" s="53">
        <v>42118</v>
      </c>
      <c r="AC30" s="53">
        <v>42119</v>
      </c>
      <c r="AD30" s="53">
        <v>42120</v>
      </c>
      <c r="AE30" s="53">
        <v>42121</v>
      </c>
      <c r="AF30" s="53">
        <v>42122</v>
      </c>
      <c r="AG30" s="53">
        <v>42123</v>
      </c>
      <c r="AH30" s="53">
        <v>42124</v>
      </c>
      <c r="AI30" s="53">
        <v>42125</v>
      </c>
      <c r="AJ30" s="53">
        <v>42126</v>
      </c>
      <c r="AK30" s="53">
        <v>42127</v>
      </c>
      <c r="AL30" s="53">
        <v>42128</v>
      </c>
      <c r="AM30" s="53">
        <v>42129</v>
      </c>
      <c r="AN30" s="53">
        <v>42130</v>
      </c>
      <c r="AO30" s="53">
        <v>42131</v>
      </c>
      <c r="AP30" s="53">
        <v>42132</v>
      </c>
      <c r="AQ30" s="53">
        <v>42133</v>
      </c>
      <c r="AR30" s="53">
        <v>42134</v>
      </c>
      <c r="AS30" s="53">
        <v>42135</v>
      </c>
      <c r="AT30" s="53">
        <v>42136</v>
      </c>
      <c r="AU30" s="53">
        <v>42137</v>
      </c>
      <c r="AV30" s="53">
        <v>42138</v>
      </c>
      <c r="AW30" s="53">
        <v>42139</v>
      </c>
      <c r="AX30" s="53">
        <v>42140</v>
      </c>
      <c r="AY30" s="53">
        <v>42141</v>
      </c>
    </row>
    <row r="31" spans="1:62">
      <c r="A31" s="46" t="str">
        <f t="shared" ref="A31:A42" si="6">B31&amp;C31&amp;D31</f>
        <v>LCTLHSIEAST</v>
      </c>
      <c r="B31" s="46" t="s">
        <v>37</v>
      </c>
      <c r="C31" s="46" t="s">
        <v>34</v>
      </c>
      <c r="D31" t="s">
        <v>19</v>
      </c>
      <c r="E31" s="54">
        <v>-157</v>
      </c>
      <c r="F31" s="54">
        <v>-97</v>
      </c>
      <c r="G31" s="54">
        <v>-67</v>
      </c>
      <c r="H31" s="54">
        <v>-30</v>
      </c>
      <c r="I31" s="54">
        <v>-1</v>
      </c>
      <c r="J31" s="54">
        <v>-130</v>
      </c>
      <c r="K31" s="54">
        <v>-114</v>
      </c>
      <c r="L31" s="54">
        <v>-130</v>
      </c>
      <c r="M31" s="54">
        <v>-137</v>
      </c>
      <c r="N31" s="54">
        <v>-106</v>
      </c>
      <c r="O31" s="54">
        <v>-17</v>
      </c>
      <c r="P31" s="54">
        <v>-10</v>
      </c>
      <c r="Q31" s="54">
        <v>-94</v>
      </c>
      <c r="R31" s="55">
        <v>-109</v>
      </c>
      <c r="S31" s="55">
        <v>-179</v>
      </c>
      <c r="T31" s="55">
        <v>-92</v>
      </c>
      <c r="U31" s="55">
        <v>-942</v>
      </c>
      <c r="V31" s="55">
        <v>-22</v>
      </c>
      <c r="W31" s="55">
        <v>-3</v>
      </c>
      <c r="X31" s="55">
        <v>-83</v>
      </c>
      <c r="Y31" s="55">
        <v>-155</v>
      </c>
      <c r="Z31" s="55">
        <v>-145</v>
      </c>
      <c r="AA31" s="55">
        <v>-128</v>
      </c>
      <c r="AB31" s="55">
        <v>-118</v>
      </c>
      <c r="AC31" s="55">
        <v>-22</v>
      </c>
      <c r="AD31" s="55">
        <v>-3</v>
      </c>
      <c r="AE31" s="55">
        <v>-127</v>
      </c>
      <c r="AF31" s="55">
        <v>-135</v>
      </c>
      <c r="AG31" s="51">
        <v>-131</v>
      </c>
      <c r="AH31" s="55">
        <v>-155</v>
      </c>
      <c r="AI31" s="55">
        <v>-140</v>
      </c>
      <c r="AJ31" s="55">
        <v>-18</v>
      </c>
      <c r="AK31" s="55">
        <v>-10</v>
      </c>
      <c r="AL31" s="55">
        <v>-127</v>
      </c>
      <c r="AM31" s="55">
        <v>-135</v>
      </c>
      <c r="AN31" s="55">
        <v>-136</v>
      </c>
      <c r="AO31" s="55">
        <v>-140</v>
      </c>
      <c r="AP31" s="55">
        <v>-131</v>
      </c>
      <c r="AQ31" s="55">
        <v>-30</v>
      </c>
      <c r="AR31" s="55">
        <v>-8</v>
      </c>
      <c r="AS31" s="55">
        <v>-119</v>
      </c>
      <c r="AT31" s="55">
        <v>-145</v>
      </c>
      <c r="AU31" s="55">
        <v>-122</v>
      </c>
      <c r="AV31" s="55">
        <v>-132</v>
      </c>
      <c r="AW31" s="55">
        <v>-137</v>
      </c>
      <c r="AX31" s="55">
        <v>-20</v>
      </c>
      <c r="AY31" s="55">
        <v>-3</v>
      </c>
    </row>
    <row r="32" spans="1:62">
      <c r="A32" s="46" t="str">
        <f t="shared" si="6"/>
        <v>LCTLHSIMIDWEST</v>
      </c>
      <c r="B32" s="46" t="s">
        <v>37</v>
      </c>
      <c r="C32" s="46" t="s">
        <v>34</v>
      </c>
      <c r="D32" t="s">
        <v>22</v>
      </c>
      <c r="E32" s="54">
        <v>-60</v>
      </c>
      <c r="F32" s="54">
        <v>-52</v>
      </c>
      <c r="G32" s="54">
        <v>-16</v>
      </c>
      <c r="H32" s="54">
        <v>-16</v>
      </c>
      <c r="I32" s="54">
        <v>-5</v>
      </c>
      <c r="J32" s="54">
        <v>-52</v>
      </c>
      <c r="K32" s="54">
        <v>-49</v>
      </c>
      <c r="L32" s="54">
        <v>-56</v>
      </c>
      <c r="M32" s="54">
        <v>-37</v>
      </c>
      <c r="N32" s="54">
        <v>-58</v>
      </c>
      <c r="O32" s="54">
        <v>-5</v>
      </c>
      <c r="P32" s="54">
        <v>-7</v>
      </c>
      <c r="Q32" s="54">
        <v>-41</v>
      </c>
      <c r="R32" s="55">
        <v>-43</v>
      </c>
      <c r="S32" s="55">
        <v>-68</v>
      </c>
      <c r="T32" s="55">
        <v>-55</v>
      </c>
      <c r="U32" s="55">
        <v>-49</v>
      </c>
      <c r="V32" s="55">
        <v>-5</v>
      </c>
      <c r="W32" s="55">
        <v>-3</v>
      </c>
      <c r="X32" s="55">
        <v>-52</v>
      </c>
      <c r="Y32" s="55">
        <v>-53</v>
      </c>
      <c r="Z32" s="55">
        <v>-51</v>
      </c>
      <c r="AA32" s="55">
        <v>-37</v>
      </c>
      <c r="AB32" s="55">
        <v>-53</v>
      </c>
      <c r="AC32" s="55">
        <v>-7</v>
      </c>
      <c r="AD32" s="55">
        <v>-1</v>
      </c>
      <c r="AE32" s="55">
        <v>-51</v>
      </c>
      <c r="AF32" s="55">
        <v>-64</v>
      </c>
      <c r="AG32" s="51">
        <v>-47</v>
      </c>
      <c r="AH32" s="55">
        <v>-55</v>
      </c>
      <c r="AI32" s="55">
        <v>-43</v>
      </c>
      <c r="AJ32" s="55">
        <v>-13</v>
      </c>
      <c r="AK32" s="55">
        <v>-33</v>
      </c>
      <c r="AL32" s="55">
        <v>-35</v>
      </c>
      <c r="AM32" s="55">
        <v>-58</v>
      </c>
      <c r="AN32" s="55">
        <v>-43</v>
      </c>
      <c r="AO32" s="55">
        <v>-45</v>
      </c>
      <c r="AP32" s="55">
        <v>-43</v>
      </c>
      <c r="AQ32" s="55">
        <v>-11</v>
      </c>
      <c r="AR32" s="55">
        <v>-5</v>
      </c>
      <c r="AS32" s="55">
        <v>-49</v>
      </c>
      <c r="AT32" s="55">
        <v>-47</v>
      </c>
      <c r="AU32" s="55">
        <v>-45</v>
      </c>
      <c r="AV32" s="55">
        <v>-46</v>
      </c>
      <c r="AW32" s="55">
        <v>-47</v>
      </c>
      <c r="AX32" s="55">
        <v>-5</v>
      </c>
      <c r="AY32" s="55">
        <v>-1</v>
      </c>
    </row>
    <row r="33" spans="1:51">
      <c r="A33" s="46" t="str">
        <f t="shared" si="6"/>
        <v>LCTLHSIMountain West</v>
      </c>
      <c r="B33" s="46" t="s">
        <v>37</v>
      </c>
      <c r="C33" s="46" t="s">
        <v>34</v>
      </c>
      <c r="D33" t="s">
        <v>23</v>
      </c>
      <c r="E33" s="54">
        <v>-1</v>
      </c>
      <c r="F33" s="54">
        <v>-2</v>
      </c>
      <c r="G33" s="51"/>
      <c r="H33" s="54">
        <v>-1</v>
      </c>
      <c r="I33" s="56"/>
      <c r="J33" s="54">
        <v>-2</v>
      </c>
      <c r="K33" s="56"/>
      <c r="L33" s="54">
        <v>-3</v>
      </c>
      <c r="M33" s="54">
        <v>-1</v>
      </c>
      <c r="N33" s="54">
        <v>-4</v>
      </c>
      <c r="O33" s="54">
        <v>-1</v>
      </c>
      <c r="P33" s="54"/>
      <c r="Q33" s="54">
        <v>-2</v>
      </c>
      <c r="R33" s="55">
        <v>-2</v>
      </c>
      <c r="S33" s="55">
        <v>-3</v>
      </c>
      <c r="T33" s="55">
        <v>-2</v>
      </c>
      <c r="U33" s="55">
        <v>-3</v>
      </c>
      <c r="V33" s="55"/>
      <c r="W33" s="55">
        <v>-1</v>
      </c>
      <c r="X33" s="55"/>
      <c r="Y33" s="55">
        <v>-3</v>
      </c>
      <c r="Z33" s="55">
        <v>-2</v>
      </c>
      <c r="AA33" s="55">
        <v>-1</v>
      </c>
      <c r="AB33" s="55">
        <v>-2</v>
      </c>
      <c r="AC33" s="55"/>
      <c r="AD33" s="55"/>
      <c r="AE33" s="55">
        <v>-1</v>
      </c>
      <c r="AF33" s="55">
        <v>-1</v>
      </c>
      <c r="AG33" s="51">
        <v>-2</v>
      </c>
      <c r="AH33" s="55">
        <v>-5</v>
      </c>
      <c r="AI33" s="55">
        <v>-2</v>
      </c>
      <c r="AJ33" s="55"/>
      <c r="AK33" s="55"/>
      <c r="AL33" s="55">
        <v>-1</v>
      </c>
      <c r="AM33" s="55"/>
      <c r="AN33" s="55">
        <v>-2</v>
      </c>
      <c r="AO33" s="55">
        <v>-4</v>
      </c>
      <c r="AP33" s="55">
        <v>-4</v>
      </c>
      <c r="AQ33" s="55">
        <v>-1</v>
      </c>
      <c r="AR33" s="55"/>
      <c r="AS33" s="55">
        <v>-3</v>
      </c>
      <c r="AT33" s="55">
        <v>-2</v>
      </c>
      <c r="AU33" s="55">
        <v>-2</v>
      </c>
      <c r="AV33" s="55">
        <v>-3</v>
      </c>
      <c r="AW33" s="55">
        <v>-2</v>
      </c>
      <c r="AX33" s="55"/>
      <c r="AY33" s="55"/>
    </row>
    <row r="34" spans="1:51">
      <c r="A34" s="46" t="str">
        <f t="shared" si="6"/>
        <v>LCTLHSIWEST</v>
      </c>
      <c r="B34" s="46" t="s">
        <v>37</v>
      </c>
      <c r="C34" s="46" t="s">
        <v>34</v>
      </c>
      <c r="D34" t="s">
        <v>30</v>
      </c>
      <c r="E34" s="54">
        <v>-32</v>
      </c>
      <c r="F34" s="54">
        <v>-22</v>
      </c>
      <c r="G34" s="54">
        <v>-10</v>
      </c>
      <c r="H34" s="54">
        <v>-12</v>
      </c>
      <c r="I34" s="54">
        <v>-2</v>
      </c>
      <c r="J34" s="54">
        <v>-25</v>
      </c>
      <c r="K34" s="54">
        <v>-32</v>
      </c>
      <c r="L34" s="54">
        <v>-31</v>
      </c>
      <c r="M34" s="54">
        <v>-16</v>
      </c>
      <c r="N34" s="54">
        <v>-24</v>
      </c>
      <c r="O34" s="54"/>
      <c r="P34" s="54">
        <v>-2</v>
      </c>
      <c r="Q34" s="54">
        <v>-16</v>
      </c>
      <c r="R34" s="55">
        <v>-21</v>
      </c>
      <c r="S34" s="55">
        <v>-15</v>
      </c>
      <c r="T34" s="55">
        <v>-22</v>
      </c>
      <c r="U34" s="55">
        <v>-37</v>
      </c>
      <c r="V34" s="55">
        <v>-4</v>
      </c>
      <c r="W34" s="55">
        <v>-6</v>
      </c>
      <c r="X34" s="55">
        <v>-26</v>
      </c>
      <c r="Y34" s="55">
        <v>-17</v>
      </c>
      <c r="Z34" s="55">
        <v>-34</v>
      </c>
      <c r="AA34" s="55">
        <v>-23</v>
      </c>
      <c r="AB34" s="55">
        <v>-27</v>
      </c>
      <c r="AC34" s="55">
        <v>-6</v>
      </c>
      <c r="AD34" s="55">
        <v>-1</v>
      </c>
      <c r="AE34" s="55">
        <v>-17</v>
      </c>
      <c r="AF34" s="55">
        <v>-22</v>
      </c>
      <c r="AG34" s="51">
        <v>-18</v>
      </c>
      <c r="AH34" s="55">
        <v>-33</v>
      </c>
      <c r="AI34" s="55">
        <v>-33</v>
      </c>
      <c r="AJ34" s="55">
        <v>-4</v>
      </c>
      <c r="AK34" s="55"/>
      <c r="AL34" s="55">
        <v>-17</v>
      </c>
      <c r="AM34" s="55">
        <v>-26</v>
      </c>
      <c r="AN34" s="55">
        <v>-29</v>
      </c>
      <c r="AO34" s="55">
        <v>-30</v>
      </c>
      <c r="AP34" s="55">
        <v>-34</v>
      </c>
      <c r="AQ34" s="55">
        <v>-4</v>
      </c>
      <c r="AR34" s="55">
        <v>-3</v>
      </c>
      <c r="AS34" s="55">
        <v>-20</v>
      </c>
      <c r="AT34" s="55">
        <v>-29</v>
      </c>
      <c r="AU34" s="55">
        <v>-34</v>
      </c>
      <c r="AV34" s="55">
        <v>-21</v>
      </c>
      <c r="AW34" s="55">
        <v>-40</v>
      </c>
      <c r="AX34" s="55">
        <v>-3</v>
      </c>
      <c r="AY34" s="55">
        <v>-3</v>
      </c>
    </row>
    <row r="35" spans="1:51">
      <c r="A35" s="46" t="str">
        <f t="shared" si="6"/>
        <v>LCTLHSIUNKNOWN</v>
      </c>
      <c r="B35" s="46" t="s">
        <v>37</v>
      </c>
      <c r="C35" s="46" t="s">
        <v>34</v>
      </c>
      <c r="D35" t="s">
        <v>31</v>
      </c>
    </row>
    <row r="36" spans="1:51">
      <c r="A36" s="46" t="str">
        <f t="shared" si="6"/>
        <v>LCTLHSI(blank)</v>
      </c>
      <c r="B36" s="46" t="s">
        <v>37</v>
      </c>
      <c r="C36" s="46" t="s">
        <v>34</v>
      </c>
      <c r="D36" t="s">
        <v>46</v>
      </c>
    </row>
    <row r="37" spans="1:51">
      <c r="A37" s="46" t="str">
        <f t="shared" si="6"/>
        <v>LCTLB1EAST</v>
      </c>
      <c r="B37" s="46" t="s">
        <v>37</v>
      </c>
      <c r="C37" s="46" t="s">
        <v>36</v>
      </c>
      <c r="D37" t="s">
        <v>19</v>
      </c>
      <c r="E37" s="57">
        <v>-364</v>
      </c>
      <c r="F37" s="57">
        <v>-251</v>
      </c>
      <c r="G37" s="57">
        <v>-180</v>
      </c>
      <c r="H37" s="57">
        <v>-21</v>
      </c>
      <c r="I37" s="57">
        <v>-1</v>
      </c>
      <c r="J37" s="57">
        <v>-330</v>
      </c>
      <c r="K37" s="57">
        <v>-306</v>
      </c>
      <c r="L37" s="57">
        <v>-317</v>
      </c>
      <c r="M37" s="57">
        <v>-323</v>
      </c>
      <c r="N37" s="57">
        <v>-321</v>
      </c>
      <c r="O37" s="57">
        <v>-21</v>
      </c>
      <c r="P37" s="57">
        <v>-17</v>
      </c>
      <c r="Q37" s="57">
        <v>-221</v>
      </c>
      <c r="R37" s="58">
        <v>-273</v>
      </c>
      <c r="S37" s="58">
        <v>-458</v>
      </c>
      <c r="T37" s="58">
        <v>-277</v>
      </c>
      <c r="U37" s="58">
        <v>-356</v>
      </c>
      <c r="V37" s="58">
        <v>-29</v>
      </c>
      <c r="W37" s="58">
        <v>-7</v>
      </c>
      <c r="X37" s="58">
        <v>-326</v>
      </c>
      <c r="Y37" s="58">
        <v>-378</v>
      </c>
      <c r="Z37" s="58">
        <v>-365</v>
      </c>
      <c r="AA37" s="58">
        <v>-273</v>
      </c>
      <c r="AB37" s="58">
        <v>-309</v>
      </c>
      <c r="AC37" s="59">
        <v>-18</v>
      </c>
      <c r="AD37" s="59">
        <v>-9</v>
      </c>
      <c r="AE37" s="59">
        <v>-343</v>
      </c>
      <c r="AF37" s="60">
        <v>-289</v>
      </c>
      <c r="AG37" s="59">
        <v>-367</v>
      </c>
      <c r="AH37" s="59">
        <v>-342</v>
      </c>
      <c r="AI37" s="59">
        <v>-365</v>
      </c>
      <c r="AJ37" s="59">
        <v>-22</v>
      </c>
      <c r="AK37" s="59">
        <v>-15</v>
      </c>
      <c r="AL37" s="59">
        <v>-343</v>
      </c>
      <c r="AM37" s="59">
        <v>-380</v>
      </c>
      <c r="AN37" s="59">
        <v>-305</v>
      </c>
      <c r="AO37" s="59">
        <v>-342</v>
      </c>
      <c r="AP37" s="59">
        <v>-338</v>
      </c>
      <c r="AQ37" s="59">
        <v>-53</v>
      </c>
      <c r="AR37" s="59">
        <v>-12</v>
      </c>
      <c r="AS37" s="59">
        <v>-279</v>
      </c>
      <c r="AT37" s="59">
        <v>-335</v>
      </c>
      <c r="AU37" s="59">
        <v>-336</v>
      </c>
      <c r="AV37" s="59">
        <v>-295</v>
      </c>
      <c r="AW37" s="59">
        <v>-354</v>
      </c>
      <c r="AX37" s="59">
        <v>-15</v>
      </c>
      <c r="AY37" s="59">
        <v>-7</v>
      </c>
    </row>
    <row r="38" spans="1:51">
      <c r="A38" s="46" t="str">
        <f t="shared" si="6"/>
        <v>LCTLB1MIDWEST</v>
      </c>
      <c r="B38" s="46" t="s">
        <v>37</v>
      </c>
      <c r="C38" s="46" t="s">
        <v>36</v>
      </c>
      <c r="D38" t="s">
        <v>22</v>
      </c>
      <c r="E38" s="61">
        <v>-163</v>
      </c>
      <c r="F38" s="61">
        <v>-136</v>
      </c>
      <c r="G38" s="61">
        <v>-76</v>
      </c>
      <c r="H38" s="61">
        <v>-3</v>
      </c>
      <c r="I38" s="61">
        <v>-2</v>
      </c>
      <c r="J38" s="61">
        <v>-151</v>
      </c>
      <c r="K38" s="61">
        <v>-108</v>
      </c>
      <c r="L38" s="61">
        <v>-167</v>
      </c>
      <c r="M38" s="61">
        <v>-110</v>
      </c>
      <c r="N38" s="61">
        <v>-95</v>
      </c>
      <c r="O38" s="61">
        <v>-13</v>
      </c>
      <c r="P38" s="61">
        <v>-2</v>
      </c>
      <c r="Q38" s="61">
        <v>-102</v>
      </c>
      <c r="R38" s="62">
        <v>-105</v>
      </c>
      <c r="S38" s="62">
        <v>-178</v>
      </c>
      <c r="T38" s="62">
        <v>-115</v>
      </c>
      <c r="U38" s="62">
        <v>-121</v>
      </c>
      <c r="V38" s="62">
        <v>-13</v>
      </c>
      <c r="W38" s="62">
        <v>-8</v>
      </c>
      <c r="X38" s="62">
        <v>-120</v>
      </c>
      <c r="Y38" s="62">
        <v>-157</v>
      </c>
      <c r="Z38" s="62">
        <v>-133</v>
      </c>
      <c r="AA38" s="62">
        <v>-103</v>
      </c>
      <c r="AB38" s="62">
        <v>-114</v>
      </c>
      <c r="AC38" s="55">
        <v>-6</v>
      </c>
      <c r="AD38" s="55"/>
      <c r="AE38" s="55">
        <v>-126</v>
      </c>
      <c r="AF38" s="51">
        <v>-163</v>
      </c>
      <c r="AG38" s="55">
        <v>-127</v>
      </c>
      <c r="AH38" s="55">
        <v>-138</v>
      </c>
      <c r="AI38" s="55">
        <v>-113</v>
      </c>
      <c r="AJ38" s="55">
        <v>-6</v>
      </c>
      <c r="AK38" s="55">
        <v>-67</v>
      </c>
      <c r="AL38" s="55">
        <v>-94</v>
      </c>
      <c r="AM38" s="55">
        <v>-114</v>
      </c>
      <c r="AN38" s="55">
        <v>-129</v>
      </c>
      <c r="AO38" s="55">
        <v>-94</v>
      </c>
      <c r="AP38" s="55">
        <v>-109</v>
      </c>
      <c r="AQ38" s="55">
        <v>-5</v>
      </c>
      <c r="AR38" s="55">
        <v>-5</v>
      </c>
      <c r="AS38" s="55">
        <v>-144</v>
      </c>
      <c r="AT38" s="55">
        <v>-114</v>
      </c>
      <c r="AU38" s="55">
        <v>-92</v>
      </c>
      <c r="AV38" s="55">
        <v>-138</v>
      </c>
      <c r="AW38" s="55">
        <v>-125</v>
      </c>
      <c r="AX38" s="55">
        <v>-5</v>
      </c>
      <c r="AY38" s="55">
        <v>-2</v>
      </c>
    </row>
    <row r="39" spans="1:51">
      <c r="A39" s="46" t="str">
        <f t="shared" si="6"/>
        <v>LCTLB1Mountain West</v>
      </c>
      <c r="B39" s="46" t="s">
        <v>37</v>
      </c>
      <c r="C39" s="46" t="s">
        <v>36</v>
      </c>
      <c r="D39" t="s">
        <v>23</v>
      </c>
      <c r="E39" s="61">
        <v>-4</v>
      </c>
      <c r="F39" s="61">
        <v>-6</v>
      </c>
      <c r="G39" s="61">
        <v>-4</v>
      </c>
      <c r="H39" s="63"/>
      <c r="I39" s="63"/>
      <c r="J39" s="61">
        <v>-1</v>
      </c>
      <c r="K39" s="61">
        <v>-9</v>
      </c>
      <c r="L39" s="61">
        <v>-5</v>
      </c>
      <c r="M39" s="61">
        <v>-4</v>
      </c>
      <c r="N39" s="61">
        <v>-9</v>
      </c>
      <c r="O39" s="61">
        <v>-1</v>
      </c>
      <c r="P39" s="63"/>
      <c r="Q39" s="61">
        <v>-3</v>
      </c>
      <c r="R39" s="62">
        <v>-7</v>
      </c>
      <c r="S39" s="62">
        <v>-9</v>
      </c>
      <c r="T39" s="62"/>
      <c r="U39" s="62">
        <v>-4</v>
      </c>
      <c r="V39" s="62"/>
      <c r="W39" s="62">
        <v>-1</v>
      </c>
      <c r="X39" s="62">
        <v>-1</v>
      </c>
      <c r="Y39" s="62">
        <v>-19</v>
      </c>
      <c r="Z39" s="62">
        <v>-8</v>
      </c>
      <c r="AA39" s="62">
        <v>-9</v>
      </c>
      <c r="AB39" s="62">
        <v>-2</v>
      </c>
      <c r="AC39" s="55"/>
      <c r="AD39" s="55"/>
      <c r="AE39" s="55">
        <v>-4</v>
      </c>
      <c r="AF39" s="51">
        <v>-5</v>
      </c>
      <c r="AG39" s="55">
        <v>-4</v>
      </c>
      <c r="AH39" s="55">
        <v>-13</v>
      </c>
      <c r="AI39" s="55">
        <v>-9</v>
      </c>
      <c r="AJ39" s="55"/>
      <c r="AK39" s="55"/>
      <c r="AL39" s="55">
        <v>-8</v>
      </c>
      <c r="AM39" s="55">
        <v>-13</v>
      </c>
      <c r="AN39" s="55">
        <v>-12</v>
      </c>
      <c r="AO39" s="55">
        <v>-14</v>
      </c>
      <c r="AP39" s="55">
        <v>-9</v>
      </c>
      <c r="AQ39" s="55">
        <v>-1</v>
      </c>
      <c r="AR39" s="55"/>
      <c r="AS39" s="55">
        <v>-10</v>
      </c>
      <c r="AT39" s="55">
        <v>-4</v>
      </c>
      <c r="AU39" s="55">
        <v>-4</v>
      </c>
      <c r="AV39" s="55">
        <v>-11</v>
      </c>
      <c r="AW39" s="55">
        <v>-6</v>
      </c>
      <c r="AX39" s="55"/>
      <c r="AY39" s="55"/>
    </row>
    <row r="40" spans="1:51">
      <c r="A40" s="46" t="str">
        <f t="shared" si="6"/>
        <v>LCTLB1WEST</v>
      </c>
      <c r="B40" s="46" t="s">
        <v>37</v>
      </c>
      <c r="C40" s="46" t="s">
        <v>36</v>
      </c>
      <c r="D40" t="s">
        <v>30</v>
      </c>
      <c r="E40" s="61">
        <v>-85</v>
      </c>
      <c r="F40" s="61">
        <v>-67</v>
      </c>
      <c r="G40" s="61">
        <v>-47</v>
      </c>
      <c r="H40" s="61">
        <v>-1</v>
      </c>
      <c r="I40" s="63"/>
      <c r="J40" s="61">
        <v>-60</v>
      </c>
      <c r="K40" s="61">
        <v>-55</v>
      </c>
      <c r="L40" s="61">
        <v>-86</v>
      </c>
      <c r="M40" s="61">
        <v>-47</v>
      </c>
      <c r="N40" s="61">
        <v>-74</v>
      </c>
      <c r="O40" s="61">
        <v>-2</v>
      </c>
      <c r="P40" s="61"/>
      <c r="Q40" s="61">
        <v>-53</v>
      </c>
      <c r="R40" s="62">
        <v>-65</v>
      </c>
      <c r="S40" s="62">
        <v>-88</v>
      </c>
      <c r="T40" s="62">
        <v>-55</v>
      </c>
      <c r="U40" s="62">
        <v>-81</v>
      </c>
      <c r="V40" s="62">
        <v>-4</v>
      </c>
      <c r="W40" s="62">
        <v>-5</v>
      </c>
      <c r="X40" s="62">
        <v>-63</v>
      </c>
      <c r="Y40" s="62">
        <v>-97</v>
      </c>
      <c r="Z40" s="62">
        <v>-106</v>
      </c>
      <c r="AA40" s="62">
        <v>-61</v>
      </c>
      <c r="AB40" s="62">
        <v>-65</v>
      </c>
      <c r="AC40" s="55">
        <v>-8</v>
      </c>
      <c r="AD40" s="55">
        <v>-2</v>
      </c>
      <c r="AE40" s="55">
        <v>-89</v>
      </c>
      <c r="AF40" s="51">
        <v>-103</v>
      </c>
      <c r="AG40" s="55">
        <v>-86</v>
      </c>
      <c r="AH40" s="55">
        <v>-165</v>
      </c>
      <c r="AI40" s="55">
        <v>-69</v>
      </c>
      <c r="AJ40" s="55">
        <v>-14</v>
      </c>
      <c r="AK40" s="55">
        <v>-2</v>
      </c>
      <c r="AL40" s="55">
        <v>-78</v>
      </c>
      <c r="AM40" s="55">
        <v>-84</v>
      </c>
      <c r="AN40" s="55">
        <v>-83</v>
      </c>
      <c r="AO40" s="55">
        <v>-50</v>
      </c>
      <c r="AP40" s="55">
        <v>-56</v>
      </c>
      <c r="AQ40" s="55">
        <v>-4</v>
      </c>
      <c r="AR40" s="55">
        <v>-3</v>
      </c>
      <c r="AS40" s="55">
        <v>-52</v>
      </c>
      <c r="AT40" s="55">
        <v>-102</v>
      </c>
      <c r="AU40" s="55">
        <v>-73</v>
      </c>
      <c r="AV40" s="55">
        <v>-66</v>
      </c>
      <c r="AW40" s="55">
        <v>-71</v>
      </c>
      <c r="AX40" s="55">
        <v>-6</v>
      </c>
      <c r="AY40" s="55">
        <v>-2</v>
      </c>
    </row>
    <row r="41" spans="1:51">
      <c r="A41" s="46" t="str">
        <f t="shared" si="6"/>
        <v>LCTLB1UNKNOWN</v>
      </c>
      <c r="B41" s="46" t="s">
        <v>37</v>
      </c>
      <c r="C41" s="46" t="s">
        <v>36</v>
      </c>
      <c r="D41" t="s">
        <v>31</v>
      </c>
    </row>
    <row r="42" spans="1:51">
      <c r="A42" s="46" t="str">
        <f t="shared" si="6"/>
        <v>LCTLB1(blank)</v>
      </c>
      <c r="B42" s="46" t="s">
        <v>37</v>
      </c>
      <c r="C42" s="46" t="s">
        <v>36</v>
      </c>
      <c r="D42" t="s">
        <v>46</v>
      </c>
    </row>
    <row r="43" spans="1:51">
      <c r="A43" s="46" t="s">
        <v>50</v>
      </c>
      <c r="B43" t="s">
        <v>33</v>
      </c>
      <c r="C43" t="s">
        <v>32</v>
      </c>
      <c r="D43" t="s">
        <v>17</v>
      </c>
    </row>
    <row r="44" spans="1:51">
      <c r="A44" s="46" t="str">
        <f t="shared" ref="A44:A67" si="7">B44&amp;C44&amp;D44</f>
        <v>LQHSIEAST</v>
      </c>
      <c r="B44" s="46" t="s">
        <v>35</v>
      </c>
      <c r="C44" s="46" t="s">
        <v>34</v>
      </c>
      <c r="D44" t="s">
        <v>19</v>
      </c>
      <c r="E44" s="64"/>
      <c r="F44" s="65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</row>
    <row r="45" spans="1:51">
      <c r="A45" s="46" t="str">
        <f t="shared" si="7"/>
        <v>LQHSIMIDWEST</v>
      </c>
      <c r="B45" s="46" t="s">
        <v>35</v>
      </c>
      <c r="C45" s="46" t="s">
        <v>34</v>
      </c>
      <c r="D45" t="s">
        <v>22</v>
      </c>
      <c r="E45" s="67">
        <v>-54</v>
      </c>
      <c r="F45" s="67">
        <v>-49</v>
      </c>
      <c r="G45" s="67">
        <v>-42</v>
      </c>
      <c r="H45" s="68">
        <v>0</v>
      </c>
      <c r="I45" s="68">
        <v>0</v>
      </c>
      <c r="J45" s="67">
        <v>-43</v>
      </c>
      <c r="K45" s="67">
        <v>-47</v>
      </c>
      <c r="L45" s="67">
        <v>-36</v>
      </c>
      <c r="M45" s="67">
        <v>-41</v>
      </c>
      <c r="N45" s="67">
        <v>-35</v>
      </c>
      <c r="O45" s="68">
        <v>0</v>
      </c>
      <c r="P45" s="68">
        <v>0</v>
      </c>
      <c r="Q45" s="67">
        <v>-45</v>
      </c>
      <c r="R45" s="66">
        <v>-36</v>
      </c>
      <c r="S45" s="64">
        <v>-42</v>
      </c>
      <c r="T45" s="64">
        <v>-41</v>
      </c>
      <c r="U45" s="64">
        <v>-41</v>
      </c>
      <c r="V45" s="69">
        <v>0</v>
      </c>
      <c r="W45" s="69">
        <v>0</v>
      </c>
      <c r="X45" s="64">
        <v>-51</v>
      </c>
      <c r="Y45" s="64">
        <v>-38</v>
      </c>
      <c r="Z45" s="64">
        <v>-39</v>
      </c>
      <c r="AA45" s="64">
        <v>-43</v>
      </c>
      <c r="AB45" s="64">
        <v>-61</v>
      </c>
      <c r="AC45" s="69">
        <v>0</v>
      </c>
      <c r="AD45" s="69">
        <v>0</v>
      </c>
      <c r="AE45" s="66">
        <v>-59</v>
      </c>
      <c r="AF45" s="66">
        <v>-54</v>
      </c>
      <c r="AG45" s="66">
        <v>-45</v>
      </c>
      <c r="AH45" s="66">
        <v>-77</v>
      </c>
      <c r="AI45" s="66">
        <v>-39</v>
      </c>
      <c r="AJ45" s="69">
        <v>0</v>
      </c>
      <c r="AK45" s="69">
        <v>0</v>
      </c>
      <c r="AL45" s="66">
        <v>-59</v>
      </c>
      <c r="AM45" s="66">
        <v>-50</v>
      </c>
      <c r="AN45" s="66">
        <v>-45</v>
      </c>
      <c r="AO45" s="66">
        <v>-37</v>
      </c>
      <c r="AP45" s="66">
        <v>-37</v>
      </c>
      <c r="AQ45" s="66"/>
      <c r="AR45" s="66"/>
      <c r="AS45" s="66">
        <v>-44</v>
      </c>
      <c r="AT45" s="66">
        <v>-47</v>
      </c>
      <c r="AU45" s="66">
        <v>-54</v>
      </c>
      <c r="AV45" s="66">
        <v>-44</v>
      </c>
      <c r="AW45" s="66">
        <v>-50</v>
      </c>
      <c r="AX45" s="66"/>
    </row>
    <row r="46" spans="1:51">
      <c r="A46" s="46" t="str">
        <f t="shared" si="7"/>
        <v>LQHSIMountain West</v>
      </c>
      <c r="B46" s="46" t="s">
        <v>35</v>
      </c>
      <c r="C46" s="46" t="s">
        <v>34</v>
      </c>
      <c r="D46" t="s">
        <v>23</v>
      </c>
      <c r="E46" s="67">
        <v>-105</v>
      </c>
      <c r="F46" s="67">
        <v>-122</v>
      </c>
      <c r="G46" s="67">
        <v>-95</v>
      </c>
      <c r="H46" s="68">
        <v>0</v>
      </c>
      <c r="I46" s="68">
        <v>0</v>
      </c>
      <c r="J46" s="67">
        <v>-100</v>
      </c>
      <c r="K46" s="67">
        <v>-95</v>
      </c>
      <c r="L46" s="67">
        <v>-122</v>
      </c>
      <c r="M46" s="67">
        <v>-92</v>
      </c>
      <c r="N46" s="67">
        <v>-80</v>
      </c>
      <c r="O46" s="68">
        <v>0</v>
      </c>
      <c r="P46" s="68">
        <v>0</v>
      </c>
      <c r="Q46" s="67">
        <v>-111</v>
      </c>
      <c r="R46" s="66">
        <v>-74</v>
      </c>
      <c r="S46" s="64">
        <v>-86</v>
      </c>
      <c r="T46" s="64">
        <v>-95</v>
      </c>
      <c r="U46" s="64">
        <v>-82</v>
      </c>
      <c r="V46" s="69">
        <v>0</v>
      </c>
      <c r="W46" s="69">
        <v>0</v>
      </c>
      <c r="X46" s="64">
        <v>-133</v>
      </c>
      <c r="Y46" s="64">
        <v>-108</v>
      </c>
      <c r="Z46" s="64">
        <v>-80</v>
      </c>
      <c r="AA46" s="64">
        <v>-77</v>
      </c>
      <c r="AB46" s="64">
        <v>-91</v>
      </c>
      <c r="AC46" s="69">
        <v>0</v>
      </c>
      <c r="AD46" s="69">
        <v>0</v>
      </c>
      <c r="AE46" s="66">
        <v>-114</v>
      </c>
      <c r="AF46" s="66">
        <v>-108</v>
      </c>
      <c r="AG46" s="66">
        <v>-94</v>
      </c>
      <c r="AH46" s="66">
        <v>-126</v>
      </c>
      <c r="AI46" s="66">
        <v>-110</v>
      </c>
      <c r="AJ46" s="69">
        <v>0</v>
      </c>
      <c r="AK46" s="69">
        <v>0</v>
      </c>
      <c r="AL46" s="66">
        <v>-99</v>
      </c>
      <c r="AM46" s="66">
        <v>-119</v>
      </c>
      <c r="AN46" s="66">
        <v>-94</v>
      </c>
      <c r="AO46" s="66">
        <v>-96</v>
      </c>
      <c r="AP46" s="66">
        <v>-94</v>
      </c>
      <c r="AQ46" s="66"/>
      <c r="AR46" s="66"/>
      <c r="AS46" s="66">
        <v>-86</v>
      </c>
      <c r="AT46" s="66">
        <v>-110</v>
      </c>
      <c r="AU46" s="66">
        <v>-96</v>
      </c>
      <c r="AV46" s="66">
        <v>-92</v>
      </c>
      <c r="AW46" s="66">
        <v>-88</v>
      </c>
      <c r="AX46" s="66"/>
    </row>
    <row r="47" spans="1:51">
      <c r="A47" s="46" t="str">
        <f t="shared" si="7"/>
        <v>LQHSIWEST</v>
      </c>
      <c r="B47" s="46" t="s">
        <v>35</v>
      </c>
      <c r="C47" s="46" t="s">
        <v>34</v>
      </c>
      <c r="D47" t="s">
        <v>30</v>
      </c>
      <c r="E47" s="67">
        <v>-103</v>
      </c>
      <c r="F47" s="67">
        <v>-101</v>
      </c>
      <c r="G47" s="67">
        <v>-60</v>
      </c>
      <c r="H47" s="68">
        <v>0</v>
      </c>
      <c r="I47" s="68">
        <v>0</v>
      </c>
      <c r="J47" s="67">
        <v>-67</v>
      </c>
      <c r="K47" s="67">
        <v>-88</v>
      </c>
      <c r="L47" s="67">
        <v>-71</v>
      </c>
      <c r="M47" s="67">
        <v>-95</v>
      </c>
      <c r="N47" s="67">
        <v>-65</v>
      </c>
      <c r="O47" s="68">
        <v>0</v>
      </c>
      <c r="P47" s="68">
        <v>0</v>
      </c>
      <c r="Q47" s="67">
        <v>-87</v>
      </c>
      <c r="R47" s="66">
        <v>-69</v>
      </c>
      <c r="S47" s="66">
        <v>-84</v>
      </c>
      <c r="T47" s="66">
        <v>-83</v>
      </c>
      <c r="U47" s="66">
        <v>-71</v>
      </c>
      <c r="V47" s="69">
        <v>0</v>
      </c>
      <c r="W47" s="69">
        <v>0</v>
      </c>
      <c r="X47" s="66">
        <v>-108</v>
      </c>
      <c r="Y47" s="66">
        <v>-111</v>
      </c>
      <c r="Z47" s="66">
        <v>-74</v>
      </c>
      <c r="AA47" s="66">
        <v>-92</v>
      </c>
      <c r="AB47" s="66">
        <v>-84</v>
      </c>
      <c r="AC47" s="69">
        <v>0</v>
      </c>
      <c r="AD47" s="69">
        <v>0</v>
      </c>
      <c r="AE47" s="66">
        <v>-81</v>
      </c>
      <c r="AF47" s="66">
        <v>-100</v>
      </c>
      <c r="AG47" s="66">
        <v>-65</v>
      </c>
      <c r="AH47" s="66">
        <v>-95</v>
      </c>
      <c r="AI47" s="66">
        <v>-106</v>
      </c>
      <c r="AJ47" s="69">
        <v>0</v>
      </c>
      <c r="AK47" s="69">
        <v>0</v>
      </c>
      <c r="AL47" s="66">
        <v>-94</v>
      </c>
      <c r="AM47" s="66">
        <v>-81</v>
      </c>
      <c r="AN47" s="66">
        <v>-91</v>
      </c>
      <c r="AO47" s="66">
        <v>-81</v>
      </c>
      <c r="AP47" s="66">
        <v>-71</v>
      </c>
      <c r="AQ47" s="66"/>
      <c r="AR47" s="66"/>
      <c r="AS47" s="66">
        <v>-93</v>
      </c>
      <c r="AT47" s="66">
        <v>-86</v>
      </c>
      <c r="AU47" s="66">
        <v>-99</v>
      </c>
      <c r="AV47" s="66">
        <v>-68</v>
      </c>
      <c r="AW47" s="66">
        <v>-83</v>
      </c>
      <c r="AX47" s="66"/>
    </row>
    <row r="48" spans="1:51">
      <c r="A48" s="46" t="str">
        <f t="shared" si="7"/>
        <v>LQHSIUNKNOWN</v>
      </c>
      <c r="B48" s="46" t="s">
        <v>35</v>
      </c>
      <c r="C48" s="46" t="s">
        <v>34</v>
      </c>
      <c r="D48" t="s">
        <v>31</v>
      </c>
    </row>
    <row r="49" spans="1:51">
      <c r="A49" s="46" t="str">
        <f t="shared" si="7"/>
        <v>LQHSI(blank)</v>
      </c>
      <c r="B49" s="46" t="s">
        <v>35</v>
      </c>
      <c r="C49" s="46" t="s">
        <v>34</v>
      </c>
      <c r="D49" t="s">
        <v>46</v>
      </c>
    </row>
    <row r="50" spans="1:51">
      <c r="A50" s="46" t="str">
        <f t="shared" si="7"/>
        <v>LQB1EAST</v>
      </c>
      <c r="B50" s="46" t="s">
        <v>35</v>
      </c>
      <c r="C50" s="46" t="s">
        <v>36</v>
      </c>
      <c r="D50" t="s">
        <v>19</v>
      </c>
      <c r="E50" s="66"/>
      <c r="F50" s="70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</row>
    <row r="51" spans="1:51">
      <c r="A51" s="46" t="str">
        <f t="shared" si="7"/>
        <v>LQB1MIDWEST</v>
      </c>
      <c r="B51" s="46" t="s">
        <v>35</v>
      </c>
      <c r="C51" s="46" t="s">
        <v>36</v>
      </c>
      <c r="D51" t="s">
        <v>22</v>
      </c>
      <c r="E51" s="67">
        <v>-117</v>
      </c>
      <c r="F51" s="67">
        <v>-209</v>
      </c>
      <c r="G51" s="67">
        <v>-169</v>
      </c>
      <c r="H51" s="68">
        <v>0</v>
      </c>
      <c r="I51" s="68">
        <v>0</v>
      </c>
      <c r="J51" s="67">
        <v>-174</v>
      </c>
      <c r="K51" s="67">
        <v>-158</v>
      </c>
      <c r="L51" s="67">
        <v>-126</v>
      </c>
      <c r="M51" s="67">
        <v>-177</v>
      </c>
      <c r="N51" s="67">
        <v>-91</v>
      </c>
      <c r="O51" s="68">
        <v>0</v>
      </c>
      <c r="P51" s="68">
        <v>0</v>
      </c>
      <c r="Q51" s="67">
        <v>-209</v>
      </c>
      <c r="R51" s="66">
        <v>-150</v>
      </c>
      <c r="S51" s="66">
        <v>-134</v>
      </c>
      <c r="T51" s="66">
        <v>-139</v>
      </c>
      <c r="U51" s="66">
        <v>-183</v>
      </c>
      <c r="V51" s="66">
        <v>0</v>
      </c>
      <c r="W51" s="66">
        <v>0</v>
      </c>
      <c r="X51" s="66">
        <v>-126</v>
      </c>
      <c r="Y51" s="66">
        <v>-242</v>
      </c>
      <c r="Z51" s="66">
        <v>-151</v>
      </c>
      <c r="AA51" s="66">
        <v>-149</v>
      </c>
      <c r="AB51" s="66">
        <v>-161</v>
      </c>
      <c r="AC51" s="66">
        <v>0</v>
      </c>
      <c r="AD51" s="66">
        <v>0</v>
      </c>
      <c r="AE51" s="66">
        <v>-191</v>
      </c>
      <c r="AF51" s="66">
        <v>-319</v>
      </c>
      <c r="AG51" s="66">
        <v>-173</v>
      </c>
      <c r="AH51" s="66">
        <v>-260</v>
      </c>
      <c r="AI51" s="66">
        <v>-154</v>
      </c>
      <c r="AJ51" s="66">
        <v>0</v>
      </c>
      <c r="AK51" s="66">
        <v>0</v>
      </c>
      <c r="AL51" s="66">
        <v>-109</v>
      </c>
      <c r="AM51" s="66">
        <v>-174</v>
      </c>
      <c r="AN51" s="66">
        <v>-134</v>
      </c>
      <c r="AO51" s="66">
        <v>-173</v>
      </c>
      <c r="AP51" s="66">
        <v>-139</v>
      </c>
      <c r="AQ51" s="66"/>
      <c r="AR51" s="66"/>
      <c r="AS51" s="66">
        <v>-173</v>
      </c>
      <c r="AT51" s="66">
        <v>-156</v>
      </c>
      <c r="AU51" s="66">
        <v>-177</v>
      </c>
      <c r="AV51" s="66">
        <v>-131</v>
      </c>
      <c r="AW51" s="66">
        <v>-229</v>
      </c>
      <c r="AX51" s="66"/>
      <c r="AY51" s="66"/>
    </row>
    <row r="52" spans="1:51">
      <c r="A52" s="46" t="str">
        <f t="shared" si="7"/>
        <v>LQB1Mountain West</v>
      </c>
      <c r="B52" s="46" t="s">
        <v>35</v>
      </c>
      <c r="C52" s="46" t="s">
        <v>36</v>
      </c>
      <c r="D52" t="s">
        <v>23</v>
      </c>
      <c r="E52" s="67">
        <v>-347</v>
      </c>
      <c r="F52" s="67">
        <v>-493</v>
      </c>
      <c r="G52" s="67">
        <v>-361</v>
      </c>
      <c r="H52" s="68">
        <v>0</v>
      </c>
      <c r="I52" s="68">
        <v>0</v>
      </c>
      <c r="J52" s="67">
        <v>-415</v>
      </c>
      <c r="K52" s="67">
        <v>-361</v>
      </c>
      <c r="L52" s="67">
        <v>-380</v>
      </c>
      <c r="M52" s="67">
        <v>-293</v>
      </c>
      <c r="N52" s="67">
        <v>-277</v>
      </c>
      <c r="O52" s="68">
        <v>0</v>
      </c>
      <c r="P52" s="68">
        <v>0</v>
      </c>
      <c r="Q52" s="67">
        <v>-385</v>
      </c>
      <c r="R52" s="66">
        <v>-404</v>
      </c>
      <c r="S52" s="66">
        <v>-297</v>
      </c>
      <c r="T52" s="66">
        <v>-363</v>
      </c>
      <c r="U52" s="66">
        <v>-368</v>
      </c>
      <c r="V52" s="66">
        <v>0</v>
      </c>
      <c r="W52" s="66">
        <v>0</v>
      </c>
      <c r="X52" s="66">
        <v>-375</v>
      </c>
      <c r="Y52" s="66">
        <v>-442</v>
      </c>
      <c r="Z52" s="66">
        <v>-363</v>
      </c>
      <c r="AA52" s="66">
        <v>-303</v>
      </c>
      <c r="AB52" s="66">
        <v>-398</v>
      </c>
      <c r="AC52" s="66">
        <v>0</v>
      </c>
      <c r="AD52" s="66">
        <v>0</v>
      </c>
      <c r="AE52" s="66">
        <v>-363</v>
      </c>
      <c r="AF52" s="66">
        <v>-349</v>
      </c>
      <c r="AG52" s="66">
        <v>-352</v>
      </c>
      <c r="AH52" s="66">
        <v>-471</v>
      </c>
      <c r="AI52" s="66">
        <v>-420</v>
      </c>
      <c r="AJ52" s="66">
        <v>0</v>
      </c>
      <c r="AK52" s="66">
        <v>0</v>
      </c>
      <c r="AL52" s="66">
        <v>-439</v>
      </c>
      <c r="AM52" s="66">
        <v>-580</v>
      </c>
      <c r="AN52" s="66">
        <v>-403</v>
      </c>
      <c r="AO52" s="66">
        <v>-291</v>
      </c>
      <c r="AP52" s="66">
        <v>-287</v>
      </c>
      <c r="AQ52" s="66"/>
      <c r="AR52" s="66"/>
      <c r="AS52" s="66">
        <v>-323</v>
      </c>
      <c r="AT52" s="66">
        <v>-337</v>
      </c>
      <c r="AU52" s="66">
        <v>-343</v>
      </c>
      <c r="AV52" s="66">
        <v>-324</v>
      </c>
      <c r="AW52" s="66">
        <v>-266</v>
      </c>
      <c r="AX52" s="66"/>
      <c r="AY52" s="66"/>
    </row>
    <row r="53" spans="1:51">
      <c r="A53" s="46" t="str">
        <f t="shared" si="7"/>
        <v>LQB1WEST</v>
      </c>
      <c r="B53" s="46" t="s">
        <v>35</v>
      </c>
      <c r="C53" s="46" t="s">
        <v>36</v>
      </c>
      <c r="D53" t="s">
        <v>30</v>
      </c>
      <c r="E53" s="67">
        <v>-371</v>
      </c>
      <c r="F53" s="67">
        <v>-380</v>
      </c>
      <c r="G53" s="67">
        <v>-237</v>
      </c>
      <c r="H53" s="68">
        <v>0</v>
      </c>
      <c r="I53" s="68">
        <v>0</v>
      </c>
      <c r="J53" s="67">
        <v>-228</v>
      </c>
      <c r="K53" s="67">
        <v>-260</v>
      </c>
      <c r="L53" s="67">
        <v>-281</v>
      </c>
      <c r="M53" s="67">
        <v>-291</v>
      </c>
      <c r="N53" s="67">
        <v>-249</v>
      </c>
      <c r="O53" s="68">
        <v>0</v>
      </c>
      <c r="P53" s="68">
        <v>0</v>
      </c>
      <c r="Q53" s="67">
        <v>-324</v>
      </c>
      <c r="R53" s="66">
        <v>-243</v>
      </c>
      <c r="S53" s="66">
        <v>-333</v>
      </c>
      <c r="T53" s="66">
        <v>-282</v>
      </c>
      <c r="U53" s="66">
        <v>-251</v>
      </c>
      <c r="V53" s="66">
        <v>0</v>
      </c>
      <c r="W53" s="66">
        <v>0</v>
      </c>
      <c r="X53" s="66">
        <v>-407</v>
      </c>
      <c r="Y53" s="66">
        <v>-343</v>
      </c>
      <c r="Z53" s="66">
        <v>-259</v>
      </c>
      <c r="AA53" s="66">
        <v>-315</v>
      </c>
      <c r="AB53" s="66">
        <v>-307</v>
      </c>
      <c r="AC53" s="66">
        <v>0</v>
      </c>
      <c r="AD53" s="66">
        <v>0</v>
      </c>
      <c r="AE53" s="66">
        <v>-255</v>
      </c>
      <c r="AF53" s="66">
        <v>-318</v>
      </c>
      <c r="AG53" s="66">
        <v>-299</v>
      </c>
      <c r="AH53" s="66">
        <v>-325</v>
      </c>
      <c r="AI53" s="66">
        <v>-457</v>
      </c>
      <c r="AJ53" s="66">
        <v>0</v>
      </c>
      <c r="AK53" s="66">
        <v>0</v>
      </c>
      <c r="AL53" s="66">
        <v>-374</v>
      </c>
      <c r="AM53" s="66">
        <v>-308</v>
      </c>
      <c r="AN53" s="66">
        <v>-245</v>
      </c>
      <c r="AO53" s="66">
        <v>-334</v>
      </c>
      <c r="AP53" s="66">
        <v>-291</v>
      </c>
      <c r="AQ53" s="66"/>
      <c r="AR53" s="66"/>
      <c r="AS53" s="66">
        <v>-319</v>
      </c>
      <c r="AT53" s="66">
        <v>-323</v>
      </c>
      <c r="AU53" s="66">
        <v>-224</v>
      </c>
      <c r="AV53" s="66">
        <v>-271</v>
      </c>
      <c r="AW53" s="66">
        <v>-247</v>
      </c>
      <c r="AX53" s="66"/>
      <c r="AY53" s="66"/>
    </row>
    <row r="54" spans="1:51">
      <c r="A54" s="46" t="str">
        <f t="shared" si="7"/>
        <v>LQB1UNKNOWN</v>
      </c>
      <c r="B54" s="46" t="s">
        <v>35</v>
      </c>
      <c r="C54" s="46" t="s">
        <v>36</v>
      </c>
      <c r="D54" t="s">
        <v>31</v>
      </c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</row>
    <row r="55" spans="1:51">
      <c r="A55" s="46" t="str">
        <f t="shared" si="7"/>
        <v>LQB1(blank)</v>
      </c>
      <c r="B55" s="46" t="s">
        <v>35</v>
      </c>
      <c r="C55" s="46" t="s">
        <v>36</v>
      </c>
      <c r="D55" t="s">
        <v>46</v>
      </c>
    </row>
    <row r="56" spans="1:51">
      <c r="A56" s="46" t="str">
        <f t="shared" si="7"/>
        <v>LQHSI(Mig)EAST</v>
      </c>
      <c r="B56" s="46" t="s">
        <v>35</v>
      </c>
      <c r="C56" s="46" t="s">
        <v>53</v>
      </c>
      <c r="D56" t="s">
        <v>19</v>
      </c>
      <c r="E56" s="66"/>
      <c r="F56" s="70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</row>
    <row r="57" spans="1:51">
      <c r="A57" s="46" t="str">
        <f t="shared" si="7"/>
        <v>LQHSI(Mig)MIDWEST</v>
      </c>
      <c r="B57" s="46" t="s">
        <v>35</v>
      </c>
      <c r="C57" s="46" t="s">
        <v>53</v>
      </c>
      <c r="D57" t="s">
        <v>22</v>
      </c>
      <c r="E57" s="67">
        <v>-22</v>
      </c>
      <c r="F57" s="67">
        <v>-70</v>
      </c>
      <c r="G57" s="67">
        <v>-43</v>
      </c>
      <c r="H57" s="68">
        <v>0</v>
      </c>
      <c r="I57" s="68">
        <v>0</v>
      </c>
      <c r="J57" s="67">
        <v>-35</v>
      </c>
      <c r="K57" s="67">
        <v>-51</v>
      </c>
      <c r="L57" s="67">
        <v>-39</v>
      </c>
      <c r="M57" s="67">
        <v>-37</v>
      </c>
      <c r="N57" s="67">
        <v>-25</v>
      </c>
      <c r="O57" s="68">
        <v>0</v>
      </c>
      <c r="P57" s="68">
        <v>0</v>
      </c>
      <c r="Q57" s="67">
        <v>-44</v>
      </c>
      <c r="R57" s="66">
        <v>-52</v>
      </c>
      <c r="S57" s="66">
        <v>-38</v>
      </c>
      <c r="T57" s="66">
        <v>-43</v>
      </c>
      <c r="U57" s="66">
        <v>-39</v>
      </c>
      <c r="V57" s="68">
        <v>0</v>
      </c>
      <c r="W57" s="68">
        <v>0</v>
      </c>
      <c r="X57" s="66">
        <v>-38</v>
      </c>
      <c r="Y57" s="66">
        <v>-40</v>
      </c>
      <c r="Z57" s="66">
        <v>-37</v>
      </c>
      <c r="AA57" s="66">
        <v>-44</v>
      </c>
      <c r="AB57" s="66">
        <v>-42</v>
      </c>
      <c r="AC57" s="68">
        <v>0</v>
      </c>
      <c r="AD57" s="68">
        <v>0</v>
      </c>
      <c r="AE57" s="66">
        <v>-38</v>
      </c>
      <c r="AF57" s="66">
        <v>-41</v>
      </c>
      <c r="AG57" s="66">
        <v>-52</v>
      </c>
      <c r="AH57" s="66">
        <v>-35</v>
      </c>
      <c r="AI57" s="66">
        <v>-24</v>
      </c>
      <c r="AJ57" s="68">
        <v>0</v>
      </c>
      <c r="AK57" s="68">
        <v>0</v>
      </c>
      <c r="AL57" s="66">
        <v>-43</v>
      </c>
      <c r="AM57" s="66">
        <v>-33</v>
      </c>
      <c r="AN57" s="66">
        <v>-35</v>
      </c>
      <c r="AO57" s="66">
        <v>-43</v>
      </c>
      <c r="AP57" s="66">
        <v>-35</v>
      </c>
      <c r="AQ57" s="66">
        <v>0</v>
      </c>
      <c r="AR57" s="66">
        <v>0</v>
      </c>
      <c r="AS57" s="66">
        <v>-44</v>
      </c>
      <c r="AT57" s="66">
        <v>-35</v>
      </c>
      <c r="AU57" s="66">
        <v>-46</v>
      </c>
      <c r="AV57" s="66">
        <v>-38</v>
      </c>
      <c r="AW57" s="66">
        <v>-31</v>
      </c>
      <c r="AX57" s="66"/>
      <c r="AY57" s="66"/>
    </row>
    <row r="58" spans="1:51">
      <c r="A58" s="46" t="str">
        <f t="shared" si="7"/>
        <v>LQHSI(Mig)Mountain West</v>
      </c>
      <c r="B58" s="46" t="s">
        <v>35</v>
      </c>
      <c r="C58" s="46" t="s">
        <v>53</v>
      </c>
      <c r="D58" t="s">
        <v>23</v>
      </c>
      <c r="E58" s="67">
        <v>-113</v>
      </c>
      <c r="F58" s="67">
        <v>-90</v>
      </c>
      <c r="G58" s="67">
        <v>-92</v>
      </c>
      <c r="H58" s="68">
        <v>0</v>
      </c>
      <c r="I58" s="68">
        <v>0</v>
      </c>
      <c r="J58" s="67">
        <v>-85</v>
      </c>
      <c r="K58" s="67">
        <v>-87</v>
      </c>
      <c r="L58" s="67">
        <v>-95</v>
      </c>
      <c r="M58" s="67">
        <v>-107</v>
      </c>
      <c r="N58" s="67">
        <v>-96</v>
      </c>
      <c r="O58" s="68">
        <v>0</v>
      </c>
      <c r="P58" s="68">
        <v>0</v>
      </c>
      <c r="Q58" s="67">
        <v>-90</v>
      </c>
      <c r="R58" s="66">
        <v>-91</v>
      </c>
      <c r="S58" s="66">
        <v>-99</v>
      </c>
      <c r="T58" s="66">
        <v>-102</v>
      </c>
      <c r="U58" s="66">
        <v>-87</v>
      </c>
      <c r="V58" s="68">
        <v>0</v>
      </c>
      <c r="W58" s="68">
        <v>0</v>
      </c>
      <c r="X58" s="66">
        <v>-103</v>
      </c>
      <c r="Y58" s="66">
        <v>-101</v>
      </c>
      <c r="Z58" s="66">
        <v>-84</v>
      </c>
      <c r="AA58" s="66">
        <v>-98</v>
      </c>
      <c r="AB58" s="66">
        <v>-108</v>
      </c>
      <c r="AC58" s="68">
        <v>0</v>
      </c>
      <c r="AD58" s="68">
        <v>0</v>
      </c>
      <c r="AE58" s="66">
        <v>-92</v>
      </c>
      <c r="AF58" s="66">
        <v>-105</v>
      </c>
      <c r="AG58" s="66">
        <v>-123</v>
      </c>
      <c r="AH58" s="66">
        <v>-110</v>
      </c>
      <c r="AI58" s="66">
        <v>-106</v>
      </c>
      <c r="AJ58" s="68">
        <v>0</v>
      </c>
      <c r="AK58" s="68">
        <v>0</v>
      </c>
      <c r="AL58" s="66">
        <v>-104</v>
      </c>
      <c r="AM58" s="66">
        <v>-102</v>
      </c>
      <c r="AN58" s="66">
        <v>-91</v>
      </c>
      <c r="AO58" s="66">
        <v>-86</v>
      </c>
      <c r="AP58" s="66">
        <v>-89</v>
      </c>
      <c r="AQ58" s="66">
        <v>0</v>
      </c>
      <c r="AR58" s="66">
        <v>0</v>
      </c>
      <c r="AS58" s="66">
        <v>-91</v>
      </c>
      <c r="AT58" s="66">
        <v>-96</v>
      </c>
      <c r="AU58" s="66">
        <v>-103</v>
      </c>
      <c r="AV58" s="66">
        <v>-79</v>
      </c>
      <c r="AW58" s="66">
        <v>-63</v>
      </c>
      <c r="AX58" s="66"/>
      <c r="AY58" s="66"/>
    </row>
    <row r="59" spans="1:51">
      <c r="A59" s="46" t="str">
        <f t="shared" si="7"/>
        <v>LQHSI(Mig)WEST</v>
      </c>
      <c r="B59" s="46" t="s">
        <v>35</v>
      </c>
      <c r="C59" s="46" t="s">
        <v>53</v>
      </c>
      <c r="D59" t="s">
        <v>30</v>
      </c>
      <c r="E59" s="67">
        <v>-109</v>
      </c>
      <c r="F59" s="67">
        <v>-89</v>
      </c>
      <c r="G59" s="67">
        <v>-77</v>
      </c>
      <c r="H59" s="68">
        <v>0</v>
      </c>
      <c r="I59" s="68">
        <v>0</v>
      </c>
      <c r="J59" s="67">
        <v>-67</v>
      </c>
      <c r="K59" s="67">
        <v>-60</v>
      </c>
      <c r="L59" s="67">
        <v>-64</v>
      </c>
      <c r="M59" s="67">
        <v>-61</v>
      </c>
      <c r="N59" s="67">
        <v>-74</v>
      </c>
      <c r="O59" s="68">
        <v>0</v>
      </c>
      <c r="P59" s="68">
        <v>0</v>
      </c>
      <c r="Q59" s="67">
        <v>-80</v>
      </c>
      <c r="R59" s="66">
        <v>-81</v>
      </c>
      <c r="S59" s="66">
        <v>-66</v>
      </c>
      <c r="T59" s="66">
        <v>-69</v>
      </c>
      <c r="U59" s="66">
        <v>-70</v>
      </c>
      <c r="V59" s="68">
        <v>0</v>
      </c>
      <c r="W59" s="68">
        <v>0</v>
      </c>
      <c r="X59" s="66">
        <v>-79</v>
      </c>
      <c r="Y59" s="66">
        <v>-90</v>
      </c>
      <c r="Z59" s="66">
        <v>-84</v>
      </c>
      <c r="AA59" s="66">
        <v>-61</v>
      </c>
      <c r="AB59" s="66">
        <v>-74</v>
      </c>
      <c r="AC59" s="68">
        <v>0</v>
      </c>
      <c r="AD59" s="68">
        <v>0</v>
      </c>
      <c r="AE59" s="66">
        <v>-62</v>
      </c>
      <c r="AF59" s="66">
        <v>-63</v>
      </c>
      <c r="AG59" s="66">
        <v>-75</v>
      </c>
      <c r="AH59" s="66">
        <v>-75</v>
      </c>
      <c r="AI59" s="66">
        <v>-84</v>
      </c>
      <c r="AJ59" s="68">
        <v>0</v>
      </c>
      <c r="AK59" s="68">
        <v>0</v>
      </c>
      <c r="AL59" s="66">
        <v>-82</v>
      </c>
      <c r="AM59" s="66">
        <v>-74</v>
      </c>
      <c r="AN59" s="66">
        <v>-73</v>
      </c>
      <c r="AO59" s="66">
        <v>-67</v>
      </c>
      <c r="AP59" s="66">
        <v>-94</v>
      </c>
      <c r="AQ59" s="66">
        <v>0</v>
      </c>
      <c r="AR59" s="66">
        <v>0</v>
      </c>
      <c r="AS59" s="66">
        <v>-67</v>
      </c>
      <c r="AT59" s="66">
        <v>-70</v>
      </c>
      <c r="AU59" s="66">
        <v>-53</v>
      </c>
      <c r="AV59" s="66">
        <v>-50</v>
      </c>
      <c r="AW59" s="66">
        <v>-69</v>
      </c>
      <c r="AX59" s="66"/>
      <c r="AY59" s="66"/>
    </row>
    <row r="60" spans="1:51">
      <c r="A60" s="46" t="str">
        <f t="shared" si="7"/>
        <v>LQHSI(Mig)UNKNOWN</v>
      </c>
      <c r="B60" s="46" t="s">
        <v>35</v>
      </c>
      <c r="C60" s="46" t="s">
        <v>53</v>
      </c>
      <c r="D60" t="s">
        <v>31</v>
      </c>
    </row>
    <row r="61" spans="1:51">
      <c r="A61" s="46" t="str">
        <f t="shared" si="7"/>
        <v>LQHSI(Mig)(blank)</v>
      </c>
      <c r="B61" s="46" t="s">
        <v>35</v>
      </c>
      <c r="C61" s="46" t="s">
        <v>53</v>
      </c>
      <c r="D61" t="s">
        <v>46</v>
      </c>
    </row>
    <row r="62" spans="1:51">
      <c r="A62" s="46" t="str">
        <f t="shared" si="7"/>
        <v>LQB1(Mig)EAST</v>
      </c>
      <c r="B62" s="46" t="s">
        <v>35</v>
      </c>
      <c r="C62" s="46" t="s">
        <v>54</v>
      </c>
      <c r="D62" t="s">
        <v>19</v>
      </c>
      <c r="E62" s="66"/>
      <c r="F62" s="70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</row>
    <row r="63" spans="1:51">
      <c r="A63" s="46" t="str">
        <f t="shared" si="7"/>
        <v>LQB1(Mig)MIDWEST</v>
      </c>
      <c r="B63" s="46" t="s">
        <v>35</v>
      </c>
      <c r="C63" s="46" t="s">
        <v>54</v>
      </c>
      <c r="D63" t="s">
        <v>22</v>
      </c>
      <c r="E63" s="67">
        <v>-15</v>
      </c>
      <c r="F63" s="67">
        <v>-182</v>
      </c>
      <c r="G63" s="67">
        <v>-73</v>
      </c>
      <c r="H63" s="67">
        <v>0</v>
      </c>
      <c r="I63" s="68">
        <v>0</v>
      </c>
      <c r="J63" s="67">
        <v>-61</v>
      </c>
      <c r="K63" s="67">
        <v>-66</v>
      </c>
      <c r="L63" s="67">
        <v>-84</v>
      </c>
      <c r="M63" s="67">
        <v>-36</v>
      </c>
      <c r="N63" s="67">
        <v>-16</v>
      </c>
      <c r="O63" s="72">
        <v>0</v>
      </c>
      <c r="P63" s="68">
        <v>0</v>
      </c>
      <c r="Q63" s="67">
        <v>-96</v>
      </c>
      <c r="R63" s="66">
        <v>-75</v>
      </c>
      <c r="S63" s="66">
        <v>-41</v>
      </c>
      <c r="T63" s="66">
        <v>-44</v>
      </c>
      <c r="U63" s="66">
        <v>-78</v>
      </c>
      <c r="V63" s="72">
        <v>0</v>
      </c>
      <c r="W63" s="68">
        <v>0</v>
      </c>
      <c r="X63" s="66">
        <v>-47</v>
      </c>
      <c r="Y63" s="66">
        <v>-28</v>
      </c>
      <c r="Z63" s="66">
        <v>-66</v>
      </c>
      <c r="AA63" s="66">
        <v>-47</v>
      </c>
      <c r="AB63" s="66">
        <v>-51</v>
      </c>
      <c r="AC63" s="66">
        <v>0</v>
      </c>
      <c r="AD63" s="66">
        <v>0</v>
      </c>
      <c r="AE63" s="66">
        <v>-36</v>
      </c>
      <c r="AF63" s="66">
        <v>-48</v>
      </c>
      <c r="AG63" s="66">
        <v>-83</v>
      </c>
      <c r="AH63" s="66">
        <v>-48</v>
      </c>
      <c r="AI63" s="66">
        <v>-17</v>
      </c>
      <c r="AJ63" s="66">
        <v>0</v>
      </c>
      <c r="AK63" s="66">
        <v>0</v>
      </c>
      <c r="AL63" s="66">
        <v>-91</v>
      </c>
      <c r="AM63" s="66">
        <v>-35</v>
      </c>
      <c r="AN63" s="66">
        <v>-52</v>
      </c>
      <c r="AO63" s="66">
        <v>-56</v>
      </c>
      <c r="AP63" s="66">
        <v>-40</v>
      </c>
      <c r="AQ63" s="66"/>
      <c r="AR63" s="66"/>
      <c r="AS63" s="66">
        <v>-54</v>
      </c>
      <c r="AT63" s="66">
        <v>-102</v>
      </c>
      <c r="AU63" s="66">
        <v>-50</v>
      </c>
      <c r="AV63" s="66">
        <v>-38</v>
      </c>
      <c r="AW63" s="66">
        <v>-17</v>
      </c>
      <c r="AX63" s="66"/>
    </row>
    <row r="64" spans="1:51">
      <c r="A64" s="46" t="str">
        <f t="shared" si="7"/>
        <v>LQB1(Mig)Mountain West</v>
      </c>
      <c r="B64" s="46" t="s">
        <v>35</v>
      </c>
      <c r="C64" s="46" t="s">
        <v>54</v>
      </c>
      <c r="D64" t="s">
        <v>23</v>
      </c>
      <c r="E64" s="67">
        <v>-160</v>
      </c>
      <c r="F64" s="67">
        <v>-153</v>
      </c>
      <c r="G64" s="67">
        <v>-135</v>
      </c>
      <c r="H64" s="67">
        <v>0</v>
      </c>
      <c r="I64" s="68">
        <v>0</v>
      </c>
      <c r="J64" s="67">
        <v>-139</v>
      </c>
      <c r="K64" s="67">
        <v>-145</v>
      </c>
      <c r="L64" s="67">
        <v>-118</v>
      </c>
      <c r="M64" s="67">
        <v>-177</v>
      </c>
      <c r="N64" s="67">
        <v>-179</v>
      </c>
      <c r="O64" s="72">
        <v>0</v>
      </c>
      <c r="P64" s="68">
        <v>0</v>
      </c>
      <c r="Q64" s="67">
        <v>-136</v>
      </c>
      <c r="R64" s="66">
        <v>-112</v>
      </c>
      <c r="S64" s="66">
        <v>-122</v>
      </c>
      <c r="T64" s="66">
        <v>-234</v>
      </c>
      <c r="U64" s="66">
        <v>-145</v>
      </c>
      <c r="V64" s="72">
        <v>0</v>
      </c>
      <c r="W64" s="68">
        <v>0</v>
      </c>
      <c r="X64" s="66">
        <v>-138</v>
      </c>
      <c r="Y64" s="66">
        <v>-111</v>
      </c>
      <c r="Z64" s="66">
        <v>-116</v>
      </c>
      <c r="AA64" s="66">
        <v>-152</v>
      </c>
      <c r="AB64" s="66">
        <v>-168</v>
      </c>
      <c r="AC64" s="66">
        <v>0</v>
      </c>
      <c r="AD64" s="66">
        <v>0</v>
      </c>
      <c r="AE64" s="66">
        <v>-181</v>
      </c>
      <c r="AF64" s="66">
        <v>-98</v>
      </c>
      <c r="AG64" s="66">
        <v>-142</v>
      </c>
      <c r="AH64" s="66">
        <v>-167</v>
      </c>
      <c r="AI64" s="66">
        <v>-234</v>
      </c>
      <c r="AJ64" s="66">
        <v>0</v>
      </c>
      <c r="AK64" s="66">
        <v>0</v>
      </c>
      <c r="AL64" s="66">
        <v>-320</v>
      </c>
      <c r="AM64" s="66">
        <v>-177</v>
      </c>
      <c r="AN64" s="66">
        <v>-161</v>
      </c>
      <c r="AO64" s="66">
        <v>-132</v>
      </c>
      <c r="AP64" s="66">
        <v>-138</v>
      </c>
      <c r="AQ64" s="66"/>
      <c r="AR64" s="66"/>
      <c r="AS64" s="66">
        <v>-122</v>
      </c>
      <c r="AT64" s="66">
        <v>-179</v>
      </c>
      <c r="AU64" s="66">
        <v>-105</v>
      </c>
      <c r="AV64" s="66">
        <v>-138</v>
      </c>
      <c r="AW64" s="66">
        <v>-43</v>
      </c>
      <c r="AX64" s="66"/>
    </row>
    <row r="65" spans="1:51">
      <c r="A65" s="46" t="str">
        <f t="shared" si="7"/>
        <v>LQB1(Mig)WEST</v>
      </c>
      <c r="B65" s="46" t="s">
        <v>35</v>
      </c>
      <c r="C65" s="46" t="s">
        <v>54</v>
      </c>
      <c r="D65" t="s">
        <v>30</v>
      </c>
      <c r="E65" s="67">
        <v>-214</v>
      </c>
      <c r="F65" s="67">
        <v>-137</v>
      </c>
      <c r="G65" s="67">
        <v>-116</v>
      </c>
      <c r="H65" s="67">
        <v>0</v>
      </c>
      <c r="I65" s="68">
        <v>0</v>
      </c>
      <c r="J65" s="67">
        <v>-113</v>
      </c>
      <c r="K65" s="67">
        <v>-87</v>
      </c>
      <c r="L65" s="67">
        <v>-88</v>
      </c>
      <c r="M65" s="67">
        <v>-141</v>
      </c>
      <c r="N65" s="67">
        <v>-122</v>
      </c>
      <c r="O65" s="72">
        <v>0</v>
      </c>
      <c r="P65" s="68">
        <v>0</v>
      </c>
      <c r="Q65" s="67">
        <v>-102</v>
      </c>
      <c r="R65" s="66">
        <v>-78</v>
      </c>
      <c r="S65" s="66">
        <v>-92</v>
      </c>
      <c r="T65" s="66">
        <v>-113</v>
      </c>
      <c r="U65" s="66">
        <v>-73</v>
      </c>
      <c r="V65" s="72">
        <v>0</v>
      </c>
      <c r="W65" s="68">
        <v>0</v>
      </c>
      <c r="X65" s="66">
        <v>-170</v>
      </c>
      <c r="Y65" s="66">
        <v>-121</v>
      </c>
      <c r="Z65" s="66">
        <v>-108</v>
      </c>
      <c r="AA65" s="66">
        <v>-52</v>
      </c>
      <c r="AB65" s="66">
        <v>-66</v>
      </c>
      <c r="AC65" s="66">
        <v>0</v>
      </c>
      <c r="AD65" s="66">
        <v>0</v>
      </c>
      <c r="AE65" s="66">
        <v>-74</v>
      </c>
      <c r="AF65" s="66">
        <v>-81</v>
      </c>
      <c r="AG65" s="66">
        <v>-119</v>
      </c>
      <c r="AH65" s="66">
        <v>-73</v>
      </c>
      <c r="AI65" s="66">
        <v>-161</v>
      </c>
      <c r="AJ65" s="66">
        <v>0</v>
      </c>
      <c r="AK65" s="66">
        <v>0</v>
      </c>
      <c r="AL65" s="66">
        <v>-131</v>
      </c>
      <c r="AM65" s="66">
        <v>-87</v>
      </c>
      <c r="AN65" s="66">
        <v>-106</v>
      </c>
      <c r="AO65" s="66">
        <v>-104</v>
      </c>
      <c r="AP65" s="66">
        <v>-91</v>
      </c>
      <c r="AQ65" s="66"/>
      <c r="AR65" s="66"/>
      <c r="AS65" s="66">
        <v>-72</v>
      </c>
      <c r="AT65" s="66">
        <v>-75</v>
      </c>
      <c r="AU65" s="66">
        <v>-66</v>
      </c>
      <c r="AV65" s="66">
        <v>-82</v>
      </c>
      <c r="AW65" s="66">
        <v>-45</v>
      </c>
      <c r="AX65" s="66"/>
    </row>
    <row r="66" spans="1:51">
      <c r="A66" s="46" t="str">
        <f t="shared" si="7"/>
        <v>LQB1(Mig)UNKNOWN</v>
      </c>
      <c r="B66" s="46" t="s">
        <v>35</v>
      </c>
      <c r="C66" s="46" t="s">
        <v>54</v>
      </c>
      <c r="D66" t="s">
        <v>31</v>
      </c>
    </row>
    <row r="67" spans="1:51">
      <c r="A67" s="46" t="str">
        <f t="shared" si="7"/>
        <v>LQB1(Mig)(blank)</v>
      </c>
      <c r="B67" s="46" t="s">
        <v>35</v>
      </c>
      <c r="C67" s="46" t="s">
        <v>54</v>
      </c>
      <c r="D67" t="s">
        <v>46</v>
      </c>
    </row>
    <row r="68" spans="1:51" ht="13.5" thickBot="1"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16</v>
      </c>
      <c r="Q68">
        <v>17</v>
      </c>
      <c r="R68">
        <v>18</v>
      </c>
      <c r="S68">
        <v>19</v>
      </c>
      <c r="T68">
        <v>20</v>
      </c>
      <c r="U68">
        <v>21</v>
      </c>
      <c r="V68">
        <v>22</v>
      </c>
      <c r="W68">
        <v>23</v>
      </c>
      <c r="X68">
        <v>24</v>
      </c>
      <c r="Y68">
        <v>25</v>
      </c>
      <c r="Z68">
        <v>26</v>
      </c>
      <c r="AA68">
        <v>27</v>
      </c>
      <c r="AB68">
        <v>28</v>
      </c>
      <c r="AC68">
        <v>29</v>
      </c>
      <c r="AD68">
        <v>30</v>
      </c>
      <c r="AE68">
        <v>31</v>
      </c>
      <c r="AF68">
        <v>32</v>
      </c>
      <c r="AG68">
        <v>33</v>
      </c>
      <c r="AH68">
        <v>34</v>
      </c>
      <c r="AI68">
        <v>35</v>
      </c>
      <c r="AJ68">
        <v>36</v>
      </c>
      <c r="AK68">
        <v>37</v>
      </c>
      <c r="AL68">
        <v>38</v>
      </c>
      <c r="AM68" s="87">
        <v>39</v>
      </c>
      <c r="AN68" s="87">
        <v>40</v>
      </c>
      <c r="AO68" s="87">
        <v>41</v>
      </c>
      <c r="AP68" s="87">
        <v>42</v>
      </c>
      <c r="AQ68" s="87">
        <v>43</v>
      </c>
      <c r="AR68" s="87">
        <v>44</v>
      </c>
      <c r="AS68" s="87">
        <v>45</v>
      </c>
      <c r="AT68" s="87">
        <v>46</v>
      </c>
      <c r="AU68" s="87">
        <v>47</v>
      </c>
      <c r="AV68" s="87">
        <v>48</v>
      </c>
      <c r="AW68" s="87">
        <v>49</v>
      </c>
      <c r="AX68" s="87">
        <v>50</v>
      </c>
      <c r="AY68" s="87">
        <v>51</v>
      </c>
    </row>
    <row r="69" spans="1:51">
      <c r="E69" s="53">
        <v>42095</v>
      </c>
      <c r="F69" s="53">
        <v>42096</v>
      </c>
      <c r="G69" s="53">
        <v>42097</v>
      </c>
      <c r="H69" s="53">
        <v>42098</v>
      </c>
      <c r="I69" s="53">
        <v>42099</v>
      </c>
      <c r="J69" s="53">
        <v>42100</v>
      </c>
      <c r="K69" s="53">
        <v>42101</v>
      </c>
      <c r="L69" s="53">
        <v>42102</v>
      </c>
      <c r="M69" s="53">
        <v>42103</v>
      </c>
      <c r="N69" s="53">
        <v>42104</v>
      </c>
      <c r="O69" s="53">
        <v>42105</v>
      </c>
      <c r="P69" s="53">
        <v>42106</v>
      </c>
      <c r="Q69" s="53">
        <v>42107</v>
      </c>
      <c r="R69" s="53">
        <v>42108</v>
      </c>
      <c r="S69" s="53">
        <v>42109</v>
      </c>
      <c r="T69" s="53">
        <v>42110</v>
      </c>
      <c r="U69" s="53">
        <v>42111</v>
      </c>
      <c r="V69" s="53">
        <v>42112</v>
      </c>
      <c r="W69" s="53">
        <v>42113</v>
      </c>
      <c r="X69" s="53">
        <v>42114</v>
      </c>
      <c r="Y69" s="53">
        <v>42115</v>
      </c>
      <c r="Z69" s="53">
        <v>42116</v>
      </c>
      <c r="AA69" s="53">
        <v>42117</v>
      </c>
      <c r="AB69" s="53">
        <v>42118</v>
      </c>
      <c r="AC69" s="53">
        <v>42119</v>
      </c>
      <c r="AD69" s="53">
        <v>42120</v>
      </c>
      <c r="AE69" s="53">
        <v>42121</v>
      </c>
      <c r="AF69" s="53">
        <v>42122</v>
      </c>
      <c r="AG69" s="53">
        <v>42123</v>
      </c>
      <c r="AH69" s="53">
        <v>42124</v>
      </c>
      <c r="AI69" s="53">
        <v>42125</v>
      </c>
      <c r="AJ69" s="53">
        <v>42126</v>
      </c>
      <c r="AK69" s="53">
        <v>42127</v>
      </c>
      <c r="AL69" s="53">
        <v>42128</v>
      </c>
      <c r="AM69" s="53">
        <v>42129</v>
      </c>
      <c r="AN69" s="53">
        <v>42130</v>
      </c>
      <c r="AO69" s="53">
        <v>42131</v>
      </c>
      <c r="AP69" s="53">
        <v>42132</v>
      </c>
      <c r="AQ69" s="53">
        <v>42133</v>
      </c>
      <c r="AR69" s="53">
        <v>42134</v>
      </c>
      <c r="AS69" s="53">
        <v>42135</v>
      </c>
      <c r="AT69" s="53">
        <v>42136</v>
      </c>
      <c r="AU69" s="53">
        <v>42137</v>
      </c>
      <c r="AV69" s="53">
        <v>42138</v>
      </c>
      <c r="AW69" s="53">
        <v>42139</v>
      </c>
      <c r="AX69" s="53">
        <v>42140</v>
      </c>
      <c r="AY69" s="53">
        <v>42141</v>
      </c>
    </row>
    <row r="70" spans="1:51">
      <c r="D70" t="s">
        <v>19</v>
      </c>
      <c r="E70">
        <f>VLOOKUP($E$78&amp;$E$85&amp;$D70,$A$30:$AL$67,E$68,0)</f>
        <v>0</v>
      </c>
      <c r="F70">
        <f t="shared" ref="F70:U75" si="8">VLOOKUP($E$78&amp;$E$85&amp;$D70,$A$30:$AL$65,F$68,0)</f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8"/>
        <v>0</v>
      </c>
      <c r="V70">
        <f t="shared" ref="V70:AK75" si="9">VLOOKUP($E$78&amp;$E$85&amp;$D70,$A$30:$AL$65,V$68,0)</f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>VLOOKUP($E$78&amp;$E$85&amp;$D70,$A$30:$AY$65,AL$68,0)</f>
        <v>0</v>
      </c>
      <c r="AM70">
        <f t="shared" ref="AM70:AY75" si="10">VLOOKUP($E$78&amp;$E$85&amp;$D70,$A$30:$AY$65,AM$68,0)</f>
        <v>0</v>
      </c>
      <c r="AN70">
        <f t="shared" si="10"/>
        <v>0</v>
      </c>
      <c r="AO70">
        <f t="shared" si="10"/>
        <v>0</v>
      </c>
      <c r="AP70">
        <f t="shared" si="10"/>
        <v>0</v>
      </c>
      <c r="AQ70">
        <f t="shared" si="10"/>
        <v>0</v>
      </c>
      <c r="AR70">
        <f t="shared" si="10"/>
        <v>0</v>
      </c>
      <c r="AS70">
        <f t="shared" si="10"/>
        <v>0</v>
      </c>
      <c r="AT70">
        <f t="shared" si="10"/>
        <v>0</v>
      </c>
      <c r="AU70">
        <f t="shared" si="10"/>
        <v>0</v>
      </c>
      <c r="AV70">
        <f t="shared" si="10"/>
        <v>0</v>
      </c>
      <c r="AW70">
        <f t="shared" si="10"/>
        <v>0</v>
      </c>
      <c r="AX70">
        <f t="shared" si="10"/>
        <v>0</v>
      </c>
      <c r="AY70">
        <f t="shared" si="10"/>
        <v>0</v>
      </c>
    </row>
    <row r="71" spans="1:51">
      <c r="D71" t="s">
        <v>22</v>
      </c>
      <c r="E71">
        <f t="shared" ref="E71:E75" si="11">VLOOKUP($E$78&amp;$E$85&amp;$D71,$A$30:$AL$65,E$68,0)</f>
        <v>-117</v>
      </c>
      <c r="F71">
        <f t="shared" si="8"/>
        <v>-209</v>
      </c>
      <c r="G71">
        <f t="shared" si="8"/>
        <v>-169</v>
      </c>
      <c r="H71">
        <f t="shared" si="8"/>
        <v>0</v>
      </c>
      <c r="I71">
        <f t="shared" si="8"/>
        <v>0</v>
      </c>
      <c r="J71">
        <f t="shared" si="8"/>
        <v>-174</v>
      </c>
      <c r="K71">
        <f t="shared" si="8"/>
        <v>-158</v>
      </c>
      <c r="L71">
        <f t="shared" si="8"/>
        <v>-126</v>
      </c>
      <c r="M71">
        <f t="shared" si="8"/>
        <v>-177</v>
      </c>
      <c r="N71">
        <f t="shared" si="8"/>
        <v>-91</v>
      </c>
      <c r="O71">
        <f t="shared" si="8"/>
        <v>0</v>
      </c>
      <c r="P71">
        <f t="shared" si="8"/>
        <v>0</v>
      </c>
      <c r="Q71">
        <f t="shared" si="8"/>
        <v>-209</v>
      </c>
      <c r="R71">
        <f t="shared" si="8"/>
        <v>-150</v>
      </c>
      <c r="S71">
        <f t="shared" si="8"/>
        <v>-134</v>
      </c>
      <c r="T71">
        <f t="shared" si="8"/>
        <v>-139</v>
      </c>
      <c r="U71">
        <f t="shared" si="8"/>
        <v>-183</v>
      </c>
      <c r="V71">
        <f t="shared" si="9"/>
        <v>0</v>
      </c>
      <c r="W71">
        <f t="shared" si="9"/>
        <v>0</v>
      </c>
      <c r="X71">
        <f t="shared" si="9"/>
        <v>-126</v>
      </c>
      <c r="Y71">
        <f t="shared" si="9"/>
        <v>-242</v>
      </c>
      <c r="Z71">
        <f t="shared" si="9"/>
        <v>-151</v>
      </c>
      <c r="AA71">
        <f t="shared" si="9"/>
        <v>-149</v>
      </c>
      <c r="AB71">
        <f t="shared" si="9"/>
        <v>-161</v>
      </c>
      <c r="AC71">
        <f t="shared" si="9"/>
        <v>0</v>
      </c>
      <c r="AD71">
        <f t="shared" si="9"/>
        <v>0</v>
      </c>
      <c r="AE71">
        <f t="shared" si="9"/>
        <v>-191</v>
      </c>
      <c r="AF71">
        <f t="shared" si="9"/>
        <v>-319</v>
      </c>
      <c r="AG71">
        <f t="shared" si="9"/>
        <v>-173</v>
      </c>
      <c r="AH71">
        <f t="shared" si="9"/>
        <v>-260</v>
      </c>
      <c r="AI71">
        <f t="shared" si="9"/>
        <v>-154</v>
      </c>
      <c r="AJ71">
        <f t="shared" si="9"/>
        <v>0</v>
      </c>
      <c r="AK71">
        <f t="shared" si="9"/>
        <v>0</v>
      </c>
      <c r="AL71">
        <f t="shared" ref="AL71:AL75" si="12">VLOOKUP($E$78&amp;$E$85&amp;$D71,$A$30:$AY$65,AL$68,0)</f>
        <v>-109</v>
      </c>
      <c r="AM71">
        <f t="shared" si="10"/>
        <v>-174</v>
      </c>
      <c r="AN71">
        <f t="shared" si="10"/>
        <v>-134</v>
      </c>
      <c r="AO71">
        <f t="shared" si="10"/>
        <v>-173</v>
      </c>
      <c r="AP71">
        <f t="shared" si="10"/>
        <v>-139</v>
      </c>
      <c r="AQ71">
        <f t="shared" si="10"/>
        <v>0</v>
      </c>
      <c r="AR71">
        <f t="shared" si="10"/>
        <v>0</v>
      </c>
      <c r="AS71">
        <f t="shared" si="10"/>
        <v>-173</v>
      </c>
      <c r="AT71">
        <f t="shared" si="10"/>
        <v>-156</v>
      </c>
      <c r="AU71">
        <f t="shared" si="10"/>
        <v>-177</v>
      </c>
      <c r="AV71">
        <f t="shared" si="10"/>
        <v>-131</v>
      </c>
      <c r="AW71">
        <f t="shared" si="10"/>
        <v>-229</v>
      </c>
      <c r="AX71">
        <f t="shared" si="10"/>
        <v>0</v>
      </c>
      <c r="AY71">
        <f t="shared" si="10"/>
        <v>0</v>
      </c>
    </row>
    <row r="72" spans="1:51">
      <c r="D72" t="s">
        <v>23</v>
      </c>
      <c r="E72">
        <f t="shared" si="11"/>
        <v>-347</v>
      </c>
      <c r="F72">
        <f t="shared" si="8"/>
        <v>-493</v>
      </c>
      <c r="G72">
        <f t="shared" si="8"/>
        <v>-361</v>
      </c>
      <c r="H72">
        <f t="shared" si="8"/>
        <v>0</v>
      </c>
      <c r="I72">
        <f t="shared" si="8"/>
        <v>0</v>
      </c>
      <c r="J72">
        <f t="shared" si="8"/>
        <v>-415</v>
      </c>
      <c r="K72">
        <f t="shared" si="8"/>
        <v>-361</v>
      </c>
      <c r="L72">
        <f t="shared" si="8"/>
        <v>-380</v>
      </c>
      <c r="M72">
        <f t="shared" si="8"/>
        <v>-293</v>
      </c>
      <c r="N72">
        <f t="shared" si="8"/>
        <v>-277</v>
      </c>
      <c r="O72">
        <f t="shared" si="8"/>
        <v>0</v>
      </c>
      <c r="P72">
        <f t="shared" si="8"/>
        <v>0</v>
      </c>
      <c r="Q72">
        <f t="shared" si="8"/>
        <v>-385</v>
      </c>
      <c r="R72">
        <f t="shared" si="8"/>
        <v>-404</v>
      </c>
      <c r="S72">
        <f t="shared" si="8"/>
        <v>-297</v>
      </c>
      <c r="T72">
        <f t="shared" si="8"/>
        <v>-363</v>
      </c>
      <c r="U72">
        <f t="shared" si="8"/>
        <v>-368</v>
      </c>
      <c r="V72">
        <f t="shared" si="9"/>
        <v>0</v>
      </c>
      <c r="W72">
        <f t="shared" si="9"/>
        <v>0</v>
      </c>
      <c r="X72">
        <f t="shared" si="9"/>
        <v>-375</v>
      </c>
      <c r="Y72">
        <f t="shared" si="9"/>
        <v>-442</v>
      </c>
      <c r="Z72">
        <f t="shared" si="9"/>
        <v>-363</v>
      </c>
      <c r="AA72">
        <f t="shared" si="9"/>
        <v>-303</v>
      </c>
      <c r="AB72">
        <f t="shared" si="9"/>
        <v>-398</v>
      </c>
      <c r="AC72">
        <f t="shared" si="9"/>
        <v>0</v>
      </c>
      <c r="AD72">
        <f t="shared" si="9"/>
        <v>0</v>
      </c>
      <c r="AE72">
        <f t="shared" si="9"/>
        <v>-363</v>
      </c>
      <c r="AF72">
        <f t="shared" si="9"/>
        <v>-349</v>
      </c>
      <c r="AG72">
        <f t="shared" si="9"/>
        <v>-352</v>
      </c>
      <c r="AH72">
        <f t="shared" si="9"/>
        <v>-471</v>
      </c>
      <c r="AI72">
        <f t="shared" si="9"/>
        <v>-420</v>
      </c>
      <c r="AJ72">
        <f t="shared" si="9"/>
        <v>0</v>
      </c>
      <c r="AK72">
        <f t="shared" si="9"/>
        <v>0</v>
      </c>
      <c r="AL72">
        <f t="shared" si="12"/>
        <v>-439</v>
      </c>
      <c r="AM72">
        <f t="shared" si="10"/>
        <v>-580</v>
      </c>
      <c r="AN72">
        <f t="shared" si="10"/>
        <v>-403</v>
      </c>
      <c r="AO72">
        <f t="shared" si="10"/>
        <v>-291</v>
      </c>
      <c r="AP72">
        <f t="shared" si="10"/>
        <v>-287</v>
      </c>
      <c r="AQ72">
        <f t="shared" si="10"/>
        <v>0</v>
      </c>
      <c r="AR72">
        <f t="shared" si="10"/>
        <v>0</v>
      </c>
      <c r="AS72">
        <f t="shared" si="10"/>
        <v>-323</v>
      </c>
      <c r="AT72">
        <f t="shared" si="10"/>
        <v>-337</v>
      </c>
      <c r="AU72">
        <f t="shared" si="10"/>
        <v>-343</v>
      </c>
      <c r="AV72">
        <f t="shared" si="10"/>
        <v>-324</v>
      </c>
      <c r="AW72">
        <f t="shared" si="10"/>
        <v>-266</v>
      </c>
      <c r="AX72">
        <f t="shared" si="10"/>
        <v>0</v>
      </c>
      <c r="AY72">
        <f t="shared" si="10"/>
        <v>0</v>
      </c>
    </row>
    <row r="73" spans="1:51">
      <c r="D73" t="s">
        <v>30</v>
      </c>
      <c r="E73">
        <f t="shared" si="11"/>
        <v>-371</v>
      </c>
      <c r="F73">
        <f t="shared" si="8"/>
        <v>-380</v>
      </c>
      <c r="G73">
        <f t="shared" si="8"/>
        <v>-237</v>
      </c>
      <c r="H73">
        <f t="shared" si="8"/>
        <v>0</v>
      </c>
      <c r="I73">
        <f t="shared" si="8"/>
        <v>0</v>
      </c>
      <c r="J73">
        <f t="shared" si="8"/>
        <v>-228</v>
      </c>
      <c r="K73">
        <f t="shared" si="8"/>
        <v>-260</v>
      </c>
      <c r="L73">
        <f t="shared" si="8"/>
        <v>-281</v>
      </c>
      <c r="M73">
        <f t="shared" si="8"/>
        <v>-291</v>
      </c>
      <c r="N73">
        <f t="shared" si="8"/>
        <v>-249</v>
      </c>
      <c r="O73">
        <f t="shared" si="8"/>
        <v>0</v>
      </c>
      <c r="P73">
        <f t="shared" si="8"/>
        <v>0</v>
      </c>
      <c r="Q73">
        <f t="shared" si="8"/>
        <v>-324</v>
      </c>
      <c r="R73">
        <f t="shared" si="8"/>
        <v>-243</v>
      </c>
      <c r="S73">
        <f t="shared" si="8"/>
        <v>-333</v>
      </c>
      <c r="T73">
        <f t="shared" si="8"/>
        <v>-282</v>
      </c>
      <c r="U73">
        <f t="shared" si="8"/>
        <v>-251</v>
      </c>
      <c r="V73">
        <f t="shared" si="9"/>
        <v>0</v>
      </c>
      <c r="W73">
        <f t="shared" si="9"/>
        <v>0</v>
      </c>
      <c r="X73">
        <f t="shared" si="9"/>
        <v>-407</v>
      </c>
      <c r="Y73">
        <f t="shared" si="9"/>
        <v>-343</v>
      </c>
      <c r="Z73">
        <f t="shared" si="9"/>
        <v>-259</v>
      </c>
      <c r="AA73">
        <f t="shared" si="9"/>
        <v>-315</v>
      </c>
      <c r="AB73">
        <f t="shared" si="9"/>
        <v>-307</v>
      </c>
      <c r="AC73">
        <f t="shared" si="9"/>
        <v>0</v>
      </c>
      <c r="AD73">
        <f t="shared" si="9"/>
        <v>0</v>
      </c>
      <c r="AE73">
        <f t="shared" si="9"/>
        <v>-255</v>
      </c>
      <c r="AF73">
        <f t="shared" si="9"/>
        <v>-318</v>
      </c>
      <c r="AG73">
        <f t="shared" si="9"/>
        <v>-299</v>
      </c>
      <c r="AH73">
        <f t="shared" si="9"/>
        <v>-325</v>
      </c>
      <c r="AI73">
        <f t="shared" si="9"/>
        <v>-457</v>
      </c>
      <c r="AJ73">
        <f t="shared" si="9"/>
        <v>0</v>
      </c>
      <c r="AK73">
        <f t="shared" si="9"/>
        <v>0</v>
      </c>
      <c r="AL73">
        <f t="shared" si="12"/>
        <v>-374</v>
      </c>
      <c r="AM73">
        <f t="shared" si="10"/>
        <v>-308</v>
      </c>
      <c r="AN73">
        <f t="shared" si="10"/>
        <v>-245</v>
      </c>
      <c r="AO73">
        <f t="shared" si="10"/>
        <v>-334</v>
      </c>
      <c r="AP73">
        <f t="shared" si="10"/>
        <v>-291</v>
      </c>
      <c r="AQ73">
        <f t="shared" si="10"/>
        <v>0</v>
      </c>
      <c r="AR73">
        <f t="shared" si="10"/>
        <v>0</v>
      </c>
      <c r="AS73">
        <f t="shared" si="10"/>
        <v>-319</v>
      </c>
      <c r="AT73">
        <f t="shared" si="10"/>
        <v>-323</v>
      </c>
      <c r="AU73">
        <f t="shared" si="10"/>
        <v>-224</v>
      </c>
      <c r="AV73">
        <f t="shared" si="10"/>
        <v>-271</v>
      </c>
      <c r="AW73">
        <f t="shared" si="10"/>
        <v>-247</v>
      </c>
      <c r="AX73">
        <f t="shared" si="10"/>
        <v>0</v>
      </c>
      <c r="AY73">
        <f t="shared" si="10"/>
        <v>0</v>
      </c>
    </row>
    <row r="74" spans="1:51">
      <c r="D74" t="s">
        <v>31</v>
      </c>
      <c r="E74">
        <f t="shared" si="11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si="9"/>
        <v>0</v>
      </c>
      <c r="W74">
        <f t="shared" si="9"/>
        <v>0</v>
      </c>
      <c r="X74">
        <f t="shared" si="9"/>
        <v>0</v>
      </c>
      <c r="Y74">
        <f t="shared" si="9"/>
        <v>0</v>
      </c>
      <c r="Z74">
        <f t="shared" si="9"/>
        <v>0</v>
      </c>
      <c r="AA74">
        <f t="shared" si="9"/>
        <v>0</v>
      </c>
      <c r="AB74">
        <f t="shared" si="9"/>
        <v>0</v>
      </c>
      <c r="AC74">
        <f t="shared" si="9"/>
        <v>0</v>
      </c>
      <c r="AD74">
        <f t="shared" si="9"/>
        <v>0</v>
      </c>
      <c r="AE74">
        <f t="shared" si="9"/>
        <v>0</v>
      </c>
      <c r="AF74">
        <f t="shared" si="9"/>
        <v>0</v>
      </c>
      <c r="AG74">
        <f t="shared" si="9"/>
        <v>0</v>
      </c>
      <c r="AH74">
        <f t="shared" si="9"/>
        <v>0</v>
      </c>
      <c r="AI74">
        <f t="shared" si="9"/>
        <v>0</v>
      </c>
      <c r="AJ74">
        <f t="shared" si="9"/>
        <v>0</v>
      </c>
      <c r="AK74">
        <f t="shared" si="9"/>
        <v>0</v>
      </c>
      <c r="AL74">
        <f t="shared" si="12"/>
        <v>0</v>
      </c>
      <c r="AM74">
        <f t="shared" si="10"/>
        <v>0</v>
      </c>
      <c r="AN74">
        <f t="shared" si="10"/>
        <v>0</v>
      </c>
      <c r="AO74">
        <f t="shared" si="10"/>
        <v>0</v>
      </c>
      <c r="AP74">
        <f t="shared" si="10"/>
        <v>0</v>
      </c>
      <c r="AQ74">
        <f t="shared" si="10"/>
        <v>0</v>
      </c>
      <c r="AR74">
        <f t="shared" si="10"/>
        <v>0</v>
      </c>
      <c r="AS74">
        <f t="shared" si="10"/>
        <v>0</v>
      </c>
      <c r="AT74">
        <f t="shared" si="10"/>
        <v>0</v>
      </c>
      <c r="AU74">
        <f t="shared" si="10"/>
        <v>0</v>
      </c>
      <c r="AV74">
        <f t="shared" si="10"/>
        <v>0</v>
      </c>
      <c r="AW74">
        <f t="shared" si="10"/>
        <v>0</v>
      </c>
      <c r="AX74">
        <f t="shared" si="10"/>
        <v>0</v>
      </c>
      <c r="AY74">
        <f t="shared" si="10"/>
        <v>0</v>
      </c>
    </row>
    <row r="75" spans="1:51">
      <c r="D75" t="s">
        <v>46</v>
      </c>
      <c r="E75">
        <f t="shared" si="11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  <c r="U75">
        <f t="shared" si="8"/>
        <v>0</v>
      </c>
      <c r="V75">
        <f t="shared" si="9"/>
        <v>0</v>
      </c>
      <c r="W75">
        <f t="shared" si="9"/>
        <v>0</v>
      </c>
      <c r="X75">
        <f t="shared" si="9"/>
        <v>0</v>
      </c>
      <c r="Y75">
        <f t="shared" si="9"/>
        <v>0</v>
      </c>
      <c r="Z75">
        <f t="shared" si="9"/>
        <v>0</v>
      </c>
      <c r="AA75">
        <f t="shared" si="9"/>
        <v>0</v>
      </c>
      <c r="AB75">
        <f t="shared" si="9"/>
        <v>0</v>
      </c>
      <c r="AC75">
        <f t="shared" si="9"/>
        <v>0</v>
      </c>
      <c r="AD75">
        <f t="shared" si="9"/>
        <v>0</v>
      </c>
      <c r="AE75">
        <f t="shared" si="9"/>
        <v>0</v>
      </c>
      <c r="AF75">
        <f t="shared" si="9"/>
        <v>0</v>
      </c>
      <c r="AG75">
        <f t="shared" si="9"/>
        <v>0</v>
      </c>
      <c r="AH75">
        <f t="shared" si="9"/>
        <v>0</v>
      </c>
      <c r="AI75">
        <f t="shared" si="9"/>
        <v>0</v>
      </c>
      <c r="AJ75">
        <f t="shared" si="9"/>
        <v>0</v>
      </c>
      <c r="AK75">
        <f t="shared" si="9"/>
        <v>0</v>
      </c>
      <c r="AL75">
        <f t="shared" si="12"/>
        <v>0</v>
      </c>
      <c r="AM75">
        <f t="shared" si="10"/>
        <v>0</v>
      </c>
      <c r="AN75">
        <f t="shared" si="10"/>
        <v>0</v>
      </c>
      <c r="AO75">
        <f t="shared" si="10"/>
        <v>0</v>
      </c>
      <c r="AP75">
        <f t="shared" si="10"/>
        <v>0</v>
      </c>
      <c r="AQ75">
        <f t="shared" si="10"/>
        <v>0</v>
      </c>
      <c r="AR75">
        <f t="shared" si="10"/>
        <v>0</v>
      </c>
      <c r="AS75">
        <f t="shared" si="10"/>
        <v>0</v>
      </c>
      <c r="AT75">
        <f t="shared" si="10"/>
        <v>0</v>
      </c>
      <c r="AU75">
        <f t="shared" si="10"/>
        <v>0</v>
      </c>
      <c r="AV75">
        <f t="shared" si="10"/>
        <v>0</v>
      </c>
      <c r="AW75">
        <f t="shared" si="10"/>
        <v>0</v>
      </c>
      <c r="AX75">
        <f t="shared" si="10"/>
        <v>0</v>
      </c>
      <c r="AY75">
        <f t="shared" si="10"/>
        <v>0</v>
      </c>
    </row>
    <row r="77" spans="1:51">
      <c r="E77" s="46" t="s">
        <v>52</v>
      </c>
    </row>
    <row r="78" spans="1:51">
      <c r="B78" s="46" t="s">
        <v>38</v>
      </c>
      <c r="C78" s="46" t="s">
        <v>33</v>
      </c>
      <c r="D78">
        <v>2</v>
      </c>
      <c r="E78" t="str">
        <f>VLOOKUP(D78,B79:C80,2,0)</f>
        <v>LQ</v>
      </c>
    </row>
    <row r="79" spans="1:51">
      <c r="B79">
        <v>1</v>
      </c>
      <c r="C79" s="46" t="s">
        <v>37</v>
      </c>
    </row>
    <row r="80" spans="1:51">
      <c r="B80">
        <v>2</v>
      </c>
      <c r="C80" s="46" t="s">
        <v>35</v>
      </c>
    </row>
    <row r="84" spans="2:5">
      <c r="B84" s="46" t="s">
        <v>38</v>
      </c>
      <c r="C84" t="s">
        <v>32</v>
      </c>
      <c r="E84" s="46" t="s">
        <v>52</v>
      </c>
    </row>
    <row r="85" spans="2:5">
      <c r="B85">
        <v>1</v>
      </c>
      <c r="C85" s="46" t="s">
        <v>34</v>
      </c>
      <c r="D85">
        <v>2</v>
      </c>
      <c r="E85" t="str">
        <f>VLOOKUP(D85,B85:C88,2,0)</f>
        <v>B1</v>
      </c>
    </row>
    <row r="86" spans="2:5">
      <c r="B86">
        <v>2</v>
      </c>
      <c r="C86" s="46" t="s">
        <v>36</v>
      </c>
    </row>
    <row r="87" spans="2:5">
      <c r="B87">
        <v>3</v>
      </c>
      <c r="C87" s="46" t="s">
        <v>53</v>
      </c>
    </row>
    <row r="88" spans="2:5">
      <c r="B88">
        <v>4</v>
      </c>
      <c r="C88" s="46" t="s">
        <v>54</v>
      </c>
    </row>
    <row r="90" spans="2:5">
      <c r="E90" s="46"/>
    </row>
    <row r="91" spans="2:5">
      <c r="B91" s="46" t="s">
        <v>38</v>
      </c>
      <c r="C91" s="46" t="s">
        <v>33</v>
      </c>
    </row>
    <row r="92" spans="2:5">
      <c r="B92">
        <v>1</v>
      </c>
      <c r="C92" s="46" t="s">
        <v>35</v>
      </c>
    </row>
    <row r="93" spans="2:5">
      <c r="C93" s="46"/>
    </row>
    <row r="94" spans="2:5">
      <c r="E94" s="46" t="s">
        <v>52</v>
      </c>
    </row>
    <row r="95" spans="2:5">
      <c r="D95">
        <v>1</v>
      </c>
      <c r="E95" t="str">
        <f>VLOOKUP(D95,B92:C92,2,0)</f>
        <v>LQ</v>
      </c>
    </row>
    <row r="97" spans="1:54">
      <c r="B97" s="46" t="s">
        <v>38</v>
      </c>
      <c r="C97" t="s">
        <v>32</v>
      </c>
      <c r="E97" s="46" t="s">
        <v>52</v>
      </c>
    </row>
    <row r="98" spans="1:54">
      <c r="B98">
        <v>1</v>
      </c>
      <c r="C98" s="46" t="s">
        <v>34</v>
      </c>
      <c r="D98">
        <v>3</v>
      </c>
      <c r="E98" t="str">
        <f>VLOOKUP(D98,B98:C101,2,0)</f>
        <v>HSI(Mig)</v>
      </c>
    </row>
    <row r="99" spans="1:54">
      <c r="B99">
        <v>2</v>
      </c>
      <c r="C99" s="46" t="s">
        <v>36</v>
      </c>
    </row>
    <row r="100" spans="1:54">
      <c r="B100">
        <v>3</v>
      </c>
      <c r="C100" s="46" t="s">
        <v>53</v>
      </c>
    </row>
    <row r="101" spans="1:54" ht="13.5" thickBot="1">
      <c r="B101">
        <v>4</v>
      </c>
      <c r="C101" s="46" t="s">
        <v>54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 s="87">
        <v>39</v>
      </c>
      <c r="AO101" s="87">
        <v>40</v>
      </c>
      <c r="AP101" s="87">
        <v>41</v>
      </c>
      <c r="AQ101" s="87">
        <v>42</v>
      </c>
      <c r="AR101" s="87">
        <v>43</v>
      </c>
      <c r="AS101" s="87">
        <v>44</v>
      </c>
      <c r="AT101" s="87">
        <v>45</v>
      </c>
      <c r="AU101" s="87">
        <v>46</v>
      </c>
      <c r="AV101" s="87">
        <v>47</v>
      </c>
      <c r="AW101" s="87">
        <v>48</v>
      </c>
      <c r="AX101" s="87">
        <v>49</v>
      </c>
      <c r="AY101" s="87">
        <v>50</v>
      </c>
      <c r="AZ101" s="87">
        <v>51</v>
      </c>
      <c r="BA101" s="87">
        <v>52</v>
      </c>
      <c r="BB101" s="87">
        <v>53</v>
      </c>
    </row>
    <row r="102" spans="1:54">
      <c r="F102" s="53">
        <v>42095</v>
      </c>
      <c r="G102" s="53">
        <v>42096</v>
      </c>
      <c r="H102" s="53">
        <v>42097</v>
      </c>
      <c r="I102" s="53">
        <v>42098</v>
      </c>
      <c r="J102" s="53">
        <v>42099</v>
      </c>
      <c r="K102" s="53">
        <v>42100</v>
      </c>
      <c r="L102" s="53">
        <v>42101</v>
      </c>
      <c r="M102" s="53">
        <v>42102</v>
      </c>
      <c r="N102" s="53">
        <v>42103</v>
      </c>
      <c r="O102" s="53">
        <v>42104</v>
      </c>
      <c r="P102" s="53">
        <v>42105</v>
      </c>
      <c r="Q102" s="53">
        <v>42106</v>
      </c>
      <c r="R102" s="53">
        <v>42107</v>
      </c>
      <c r="S102" s="53">
        <v>42108</v>
      </c>
      <c r="T102" s="53">
        <v>42109</v>
      </c>
      <c r="U102" s="53">
        <v>42110</v>
      </c>
      <c r="V102" s="53">
        <v>42111</v>
      </c>
      <c r="W102" s="53">
        <v>42112</v>
      </c>
      <c r="X102" s="53">
        <v>42113</v>
      </c>
      <c r="Y102" s="53">
        <v>42114</v>
      </c>
      <c r="Z102" s="53">
        <v>42115</v>
      </c>
      <c r="AA102" s="53">
        <v>42116</v>
      </c>
      <c r="AB102" s="53">
        <v>42117</v>
      </c>
      <c r="AC102" s="53">
        <v>42118</v>
      </c>
      <c r="AD102" s="53">
        <v>42119</v>
      </c>
      <c r="AE102" s="53">
        <v>42120</v>
      </c>
      <c r="AF102" s="53">
        <v>42121</v>
      </c>
      <c r="AG102" s="53">
        <v>42122</v>
      </c>
      <c r="AH102" s="53">
        <v>42123</v>
      </c>
      <c r="AI102" s="53">
        <v>42124</v>
      </c>
      <c r="AJ102" s="53">
        <v>42125</v>
      </c>
      <c r="AK102" s="53">
        <v>42126</v>
      </c>
      <c r="AL102" s="53">
        <v>42127</v>
      </c>
      <c r="AM102" s="53">
        <v>42128</v>
      </c>
      <c r="AN102" s="53">
        <v>42129</v>
      </c>
      <c r="AO102" s="53">
        <v>42130</v>
      </c>
      <c r="AP102" s="53">
        <v>42131</v>
      </c>
      <c r="AQ102" s="53">
        <v>42132</v>
      </c>
      <c r="AR102" s="53">
        <v>42133</v>
      </c>
      <c r="AS102" s="53">
        <v>42134</v>
      </c>
      <c r="AT102" s="53">
        <v>42135</v>
      </c>
      <c r="AU102" s="53">
        <v>42136</v>
      </c>
      <c r="AV102" s="53">
        <v>42137</v>
      </c>
      <c r="AW102" s="53">
        <v>42138</v>
      </c>
      <c r="AX102" s="53">
        <v>42139</v>
      </c>
      <c r="AY102" s="53">
        <v>42140</v>
      </c>
      <c r="AZ102" s="53">
        <v>42141</v>
      </c>
      <c r="BA102" s="53">
        <v>42142</v>
      </c>
      <c r="BB102" s="53">
        <v>42143</v>
      </c>
    </row>
    <row r="103" spans="1:54">
      <c r="E103" t="s">
        <v>19</v>
      </c>
      <c r="F103">
        <f t="shared" ref="F103:O108" si="13">VLOOKUP($E$95&amp;$E$98&amp;$E103,$A$43:$AL$66,F$101,0)</f>
        <v>0</v>
      </c>
      <c r="G103">
        <f t="shared" si="13"/>
        <v>0</v>
      </c>
      <c r="H103">
        <f t="shared" si="13"/>
        <v>0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0</v>
      </c>
      <c r="P103">
        <f t="shared" ref="P103:Y108" si="14">VLOOKUP($E$95&amp;$E$98&amp;$E103,$A$43:$AL$66,P$101,0)</f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>
        <f t="shared" si="14"/>
        <v>0</v>
      </c>
      <c r="W103">
        <f t="shared" si="14"/>
        <v>0</v>
      </c>
      <c r="X103">
        <f t="shared" si="14"/>
        <v>0</v>
      </c>
      <c r="Y103">
        <f t="shared" si="14"/>
        <v>0</v>
      </c>
      <c r="Z103">
        <f t="shared" ref="Z103:AM108" si="15">VLOOKUP($E$95&amp;$E$98&amp;$E103,$A$43:$AL$66,Z$101,0)</f>
        <v>0</v>
      </c>
      <c r="AA103">
        <f t="shared" si="15"/>
        <v>0</v>
      </c>
      <c r="AB103">
        <f t="shared" si="15"/>
        <v>0</v>
      </c>
      <c r="AC103">
        <f t="shared" si="15"/>
        <v>0</v>
      </c>
      <c r="AD103">
        <f t="shared" si="15"/>
        <v>0</v>
      </c>
      <c r="AE103">
        <f t="shared" si="15"/>
        <v>0</v>
      </c>
      <c r="AF103">
        <f t="shared" si="15"/>
        <v>0</v>
      </c>
      <c r="AG103">
        <f t="shared" si="15"/>
        <v>0</v>
      </c>
      <c r="AH103">
        <f t="shared" si="15"/>
        <v>0</v>
      </c>
      <c r="AI103">
        <f t="shared" si="15"/>
        <v>0</v>
      </c>
      <c r="AJ103">
        <f>VLOOKUP($E$95&amp;$E$98&amp;$E103,$A$43:$BO$66,AJ$101,0)</f>
        <v>0</v>
      </c>
      <c r="AK103">
        <f t="shared" ref="AK103:BB107" si="16">VLOOKUP($E$95&amp;$E$98&amp;$E103,$A$43:$BO$66,AK$101,0)</f>
        <v>0</v>
      </c>
      <c r="AL103">
        <f t="shared" si="16"/>
        <v>0</v>
      </c>
      <c r="AM103">
        <f t="shared" si="16"/>
        <v>0</v>
      </c>
      <c r="AN103">
        <f t="shared" si="16"/>
        <v>0</v>
      </c>
      <c r="AO103">
        <f t="shared" si="16"/>
        <v>0</v>
      </c>
      <c r="AP103">
        <f t="shared" si="16"/>
        <v>0</v>
      </c>
      <c r="AQ103">
        <f t="shared" si="16"/>
        <v>0</v>
      </c>
      <c r="AR103">
        <f t="shared" si="16"/>
        <v>0</v>
      </c>
      <c r="AS103">
        <f t="shared" si="16"/>
        <v>0</v>
      </c>
      <c r="AT103">
        <f t="shared" si="16"/>
        <v>0</v>
      </c>
      <c r="AU103">
        <f t="shared" si="16"/>
        <v>0</v>
      </c>
      <c r="AV103">
        <f t="shared" si="16"/>
        <v>0</v>
      </c>
      <c r="AW103">
        <f t="shared" si="16"/>
        <v>0</v>
      </c>
      <c r="AX103">
        <f t="shared" si="16"/>
        <v>0</v>
      </c>
      <c r="AY103">
        <f t="shared" si="16"/>
        <v>0</v>
      </c>
      <c r="AZ103">
        <f t="shared" si="16"/>
        <v>0</v>
      </c>
      <c r="BA103">
        <f t="shared" si="16"/>
        <v>0</v>
      </c>
      <c r="BB103">
        <f t="shared" si="16"/>
        <v>0</v>
      </c>
    </row>
    <row r="104" spans="1:54">
      <c r="E104" t="s">
        <v>22</v>
      </c>
      <c r="F104">
        <f t="shared" si="13"/>
        <v>-22</v>
      </c>
      <c r="G104">
        <f t="shared" si="13"/>
        <v>-70</v>
      </c>
      <c r="H104">
        <f t="shared" si="13"/>
        <v>-43</v>
      </c>
      <c r="I104">
        <f t="shared" si="13"/>
        <v>0</v>
      </c>
      <c r="J104">
        <f t="shared" si="13"/>
        <v>0</v>
      </c>
      <c r="K104">
        <f t="shared" si="13"/>
        <v>-35</v>
      </c>
      <c r="L104">
        <f t="shared" si="13"/>
        <v>-51</v>
      </c>
      <c r="M104">
        <f t="shared" si="13"/>
        <v>-39</v>
      </c>
      <c r="N104">
        <f t="shared" si="13"/>
        <v>-37</v>
      </c>
      <c r="O104">
        <f t="shared" si="13"/>
        <v>-25</v>
      </c>
      <c r="P104">
        <f t="shared" si="14"/>
        <v>0</v>
      </c>
      <c r="Q104">
        <f t="shared" si="14"/>
        <v>0</v>
      </c>
      <c r="R104">
        <f t="shared" si="14"/>
        <v>-44</v>
      </c>
      <c r="S104">
        <f t="shared" si="14"/>
        <v>-52</v>
      </c>
      <c r="T104">
        <f t="shared" si="14"/>
        <v>-38</v>
      </c>
      <c r="U104">
        <f t="shared" si="14"/>
        <v>-43</v>
      </c>
      <c r="V104">
        <f t="shared" si="14"/>
        <v>-39</v>
      </c>
      <c r="W104">
        <f t="shared" si="14"/>
        <v>0</v>
      </c>
      <c r="X104">
        <f t="shared" si="14"/>
        <v>0</v>
      </c>
      <c r="Y104">
        <f t="shared" si="14"/>
        <v>-38</v>
      </c>
      <c r="Z104">
        <f t="shared" si="15"/>
        <v>-40</v>
      </c>
      <c r="AA104">
        <f t="shared" si="15"/>
        <v>-37</v>
      </c>
      <c r="AB104">
        <f t="shared" si="15"/>
        <v>-44</v>
      </c>
      <c r="AC104">
        <f t="shared" si="15"/>
        <v>-42</v>
      </c>
      <c r="AD104">
        <f t="shared" si="15"/>
        <v>0</v>
      </c>
      <c r="AE104">
        <f t="shared" si="15"/>
        <v>0</v>
      </c>
      <c r="AF104">
        <f t="shared" si="15"/>
        <v>-38</v>
      </c>
      <c r="AG104">
        <f t="shared" si="15"/>
        <v>-41</v>
      </c>
      <c r="AH104">
        <f t="shared" si="15"/>
        <v>-52</v>
      </c>
      <c r="AI104">
        <f t="shared" si="15"/>
        <v>-35</v>
      </c>
      <c r="AJ104">
        <f t="shared" ref="AJ104:AY107" si="17">VLOOKUP($E$95&amp;$E$98&amp;$E104,$A$43:$BO$66,AJ$101,0)</f>
        <v>-24</v>
      </c>
      <c r="AK104">
        <f t="shared" si="17"/>
        <v>0</v>
      </c>
      <c r="AL104">
        <f t="shared" si="17"/>
        <v>0</v>
      </c>
      <c r="AM104">
        <f t="shared" si="17"/>
        <v>-43</v>
      </c>
      <c r="AN104">
        <f t="shared" si="17"/>
        <v>-33</v>
      </c>
      <c r="AO104">
        <f t="shared" si="17"/>
        <v>-35</v>
      </c>
      <c r="AP104">
        <f t="shared" si="17"/>
        <v>-43</v>
      </c>
      <c r="AQ104">
        <f t="shared" si="17"/>
        <v>-35</v>
      </c>
      <c r="AR104">
        <f t="shared" si="17"/>
        <v>0</v>
      </c>
      <c r="AS104">
        <f t="shared" si="17"/>
        <v>0</v>
      </c>
      <c r="AT104">
        <f t="shared" si="17"/>
        <v>-44</v>
      </c>
      <c r="AU104">
        <f t="shared" si="17"/>
        <v>-35</v>
      </c>
      <c r="AV104">
        <f t="shared" si="17"/>
        <v>-46</v>
      </c>
      <c r="AW104">
        <f t="shared" si="17"/>
        <v>-38</v>
      </c>
      <c r="AX104">
        <f t="shared" si="17"/>
        <v>-31</v>
      </c>
      <c r="AY104">
        <f t="shared" si="17"/>
        <v>0</v>
      </c>
      <c r="AZ104">
        <f t="shared" si="16"/>
        <v>0</v>
      </c>
      <c r="BA104">
        <f t="shared" si="16"/>
        <v>0</v>
      </c>
      <c r="BB104">
        <f t="shared" si="16"/>
        <v>0</v>
      </c>
    </row>
    <row r="105" spans="1:54">
      <c r="E105" t="s">
        <v>23</v>
      </c>
      <c r="F105">
        <f t="shared" si="13"/>
        <v>-113</v>
      </c>
      <c r="G105">
        <f t="shared" si="13"/>
        <v>-90</v>
      </c>
      <c r="H105">
        <f t="shared" si="13"/>
        <v>-92</v>
      </c>
      <c r="I105">
        <f t="shared" si="13"/>
        <v>0</v>
      </c>
      <c r="J105">
        <f t="shared" si="13"/>
        <v>0</v>
      </c>
      <c r="K105">
        <f t="shared" si="13"/>
        <v>-85</v>
      </c>
      <c r="L105">
        <f t="shared" si="13"/>
        <v>-87</v>
      </c>
      <c r="M105">
        <f t="shared" si="13"/>
        <v>-95</v>
      </c>
      <c r="N105">
        <f t="shared" si="13"/>
        <v>-107</v>
      </c>
      <c r="O105">
        <f t="shared" si="13"/>
        <v>-96</v>
      </c>
      <c r="P105">
        <f t="shared" si="14"/>
        <v>0</v>
      </c>
      <c r="Q105">
        <f t="shared" si="14"/>
        <v>0</v>
      </c>
      <c r="R105">
        <f t="shared" si="14"/>
        <v>-90</v>
      </c>
      <c r="S105">
        <f t="shared" si="14"/>
        <v>-91</v>
      </c>
      <c r="T105">
        <f t="shared" si="14"/>
        <v>-99</v>
      </c>
      <c r="U105">
        <f t="shared" si="14"/>
        <v>-102</v>
      </c>
      <c r="V105">
        <f t="shared" si="14"/>
        <v>-87</v>
      </c>
      <c r="W105">
        <f t="shared" si="14"/>
        <v>0</v>
      </c>
      <c r="X105">
        <f t="shared" si="14"/>
        <v>0</v>
      </c>
      <c r="Y105">
        <f t="shared" si="14"/>
        <v>-103</v>
      </c>
      <c r="Z105">
        <f t="shared" si="15"/>
        <v>-101</v>
      </c>
      <c r="AA105">
        <f t="shared" si="15"/>
        <v>-84</v>
      </c>
      <c r="AB105">
        <f t="shared" si="15"/>
        <v>-98</v>
      </c>
      <c r="AC105">
        <f t="shared" si="15"/>
        <v>-108</v>
      </c>
      <c r="AD105">
        <f t="shared" si="15"/>
        <v>0</v>
      </c>
      <c r="AE105">
        <f t="shared" si="15"/>
        <v>0</v>
      </c>
      <c r="AF105">
        <f t="shared" si="15"/>
        <v>-92</v>
      </c>
      <c r="AG105">
        <f t="shared" si="15"/>
        <v>-105</v>
      </c>
      <c r="AH105">
        <f t="shared" si="15"/>
        <v>-123</v>
      </c>
      <c r="AI105">
        <f t="shared" si="15"/>
        <v>-110</v>
      </c>
      <c r="AJ105">
        <f t="shared" si="17"/>
        <v>-106</v>
      </c>
      <c r="AK105">
        <f t="shared" si="16"/>
        <v>0</v>
      </c>
      <c r="AL105">
        <f t="shared" si="16"/>
        <v>0</v>
      </c>
      <c r="AM105">
        <f t="shared" si="16"/>
        <v>-104</v>
      </c>
      <c r="AN105">
        <f t="shared" si="16"/>
        <v>-102</v>
      </c>
      <c r="AO105">
        <f t="shared" si="16"/>
        <v>-91</v>
      </c>
      <c r="AP105">
        <f t="shared" si="16"/>
        <v>-86</v>
      </c>
      <c r="AQ105">
        <f t="shared" si="16"/>
        <v>-89</v>
      </c>
      <c r="AR105">
        <f t="shared" si="16"/>
        <v>0</v>
      </c>
      <c r="AS105">
        <f t="shared" si="16"/>
        <v>0</v>
      </c>
      <c r="AT105">
        <f t="shared" si="16"/>
        <v>-91</v>
      </c>
      <c r="AU105">
        <f t="shared" si="16"/>
        <v>-96</v>
      </c>
      <c r="AV105">
        <f t="shared" si="16"/>
        <v>-103</v>
      </c>
      <c r="AW105">
        <f t="shared" si="16"/>
        <v>-79</v>
      </c>
      <c r="AX105">
        <f t="shared" si="16"/>
        <v>-63</v>
      </c>
      <c r="AY105">
        <f t="shared" si="16"/>
        <v>0</v>
      </c>
      <c r="AZ105">
        <f t="shared" si="16"/>
        <v>0</v>
      </c>
      <c r="BA105">
        <f t="shared" si="16"/>
        <v>0</v>
      </c>
      <c r="BB105">
        <f t="shared" si="16"/>
        <v>0</v>
      </c>
    </row>
    <row r="106" spans="1:54">
      <c r="E106" t="s">
        <v>30</v>
      </c>
      <c r="F106">
        <f t="shared" si="13"/>
        <v>-109</v>
      </c>
      <c r="G106">
        <f t="shared" si="13"/>
        <v>-89</v>
      </c>
      <c r="H106">
        <f t="shared" si="13"/>
        <v>-77</v>
      </c>
      <c r="I106">
        <f t="shared" si="13"/>
        <v>0</v>
      </c>
      <c r="J106">
        <f t="shared" si="13"/>
        <v>0</v>
      </c>
      <c r="K106">
        <f t="shared" si="13"/>
        <v>-67</v>
      </c>
      <c r="L106">
        <f t="shared" si="13"/>
        <v>-60</v>
      </c>
      <c r="M106">
        <f t="shared" si="13"/>
        <v>-64</v>
      </c>
      <c r="N106">
        <f t="shared" si="13"/>
        <v>-61</v>
      </c>
      <c r="O106">
        <f t="shared" si="13"/>
        <v>-74</v>
      </c>
      <c r="P106">
        <f t="shared" si="14"/>
        <v>0</v>
      </c>
      <c r="Q106">
        <f t="shared" si="14"/>
        <v>0</v>
      </c>
      <c r="R106">
        <f t="shared" si="14"/>
        <v>-80</v>
      </c>
      <c r="S106">
        <f t="shared" si="14"/>
        <v>-81</v>
      </c>
      <c r="T106">
        <f t="shared" si="14"/>
        <v>-66</v>
      </c>
      <c r="U106">
        <f t="shared" si="14"/>
        <v>-69</v>
      </c>
      <c r="V106">
        <f t="shared" si="14"/>
        <v>-70</v>
      </c>
      <c r="W106">
        <f t="shared" si="14"/>
        <v>0</v>
      </c>
      <c r="X106">
        <f t="shared" si="14"/>
        <v>0</v>
      </c>
      <c r="Y106">
        <f t="shared" si="14"/>
        <v>-79</v>
      </c>
      <c r="Z106">
        <f t="shared" si="15"/>
        <v>-90</v>
      </c>
      <c r="AA106">
        <f t="shared" si="15"/>
        <v>-84</v>
      </c>
      <c r="AB106">
        <f t="shared" si="15"/>
        <v>-61</v>
      </c>
      <c r="AC106">
        <f t="shared" si="15"/>
        <v>-74</v>
      </c>
      <c r="AD106">
        <f t="shared" si="15"/>
        <v>0</v>
      </c>
      <c r="AE106">
        <f t="shared" si="15"/>
        <v>0</v>
      </c>
      <c r="AF106">
        <f t="shared" si="15"/>
        <v>-62</v>
      </c>
      <c r="AG106">
        <f t="shared" si="15"/>
        <v>-63</v>
      </c>
      <c r="AH106">
        <f t="shared" si="15"/>
        <v>-75</v>
      </c>
      <c r="AI106">
        <f t="shared" si="15"/>
        <v>-75</v>
      </c>
      <c r="AJ106">
        <f t="shared" si="17"/>
        <v>-84</v>
      </c>
      <c r="AK106">
        <f t="shared" si="16"/>
        <v>0</v>
      </c>
      <c r="AL106">
        <f t="shared" si="16"/>
        <v>0</v>
      </c>
      <c r="AM106">
        <f t="shared" si="16"/>
        <v>-82</v>
      </c>
      <c r="AN106">
        <f t="shared" si="16"/>
        <v>-74</v>
      </c>
      <c r="AO106">
        <f t="shared" si="16"/>
        <v>-73</v>
      </c>
      <c r="AP106">
        <f t="shared" si="16"/>
        <v>-67</v>
      </c>
      <c r="AQ106">
        <f t="shared" si="16"/>
        <v>-94</v>
      </c>
      <c r="AR106">
        <f t="shared" si="16"/>
        <v>0</v>
      </c>
      <c r="AS106">
        <f t="shared" si="16"/>
        <v>0</v>
      </c>
      <c r="AT106">
        <f t="shared" si="16"/>
        <v>-67</v>
      </c>
      <c r="AU106">
        <f t="shared" si="16"/>
        <v>-70</v>
      </c>
      <c r="AV106">
        <f t="shared" si="16"/>
        <v>-53</v>
      </c>
      <c r="AW106">
        <f t="shared" si="16"/>
        <v>-50</v>
      </c>
      <c r="AX106">
        <f t="shared" si="16"/>
        <v>-69</v>
      </c>
      <c r="AY106">
        <f t="shared" si="16"/>
        <v>0</v>
      </c>
      <c r="AZ106">
        <f t="shared" si="16"/>
        <v>0</v>
      </c>
      <c r="BA106">
        <f t="shared" si="16"/>
        <v>0</v>
      </c>
      <c r="BB106">
        <f t="shared" si="16"/>
        <v>0</v>
      </c>
    </row>
    <row r="107" spans="1:54">
      <c r="E107" t="s">
        <v>31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0</v>
      </c>
      <c r="T107">
        <f t="shared" si="14"/>
        <v>0</v>
      </c>
      <c r="U107">
        <f t="shared" si="14"/>
        <v>0</v>
      </c>
      <c r="V107">
        <f t="shared" si="14"/>
        <v>0</v>
      </c>
      <c r="W107">
        <f t="shared" si="14"/>
        <v>0</v>
      </c>
      <c r="X107">
        <f t="shared" si="14"/>
        <v>0</v>
      </c>
      <c r="Y107">
        <f t="shared" si="14"/>
        <v>0</v>
      </c>
      <c r="Z107">
        <f t="shared" si="15"/>
        <v>0</v>
      </c>
      <c r="AA107">
        <f t="shared" si="15"/>
        <v>0</v>
      </c>
      <c r="AB107">
        <f t="shared" si="15"/>
        <v>0</v>
      </c>
      <c r="AC107">
        <f t="shared" si="15"/>
        <v>0</v>
      </c>
      <c r="AD107">
        <f t="shared" si="15"/>
        <v>0</v>
      </c>
      <c r="AE107">
        <f t="shared" si="15"/>
        <v>0</v>
      </c>
      <c r="AF107">
        <f t="shared" si="15"/>
        <v>0</v>
      </c>
      <c r="AG107">
        <f t="shared" si="15"/>
        <v>0</v>
      </c>
      <c r="AH107">
        <f t="shared" si="15"/>
        <v>0</v>
      </c>
      <c r="AI107">
        <f t="shared" si="15"/>
        <v>0</v>
      </c>
      <c r="AJ107">
        <f t="shared" si="17"/>
        <v>0</v>
      </c>
      <c r="AK107">
        <f t="shared" si="16"/>
        <v>0</v>
      </c>
      <c r="AL107">
        <f t="shared" si="16"/>
        <v>0</v>
      </c>
      <c r="AM107">
        <f t="shared" si="16"/>
        <v>0</v>
      </c>
      <c r="AN107">
        <f t="shared" si="16"/>
        <v>0</v>
      </c>
      <c r="AO107">
        <f t="shared" si="16"/>
        <v>0</v>
      </c>
      <c r="AP107">
        <f t="shared" si="16"/>
        <v>0</v>
      </c>
      <c r="AQ107">
        <f t="shared" si="16"/>
        <v>0</v>
      </c>
      <c r="AR107">
        <f t="shared" si="16"/>
        <v>0</v>
      </c>
      <c r="AS107">
        <f t="shared" si="16"/>
        <v>0</v>
      </c>
      <c r="AT107">
        <f t="shared" si="16"/>
        <v>0</v>
      </c>
      <c r="AU107">
        <f t="shared" si="16"/>
        <v>0</v>
      </c>
      <c r="AV107">
        <f t="shared" si="16"/>
        <v>0</v>
      </c>
      <c r="AW107">
        <f t="shared" si="16"/>
        <v>0</v>
      </c>
      <c r="AX107">
        <f t="shared" si="16"/>
        <v>0</v>
      </c>
      <c r="AY107">
        <f t="shared" si="16"/>
        <v>0</v>
      </c>
      <c r="AZ107">
        <f t="shared" si="16"/>
        <v>0</v>
      </c>
      <c r="BA107">
        <f t="shared" si="16"/>
        <v>0</v>
      </c>
      <c r="BB107">
        <f t="shared" si="16"/>
        <v>0</v>
      </c>
    </row>
    <row r="108" spans="1:54">
      <c r="E108" t="s">
        <v>46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0</v>
      </c>
      <c r="U108">
        <f t="shared" si="14"/>
        <v>0</v>
      </c>
      <c r="V108">
        <f t="shared" si="14"/>
        <v>0</v>
      </c>
      <c r="W108">
        <f t="shared" si="14"/>
        <v>0</v>
      </c>
      <c r="X108">
        <f t="shared" si="14"/>
        <v>0</v>
      </c>
      <c r="Y108">
        <f t="shared" si="14"/>
        <v>0</v>
      </c>
      <c r="Z108">
        <f t="shared" si="15"/>
        <v>0</v>
      </c>
      <c r="AA108">
        <f t="shared" si="15"/>
        <v>0</v>
      </c>
      <c r="AB108">
        <f t="shared" si="15"/>
        <v>0</v>
      </c>
      <c r="AC108">
        <f t="shared" si="15"/>
        <v>0</v>
      </c>
      <c r="AD108">
        <f t="shared" si="15"/>
        <v>0</v>
      </c>
      <c r="AE108">
        <f t="shared" si="15"/>
        <v>0</v>
      </c>
      <c r="AF108">
        <f t="shared" si="15"/>
        <v>0</v>
      </c>
      <c r="AG108">
        <f t="shared" si="15"/>
        <v>0</v>
      </c>
      <c r="AH108">
        <f t="shared" si="15"/>
        <v>0</v>
      </c>
      <c r="AI108">
        <f t="shared" si="15"/>
        <v>0</v>
      </c>
      <c r="AJ108">
        <f t="shared" si="15"/>
        <v>0</v>
      </c>
      <c r="AK108">
        <f t="shared" si="15"/>
        <v>0</v>
      </c>
      <c r="AL108">
        <f t="shared" si="15"/>
        <v>0</v>
      </c>
      <c r="AM108">
        <f t="shared" si="15"/>
        <v>0</v>
      </c>
    </row>
    <row r="112" spans="1:54">
      <c r="A112" s="1"/>
    </row>
    <row r="113" spans="1:29">
      <c r="A113" s="46" t="s">
        <v>55</v>
      </c>
    </row>
    <row r="115" spans="1:29">
      <c r="D115" s="74"/>
      <c r="E115" s="74"/>
    </row>
    <row r="118" spans="1:29">
      <c r="A118" s="46" t="s">
        <v>50</v>
      </c>
      <c r="B118" t="s">
        <v>33</v>
      </c>
      <c r="C118" t="s">
        <v>32</v>
      </c>
      <c r="D118" s="46" t="s">
        <v>72</v>
      </c>
      <c r="E118" s="46" t="s">
        <v>79</v>
      </c>
      <c r="F118" s="45">
        <v>42155</v>
      </c>
    </row>
    <row r="119" spans="1:29">
      <c r="A119" t="str">
        <f>B119&amp;C119&amp;D119&amp;E119</f>
        <v>LCTLHSI0-30CC2B3</v>
      </c>
      <c r="B119" t="s">
        <v>37</v>
      </c>
      <c r="C119" t="s">
        <v>34</v>
      </c>
      <c r="D119" s="46" t="s">
        <v>73</v>
      </c>
      <c r="E119" t="s">
        <v>56</v>
      </c>
      <c r="F119">
        <v>404</v>
      </c>
    </row>
    <row r="120" spans="1:29">
      <c r="A120" t="str">
        <f t="shared" ref="A120:A184" si="18">B120&amp;C120&amp;D120&amp;E120</f>
        <v>LCTLHSI0-30278C2</v>
      </c>
      <c r="B120" t="s">
        <v>37</v>
      </c>
      <c r="C120" t="s">
        <v>34</v>
      </c>
      <c r="D120" s="46" t="s">
        <v>73</v>
      </c>
      <c r="E120" t="s">
        <v>57</v>
      </c>
      <c r="F120">
        <v>275</v>
      </c>
    </row>
    <row r="121" spans="1:29">
      <c r="A121" t="str">
        <f t="shared" si="18"/>
        <v>LCTLHSI0-30820K</v>
      </c>
      <c r="B121" t="s">
        <v>37</v>
      </c>
      <c r="C121" t="s">
        <v>34</v>
      </c>
      <c r="D121" s="46" t="s">
        <v>73</v>
      </c>
      <c r="E121" t="s">
        <v>58</v>
      </c>
      <c r="F121">
        <v>209</v>
      </c>
    </row>
    <row r="122" spans="1:29">
      <c r="A122" t="str">
        <f t="shared" si="18"/>
        <v>LCTLHSI0-30280C2</v>
      </c>
      <c r="B122" t="s">
        <v>37</v>
      </c>
      <c r="C122" t="s">
        <v>34</v>
      </c>
      <c r="D122" s="46" t="s">
        <v>73</v>
      </c>
      <c r="E122" t="s">
        <v>59</v>
      </c>
      <c r="F122">
        <v>109</v>
      </c>
      <c r="L122" s="46" t="s">
        <v>78</v>
      </c>
    </row>
    <row r="123" spans="1:29">
      <c r="A123" t="str">
        <f t="shared" si="18"/>
        <v>LCTLHSI0-303T10</v>
      </c>
      <c r="B123" t="s">
        <v>37</v>
      </c>
      <c r="C123" t="s">
        <v>34</v>
      </c>
      <c r="D123" s="46" t="s">
        <v>73</v>
      </c>
      <c r="E123" t="s">
        <v>60</v>
      </c>
      <c r="F123">
        <v>50</v>
      </c>
      <c r="K123">
        <v>1</v>
      </c>
      <c r="L123" s="46" t="str">
        <f>VLOOKUP(K123,I125:J126,2,0)</f>
        <v>LCTL</v>
      </c>
    </row>
    <row r="124" spans="1:29">
      <c r="A124" t="str">
        <f t="shared" si="18"/>
        <v>LCTLHSI0-30CCB3YR</v>
      </c>
      <c r="B124" t="s">
        <v>37</v>
      </c>
      <c r="C124" t="s">
        <v>34</v>
      </c>
      <c r="D124" s="46" t="s">
        <v>73</v>
      </c>
      <c r="E124" t="s">
        <v>61</v>
      </c>
      <c r="F124">
        <v>45</v>
      </c>
      <c r="I124" s="46" t="s">
        <v>77</v>
      </c>
      <c r="J124" s="46" t="s">
        <v>33</v>
      </c>
      <c r="P124">
        <v>6</v>
      </c>
      <c r="U124">
        <v>6</v>
      </c>
      <c r="AB124">
        <v>6</v>
      </c>
    </row>
    <row r="125" spans="1:29">
      <c r="A125" t="str">
        <f t="shared" si="18"/>
        <v>LCTLHSI0-30451K</v>
      </c>
      <c r="B125" t="s">
        <v>37</v>
      </c>
      <c r="C125" t="s">
        <v>34</v>
      </c>
      <c r="D125" s="46" t="s">
        <v>73</v>
      </c>
      <c r="E125" t="s">
        <v>62</v>
      </c>
      <c r="F125">
        <v>33</v>
      </c>
      <c r="I125">
        <v>1</v>
      </c>
      <c r="J125" t="s">
        <v>37</v>
      </c>
      <c r="P125" s="77" t="s">
        <v>90</v>
      </c>
      <c r="U125" s="77" t="s">
        <v>90</v>
      </c>
      <c r="AA125" t="s">
        <v>56</v>
      </c>
      <c r="AB125" t="e">
        <f>IFERROR(VLOOKUP($O$163&amp;$O$169&amp;$O$173&amp;$AA125,$A$118:$F$234,AB$124,0),NA())</f>
        <v>#N/A</v>
      </c>
      <c r="AC125" t="s">
        <v>56</v>
      </c>
    </row>
    <row r="126" spans="1:29">
      <c r="A126" t="str">
        <f t="shared" si="18"/>
        <v>LCTLHSI0-30821K</v>
      </c>
      <c r="B126" t="s">
        <v>37</v>
      </c>
      <c r="C126" t="s">
        <v>34</v>
      </c>
      <c r="D126" s="46" t="s">
        <v>73</v>
      </c>
      <c r="E126" t="s">
        <v>63</v>
      </c>
      <c r="F126">
        <v>25</v>
      </c>
      <c r="I126">
        <v>2</v>
      </c>
      <c r="J126" s="46" t="s">
        <v>35</v>
      </c>
      <c r="M126">
        <v>1</v>
      </c>
      <c r="N126">
        <f>+RANK(P126,$P$126:$P$157)</f>
        <v>6</v>
      </c>
      <c r="O126" t="s">
        <v>56</v>
      </c>
      <c r="P126">
        <f>IFERROR(VLOOKUP($L$123&amp;$L$129&amp;$L$133&amp;$O126,$A$118:$F$234,P$124,0),0)</f>
        <v>0</v>
      </c>
      <c r="Q126" t="str">
        <f>+IFERROR(IF(VLOOKUP(M126,N126:P157,3,0)=0,"",VLOOKUP(M126,$N$126:$O$157,2,0)),"")</f>
        <v>290C2</v>
      </c>
      <c r="T126" t="s">
        <v>80</v>
      </c>
      <c r="U126">
        <f>IFERROR(VLOOKUP($L$145&amp;$L$149&amp;$L$154&amp;$T126,$A$160:$F$234,U$124,0),0)</f>
        <v>59</v>
      </c>
      <c r="AA126" t="s">
        <v>57</v>
      </c>
      <c r="AB126" t="e">
        <f t="shared" ref="AB126:AB156" si="19">IFERROR(VLOOKUP($O$163&amp;$O$169&amp;$O$173&amp;$AA126,$A$118:$F$234,AB$124,0),NA())</f>
        <v>#N/A</v>
      </c>
      <c r="AC126" t="s">
        <v>57</v>
      </c>
    </row>
    <row r="127" spans="1:29">
      <c r="A127" t="str">
        <f t="shared" si="18"/>
        <v>LCTLHSI0-30CLJ3YR</v>
      </c>
      <c r="B127" t="s">
        <v>37</v>
      </c>
      <c r="C127" t="s">
        <v>34</v>
      </c>
      <c r="D127" s="46" t="s">
        <v>73</v>
      </c>
      <c r="E127" t="s">
        <v>64</v>
      </c>
      <c r="F127">
        <v>22</v>
      </c>
      <c r="M127">
        <v>2</v>
      </c>
      <c r="N127">
        <f t="shared" ref="N127:N156" si="20">+RANK(P127,$P$126:$P$157)</f>
        <v>6</v>
      </c>
      <c r="O127" t="s">
        <v>57</v>
      </c>
      <c r="P127">
        <f t="shared" ref="P127:P156" si="21">IFERROR(VLOOKUP($L$123&amp;$L$129&amp;$L$133&amp;$O127,$A$118:$F$234,P$124,0),0)</f>
        <v>0</v>
      </c>
      <c r="Q127" t="str">
        <f t="shared" ref="Q127:Q156" si="22">+IFERROR(IF(VLOOKUP(M127,N127:P158,3,0)=0,"",VLOOKUP(M127,$N$126:$O$157,2,0)),"")</f>
        <v>CC2A3</v>
      </c>
      <c r="T127" t="s">
        <v>81</v>
      </c>
      <c r="U127">
        <f t="shared" ref="U127:U135" si="23">IFERROR(VLOOKUP($L$145&amp;$L$149&amp;$L$154&amp;$T127,$A$160:$F$234,U$124,0),0)</f>
        <v>43</v>
      </c>
      <c r="AA127" t="s">
        <v>58</v>
      </c>
      <c r="AB127" t="e">
        <f t="shared" si="19"/>
        <v>#N/A</v>
      </c>
      <c r="AC127" t="s">
        <v>58</v>
      </c>
    </row>
    <row r="128" spans="1:29">
      <c r="A128" t="str">
        <f t="shared" si="18"/>
        <v>LCTLHSI0-303T05</v>
      </c>
      <c r="B128" t="s">
        <v>37</v>
      </c>
      <c r="C128" t="s">
        <v>34</v>
      </c>
      <c r="D128" s="46" t="s">
        <v>73</v>
      </c>
      <c r="E128" t="s">
        <v>65</v>
      </c>
      <c r="F128">
        <v>15</v>
      </c>
      <c r="L128" s="46" t="s">
        <v>78</v>
      </c>
      <c r="M128">
        <v>3</v>
      </c>
      <c r="N128">
        <f t="shared" si="20"/>
        <v>6</v>
      </c>
      <c r="O128" t="s">
        <v>58</v>
      </c>
      <c r="P128">
        <f t="shared" si="21"/>
        <v>0</v>
      </c>
      <c r="Q128" t="str">
        <f t="shared" si="22"/>
        <v>CCA3YR</v>
      </c>
      <c r="T128" t="s">
        <v>82</v>
      </c>
      <c r="U128">
        <f t="shared" si="23"/>
        <v>35</v>
      </c>
      <c r="AA128" t="s">
        <v>59</v>
      </c>
      <c r="AB128" t="e">
        <f t="shared" si="19"/>
        <v>#N/A</v>
      </c>
      <c r="AC128" t="s">
        <v>59</v>
      </c>
    </row>
    <row r="129" spans="1:30">
      <c r="A129" t="str">
        <f t="shared" si="18"/>
        <v>LCTLHSI0-30269IQ4</v>
      </c>
      <c r="B129" t="s">
        <v>37</v>
      </c>
      <c r="C129" t="s">
        <v>34</v>
      </c>
      <c r="D129" s="46" t="s">
        <v>73</v>
      </c>
      <c r="E129" t="s">
        <v>66</v>
      </c>
      <c r="F129">
        <v>14</v>
      </c>
      <c r="I129" s="46" t="s">
        <v>77</v>
      </c>
      <c r="J129" s="46" t="s">
        <v>32</v>
      </c>
      <c r="K129">
        <v>2</v>
      </c>
      <c r="L129" t="str">
        <f>VLOOKUP(K129,I130:J131,2,0)</f>
        <v>B1</v>
      </c>
      <c r="M129">
        <v>4</v>
      </c>
      <c r="N129">
        <f t="shared" si="20"/>
        <v>6</v>
      </c>
      <c r="O129" t="s">
        <v>59</v>
      </c>
      <c r="P129">
        <f t="shared" si="21"/>
        <v>0</v>
      </c>
      <c r="Q129" t="str">
        <f t="shared" si="22"/>
        <v>442K</v>
      </c>
      <c r="T129" t="s">
        <v>83</v>
      </c>
      <c r="U129">
        <f t="shared" si="23"/>
        <v>16</v>
      </c>
      <c r="AA129" t="s">
        <v>60</v>
      </c>
      <c r="AB129" t="e">
        <f t="shared" si="19"/>
        <v>#N/A</v>
      </c>
      <c r="AC129" t="s">
        <v>60</v>
      </c>
    </row>
    <row r="130" spans="1:30">
      <c r="A130" t="str">
        <f t="shared" si="18"/>
        <v>LCTLHSI31-60CC2B3</v>
      </c>
      <c r="B130" t="s">
        <v>37</v>
      </c>
      <c r="C130" t="s">
        <v>34</v>
      </c>
      <c r="D130" s="46" t="s">
        <v>74</v>
      </c>
      <c r="E130" t="s">
        <v>56</v>
      </c>
      <c r="F130">
        <v>125</v>
      </c>
      <c r="I130">
        <v>1</v>
      </c>
      <c r="J130" t="s">
        <v>34</v>
      </c>
      <c r="M130">
        <v>5</v>
      </c>
      <c r="N130">
        <f t="shared" si="20"/>
        <v>6</v>
      </c>
      <c r="O130" t="s">
        <v>60</v>
      </c>
      <c r="P130">
        <f t="shared" si="21"/>
        <v>0</v>
      </c>
      <c r="Q130" t="str">
        <f t="shared" si="22"/>
        <v>287C2</v>
      </c>
      <c r="T130" s="74" t="s">
        <v>84</v>
      </c>
      <c r="U130">
        <f t="shared" si="23"/>
        <v>0</v>
      </c>
      <c r="AA130" t="s">
        <v>61</v>
      </c>
      <c r="AB130" t="e">
        <f t="shared" si="19"/>
        <v>#N/A</v>
      </c>
      <c r="AC130" t="s">
        <v>61</v>
      </c>
    </row>
    <row r="131" spans="1:30">
      <c r="A131" t="str">
        <f t="shared" si="18"/>
        <v>LCTLHSI31-60278C2</v>
      </c>
      <c r="B131" t="s">
        <v>37</v>
      </c>
      <c r="C131" t="s">
        <v>34</v>
      </c>
      <c r="D131" s="46" t="s">
        <v>74</v>
      </c>
      <c r="E131" t="s">
        <v>57</v>
      </c>
      <c r="F131">
        <v>74</v>
      </c>
      <c r="I131">
        <v>2</v>
      </c>
      <c r="J131" s="73" t="s">
        <v>36</v>
      </c>
      <c r="M131">
        <v>6</v>
      </c>
      <c r="N131">
        <f t="shared" si="20"/>
        <v>6</v>
      </c>
      <c r="O131" t="s">
        <v>61</v>
      </c>
      <c r="P131">
        <f t="shared" si="21"/>
        <v>0</v>
      </c>
      <c r="Q131" t="str">
        <f t="shared" si="22"/>
        <v/>
      </c>
      <c r="T131" s="74" t="s">
        <v>85</v>
      </c>
      <c r="U131">
        <f t="shared" si="23"/>
        <v>0</v>
      </c>
      <c r="AA131" t="s">
        <v>62</v>
      </c>
      <c r="AB131" t="e">
        <f t="shared" si="19"/>
        <v>#N/A</v>
      </c>
      <c r="AC131" t="s">
        <v>62</v>
      </c>
    </row>
    <row r="132" spans="1:30">
      <c r="A132" t="str">
        <f t="shared" si="18"/>
        <v>LCTLHSI31-60820K</v>
      </c>
      <c r="B132" t="s">
        <v>37</v>
      </c>
      <c r="C132" t="s">
        <v>34</v>
      </c>
      <c r="D132" s="46" t="s">
        <v>74</v>
      </c>
      <c r="E132" t="s">
        <v>58</v>
      </c>
      <c r="F132">
        <v>49</v>
      </c>
      <c r="L132" s="46" t="s">
        <v>78</v>
      </c>
      <c r="M132">
        <v>7</v>
      </c>
      <c r="N132">
        <f t="shared" si="20"/>
        <v>6</v>
      </c>
      <c r="O132" t="s">
        <v>62</v>
      </c>
      <c r="P132">
        <f t="shared" si="21"/>
        <v>0</v>
      </c>
      <c r="Q132" t="str">
        <f t="shared" si="22"/>
        <v/>
      </c>
      <c r="T132" t="s">
        <v>86</v>
      </c>
      <c r="U132">
        <f t="shared" si="23"/>
        <v>19</v>
      </c>
      <c r="AA132" t="s">
        <v>63</v>
      </c>
      <c r="AB132" t="e">
        <f t="shared" si="19"/>
        <v>#N/A</v>
      </c>
      <c r="AC132" t="s">
        <v>63</v>
      </c>
    </row>
    <row r="133" spans="1:30">
      <c r="A133" t="str">
        <f t="shared" si="18"/>
        <v>LCTLHSI31-60280C2</v>
      </c>
      <c r="B133" t="s">
        <v>37</v>
      </c>
      <c r="C133" t="s">
        <v>34</v>
      </c>
      <c r="D133" s="46" t="s">
        <v>74</v>
      </c>
      <c r="E133" t="s">
        <v>59</v>
      </c>
      <c r="F133">
        <v>43</v>
      </c>
      <c r="I133" s="46" t="s">
        <v>77</v>
      </c>
      <c r="J133" s="46" t="s">
        <v>72</v>
      </c>
      <c r="K133">
        <v>5</v>
      </c>
      <c r="L133" t="str">
        <f>VLOOKUP(K133,I134:J138,2,0)</f>
        <v>All</v>
      </c>
      <c r="M133">
        <v>8</v>
      </c>
      <c r="N133">
        <f t="shared" si="20"/>
        <v>6</v>
      </c>
      <c r="O133" t="s">
        <v>63</v>
      </c>
      <c r="P133">
        <f t="shared" si="21"/>
        <v>0</v>
      </c>
      <c r="Q133" t="str">
        <f t="shared" si="22"/>
        <v/>
      </c>
      <c r="R133" t="str">
        <f t="shared" ref="R133:R156" si="24">+IF(Q133&lt;&gt;"",Q133,IF(Q134&lt;&gt;"",Q134,IF(Q135&lt;&gt;"",Q135,IF(Q136&lt;&gt;"",Q136,IF(Q137&lt;&gt;"",Q137,"")))))</f>
        <v/>
      </c>
      <c r="T133" t="s">
        <v>87</v>
      </c>
      <c r="U133">
        <f t="shared" si="23"/>
        <v>0</v>
      </c>
      <c r="AA133" t="s">
        <v>64</v>
      </c>
      <c r="AB133" t="e">
        <f t="shared" si="19"/>
        <v>#N/A</v>
      </c>
      <c r="AC133" t="s">
        <v>64</v>
      </c>
    </row>
    <row r="134" spans="1:30">
      <c r="A134" t="str">
        <f t="shared" si="18"/>
        <v>LCTLHSI31-60CCB3YR</v>
      </c>
      <c r="B134" t="s">
        <v>37</v>
      </c>
      <c r="C134" t="s">
        <v>34</v>
      </c>
      <c r="D134" s="46" t="s">
        <v>74</v>
      </c>
      <c r="E134" t="s">
        <v>61</v>
      </c>
      <c r="F134">
        <v>11</v>
      </c>
      <c r="I134">
        <v>1</v>
      </c>
      <c r="J134" s="46" t="s">
        <v>73</v>
      </c>
      <c r="M134">
        <v>9</v>
      </c>
      <c r="N134">
        <f t="shared" si="20"/>
        <v>6</v>
      </c>
      <c r="O134" t="s">
        <v>64</v>
      </c>
      <c r="P134">
        <f t="shared" si="21"/>
        <v>0</v>
      </c>
      <c r="Q134" t="str">
        <f t="shared" si="22"/>
        <v/>
      </c>
      <c r="R134" t="str">
        <f t="shared" si="24"/>
        <v/>
      </c>
      <c r="T134" t="s">
        <v>88</v>
      </c>
      <c r="U134">
        <f t="shared" si="23"/>
        <v>0</v>
      </c>
      <c r="AA134" t="s">
        <v>65</v>
      </c>
      <c r="AB134" t="e">
        <f t="shared" si="19"/>
        <v>#N/A</v>
      </c>
      <c r="AC134" t="s">
        <v>65</v>
      </c>
    </row>
    <row r="135" spans="1:30">
      <c r="A135" t="str">
        <f t="shared" si="18"/>
        <v>LCTLHSI31-603T10</v>
      </c>
      <c r="B135" t="s">
        <v>37</v>
      </c>
      <c r="C135" t="s">
        <v>34</v>
      </c>
      <c r="D135" s="46" t="s">
        <v>74</v>
      </c>
      <c r="E135" t="s">
        <v>60</v>
      </c>
      <c r="F135">
        <v>10</v>
      </c>
      <c r="I135">
        <v>2</v>
      </c>
      <c r="J135" s="46" t="s">
        <v>74</v>
      </c>
      <c r="M135">
        <v>10</v>
      </c>
      <c r="N135">
        <f t="shared" si="20"/>
        <v>6</v>
      </c>
      <c r="O135" t="s">
        <v>65</v>
      </c>
      <c r="P135">
        <f t="shared" si="21"/>
        <v>0</v>
      </c>
      <c r="Q135" t="str">
        <f t="shared" si="22"/>
        <v/>
      </c>
      <c r="R135" t="str">
        <f t="shared" si="24"/>
        <v/>
      </c>
      <c r="T135" t="s">
        <v>89</v>
      </c>
      <c r="U135">
        <f t="shared" si="23"/>
        <v>0</v>
      </c>
      <c r="AA135" t="s">
        <v>66</v>
      </c>
      <c r="AB135" t="e">
        <f t="shared" si="19"/>
        <v>#N/A</v>
      </c>
      <c r="AC135" t="s">
        <v>66</v>
      </c>
    </row>
    <row r="136" spans="1:30">
      <c r="A136" t="str">
        <f t="shared" si="18"/>
        <v>LCTLHSI61-90CC2B3</v>
      </c>
      <c r="B136" t="s">
        <v>37</v>
      </c>
      <c r="C136" t="s">
        <v>34</v>
      </c>
      <c r="D136" s="46" t="s">
        <v>75</v>
      </c>
      <c r="E136" t="s">
        <v>56</v>
      </c>
      <c r="F136">
        <v>44</v>
      </c>
      <c r="I136">
        <v>3</v>
      </c>
      <c r="J136" s="46" t="s">
        <v>75</v>
      </c>
      <c r="M136">
        <v>11</v>
      </c>
      <c r="N136">
        <f t="shared" si="20"/>
        <v>6</v>
      </c>
      <c r="O136" t="s">
        <v>66</v>
      </c>
      <c r="P136">
        <f t="shared" si="21"/>
        <v>0</v>
      </c>
      <c r="Q136" t="str">
        <f t="shared" si="22"/>
        <v/>
      </c>
      <c r="R136" t="str">
        <f t="shared" si="24"/>
        <v/>
      </c>
      <c r="AA136" t="s">
        <v>67</v>
      </c>
      <c r="AB136" t="e">
        <f t="shared" si="19"/>
        <v>#N/A</v>
      </c>
    </row>
    <row r="137" spans="1:30">
      <c r="A137" t="str">
        <f t="shared" si="18"/>
        <v>LCTLHSI61-90278C2</v>
      </c>
      <c r="B137" t="s">
        <v>37</v>
      </c>
      <c r="C137" t="s">
        <v>34</v>
      </c>
      <c r="D137" s="46" t="s">
        <v>75</v>
      </c>
      <c r="E137" t="s">
        <v>57</v>
      </c>
      <c r="F137">
        <v>31</v>
      </c>
      <c r="I137">
        <v>4</v>
      </c>
      <c r="J137" s="46" t="s">
        <v>76</v>
      </c>
      <c r="M137">
        <v>12</v>
      </c>
      <c r="N137">
        <f t="shared" si="20"/>
        <v>2</v>
      </c>
      <c r="O137" s="4" t="s">
        <v>67</v>
      </c>
      <c r="P137">
        <f t="shared" si="21"/>
        <v>317</v>
      </c>
      <c r="Q137" t="str">
        <f t="shared" si="22"/>
        <v/>
      </c>
      <c r="R137" t="str">
        <f t="shared" si="24"/>
        <v/>
      </c>
      <c r="AA137" t="s">
        <v>68</v>
      </c>
      <c r="AB137" t="e">
        <f t="shared" si="19"/>
        <v>#N/A</v>
      </c>
    </row>
    <row r="138" spans="1:30">
      <c r="A138" t="str">
        <f t="shared" si="18"/>
        <v>LCTLHSI61-90820K</v>
      </c>
      <c r="B138" t="s">
        <v>37</v>
      </c>
      <c r="C138" t="s">
        <v>34</v>
      </c>
      <c r="D138" s="46" t="s">
        <v>75</v>
      </c>
      <c r="E138" t="s">
        <v>58</v>
      </c>
      <c r="F138">
        <v>14</v>
      </c>
      <c r="I138">
        <v>5</v>
      </c>
      <c r="J138" s="46" t="s">
        <v>226</v>
      </c>
      <c r="M138">
        <v>13</v>
      </c>
      <c r="N138">
        <f t="shared" si="20"/>
        <v>5</v>
      </c>
      <c r="O138" t="s">
        <v>68</v>
      </c>
      <c r="P138">
        <f t="shared" si="21"/>
        <v>249</v>
      </c>
      <c r="Q138" t="str">
        <f t="shared" si="22"/>
        <v/>
      </c>
      <c r="R138" t="str">
        <f t="shared" si="24"/>
        <v/>
      </c>
      <c r="AA138" t="s">
        <v>69</v>
      </c>
      <c r="AB138" t="e">
        <f t="shared" si="19"/>
        <v>#N/A</v>
      </c>
      <c r="AD138" t="s">
        <v>67</v>
      </c>
    </row>
    <row r="139" spans="1:30">
      <c r="A139" t="str">
        <f t="shared" si="18"/>
        <v>LCTLHSI61-90280C2</v>
      </c>
      <c r="B139" t="s">
        <v>37</v>
      </c>
      <c r="C139" t="s">
        <v>34</v>
      </c>
      <c r="D139" s="46" t="s">
        <v>75</v>
      </c>
      <c r="E139" t="s">
        <v>59</v>
      </c>
      <c r="F139">
        <v>10</v>
      </c>
      <c r="M139">
        <v>14</v>
      </c>
      <c r="N139">
        <f t="shared" si="20"/>
        <v>1</v>
      </c>
      <c r="O139" t="s">
        <v>69</v>
      </c>
      <c r="P139">
        <f t="shared" si="21"/>
        <v>643</v>
      </c>
      <c r="Q139" t="str">
        <f t="shared" si="22"/>
        <v/>
      </c>
      <c r="R139" t="str">
        <f t="shared" si="24"/>
        <v/>
      </c>
      <c r="T139" t="s">
        <v>80</v>
      </c>
      <c r="U139">
        <f>IFERROR(VLOOKUP($L$145&amp;$L$149&amp;$L$154&amp;$T139,$A$160:$F$234,U$124,0),0)</f>
        <v>59</v>
      </c>
      <c r="AA139" t="s">
        <v>70</v>
      </c>
      <c r="AB139" t="e">
        <f t="shared" si="19"/>
        <v>#N/A</v>
      </c>
      <c r="AD139" t="s">
        <v>68</v>
      </c>
    </row>
    <row r="140" spans="1:30">
      <c r="A140" t="str">
        <f t="shared" si="18"/>
        <v>LCTLHSI91 -aboveCC2B3</v>
      </c>
      <c r="B140" t="s">
        <v>37</v>
      </c>
      <c r="C140" t="s">
        <v>34</v>
      </c>
      <c r="D140" s="46" t="s">
        <v>76</v>
      </c>
      <c r="E140" t="s">
        <v>56</v>
      </c>
      <c r="F140">
        <v>37</v>
      </c>
      <c r="M140">
        <v>15</v>
      </c>
      <c r="N140">
        <f t="shared" si="20"/>
        <v>3</v>
      </c>
      <c r="O140" t="s">
        <v>70</v>
      </c>
      <c r="P140">
        <f t="shared" si="21"/>
        <v>308</v>
      </c>
      <c r="Q140" t="str">
        <f t="shared" si="22"/>
        <v/>
      </c>
      <c r="R140" t="str">
        <f t="shared" si="24"/>
        <v/>
      </c>
      <c r="T140" t="s">
        <v>81</v>
      </c>
      <c r="U140">
        <f t="shared" ref="U140:U154" si="25">IFERROR(VLOOKUP($L$145&amp;$L$149&amp;$L$154&amp;$T140,$A$160:$F$234,U$124,0),0)</f>
        <v>43</v>
      </c>
      <c r="AA140" t="s">
        <v>71</v>
      </c>
      <c r="AB140" t="e">
        <f t="shared" si="19"/>
        <v>#N/A</v>
      </c>
      <c r="AD140" t="s">
        <v>69</v>
      </c>
    </row>
    <row r="141" spans="1:30">
      <c r="A141" t="str">
        <f t="shared" si="18"/>
        <v>LCTLHSI91 -above278C2</v>
      </c>
      <c r="B141" t="s">
        <v>37</v>
      </c>
      <c r="C141" t="s">
        <v>34</v>
      </c>
      <c r="D141" s="46" t="s">
        <v>76</v>
      </c>
      <c r="E141" t="s">
        <v>57</v>
      </c>
      <c r="F141">
        <v>20</v>
      </c>
      <c r="M141">
        <v>16</v>
      </c>
      <c r="N141">
        <f t="shared" si="20"/>
        <v>4</v>
      </c>
      <c r="O141" t="s">
        <v>71</v>
      </c>
      <c r="P141">
        <f t="shared" si="21"/>
        <v>267</v>
      </c>
      <c r="Q141" t="str">
        <f t="shared" si="22"/>
        <v/>
      </c>
      <c r="R141" t="str">
        <f t="shared" si="24"/>
        <v/>
      </c>
      <c r="T141" t="s">
        <v>82</v>
      </c>
      <c r="U141">
        <f t="shared" si="25"/>
        <v>35</v>
      </c>
      <c r="AA141" t="s">
        <v>80</v>
      </c>
      <c r="AB141">
        <f t="shared" si="19"/>
        <v>119</v>
      </c>
      <c r="AD141" t="s">
        <v>70</v>
      </c>
    </row>
    <row r="142" spans="1:30">
      <c r="A142" t="str">
        <f t="shared" si="18"/>
        <v>LCTLHSI91 -above280C2</v>
      </c>
      <c r="B142" t="s">
        <v>37</v>
      </c>
      <c r="C142" t="s">
        <v>34</v>
      </c>
      <c r="D142" s="46" t="s">
        <v>76</v>
      </c>
      <c r="E142" t="s">
        <v>59</v>
      </c>
      <c r="F142">
        <v>16</v>
      </c>
      <c r="M142">
        <v>17</v>
      </c>
      <c r="N142">
        <f t="shared" si="20"/>
        <v>6</v>
      </c>
      <c r="O142" s="4" t="s">
        <v>80</v>
      </c>
      <c r="P142">
        <f t="shared" si="21"/>
        <v>0</v>
      </c>
      <c r="Q142" t="str">
        <f t="shared" si="22"/>
        <v/>
      </c>
      <c r="R142" t="str">
        <f t="shared" si="24"/>
        <v/>
      </c>
      <c r="T142" t="s">
        <v>83</v>
      </c>
      <c r="U142">
        <f t="shared" si="25"/>
        <v>16</v>
      </c>
      <c r="AA142" t="s">
        <v>81</v>
      </c>
      <c r="AB142">
        <f t="shared" si="19"/>
        <v>71</v>
      </c>
      <c r="AD142" t="s">
        <v>71</v>
      </c>
    </row>
    <row r="143" spans="1:30">
      <c r="A143" t="str">
        <f t="shared" si="18"/>
        <v>LCTLHSI91 -above820K</v>
      </c>
      <c r="B143" t="s">
        <v>37</v>
      </c>
      <c r="C143" t="s">
        <v>34</v>
      </c>
      <c r="D143" s="46" t="s">
        <v>76</v>
      </c>
      <c r="E143" t="s">
        <v>58</v>
      </c>
      <c r="F143">
        <v>16</v>
      </c>
      <c r="M143">
        <v>18</v>
      </c>
      <c r="N143">
        <f t="shared" si="20"/>
        <v>6</v>
      </c>
      <c r="O143" t="s">
        <v>81</v>
      </c>
      <c r="P143">
        <f t="shared" si="21"/>
        <v>0</v>
      </c>
      <c r="Q143" t="str">
        <f t="shared" si="22"/>
        <v/>
      </c>
      <c r="R143" t="str">
        <f t="shared" si="24"/>
        <v/>
      </c>
      <c r="T143" s="74" t="s">
        <v>84</v>
      </c>
      <c r="U143">
        <f t="shared" si="25"/>
        <v>0</v>
      </c>
      <c r="AA143" t="s">
        <v>82</v>
      </c>
      <c r="AB143">
        <f t="shared" si="19"/>
        <v>80</v>
      </c>
    </row>
    <row r="144" spans="1:30">
      <c r="A144" t="str">
        <f t="shared" si="18"/>
        <v>LCTLB10-30CC2A3</v>
      </c>
      <c r="B144" t="s">
        <v>37</v>
      </c>
      <c r="C144" s="73" t="s">
        <v>36</v>
      </c>
      <c r="D144" s="46" t="s">
        <v>73</v>
      </c>
      <c r="E144" t="s">
        <v>67</v>
      </c>
      <c r="F144">
        <v>140</v>
      </c>
      <c r="L144" s="46" t="s">
        <v>78</v>
      </c>
      <c r="M144">
        <v>19</v>
      </c>
      <c r="N144">
        <f t="shared" si="20"/>
        <v>6</v>
      </c>
      <c r="O144" t="s">
        <v>82</v>
      </c>
      <c r="P144">
        <f t="shared" si="21"/>
        <v>0</v>
      </c>
      <c r="Q144" t="str">
        <f t="shared" si="22"/>
        <v/>
      </c>
      <c r="R144" t="str">
        <f t="shared" si="24"/>
        <v/>
      </c>
      <c r="T144" s="74" t="s">
        <v>85</v>
      </c>
      <c r="U144">
        <f t="shared" si="25"/>
        <v>0</v>
      </c>
      <c r="AA144" t="s">
        <v>83</v>
      </c>
      <c r="AB144">
        <f t="shared" si="19"/>
        <v>36</v>
      </c>
    </row>
    <row r="145" spans="1:28">
      <c r="A145" t="str">
        <f t="shared" si="18"/>
        <v>LCTLB10-30287C2</v>
      </c>
      <c r="B145" t="s">
        <v>37</v>
      </c>
      <c r="C145" s="73" t="s">
        <v>36</v>
      </c>
      <c r="D145" s="46" t="s">
        <v>73</v>
      </c>
      <c r="E145" t="s">
        <v>68</v>
      </c>
      <c r="F145">
        <v>127</v>
      </c>
      <c r="I145" s="46" t="s">
        <v>77</v>
      </c>
      <c r="J145" s="46" t="s">
        <v>33</v>
      </c>
      <c r="K145">
        <v>1</v>
      </c>
      <c r="L145" t="str">
        <f>VLOOKUP(K145,I146:J146,2,0)</f>
        <v>LQ</v>
      </c>
      <c r="M145">
        <v>20</v>
      </c>
      <c r="N145">
        <f t="shared" si="20"/>
        <v>6</v>
      </c>
      <c r="O145" t="s">
        <v>83</v>
      </c>
      <c r="P145">
        <f t="shared" si="21"/>
        <v>0</v>
      </c>
      <c r="Q145" t="str">
        <f t="shared" si="22"/>
        <v/>
      </c>
      <c r="R145" t="str">
        <f t="shared" si="24"/>
        <v/>
      </c>
      <c r="T145" t="s">
        <v>86</v>
      </c>
      <c r="U145">
        <f t="shared" si="25"/>
        <v>19</v>
      </c>
      <c r="AA145" s="74" t="s">
        <v>84</v>
      </c>
      <c r="AB145" t="e">
        <f t="shared" si="19"/>
        <v>#N/A</v>
      </c>
    </row>
    <row r="146" spans="1:28">
      <c r="A146" t="str">
        <f t="shared" si="18"/>
        <v>LCTLB10-30290C2</v>
      </c>
      <c r="B146" t="s">
        <v>37</v>
      </c>
      <c r="C146" s="73" t="s">
        <v>36</v>
      </c>
      <c r="D146" s="46" t="s">
        <v>73</v>
      </c>
      <c r="E146" t="s">
        <v>69</v>
      </c>
      <c r="F146">
        <v>86</v>
      </c>
      <c r="I146">
        <v>1</v>
      </c>
      <c r="J146" s="46" t="s">
        <v>35</v>
      </c>
      <c r="M146">
        <v>21</v>
      </c>
      <c r="N146">
        <f t="shared" si="20"/>
        <v>6</v>
      </c>
      <c r="O146" s="74" t="s">
        <v>84</v>
      </c>
      <c r="P146">
        <f t="shared" si="21"/>
        <v>0</v>
      </c>
      <c r="Q146" t="str">
        <f t="shared" si="22"/>
        <v/>
      </c>
      <c r="R146" t="str">
        <f t="shared" si="24"/>
        <v/>
      </c>
      <c r="T146" t="s">
        <v>87</v>
      </c>
      <c r="U146">
        <f t="shared" si="25"/>
        <v>0</v>
      </c>
      <c r="AA146" s="74" t="s">
        <v>85</v>
      </c>
      <c r="AB146" t="e">
        <f t="shared" si="19"/>
        <v>#N/A</v>
      </c>
    </row>
    <row r="147" spans="1:28">
      <c r="A147" t="str">
        <f t="shared" si="18"/>
        <v>LCTLB10-30CCA3YR</v>
      </c>
      <c r="B147" t="s">
        <v>37</v>
      </c>
      <c r="C147" s="73" t="s">
        <v>36</v>
      </c>
      <c r="D147" s="46" t="s">
        <v>73</v>
      </c>
      <c r="E147" t="s">
        <v>70</v>
      </c>
      <c r="F147">
        <v>44</v>
      </c>
      <c r="M147">
        <v>22</v>
      </c>
      <c r="N147">
        <f t="shared" si="20"/>
        <v>6</v>
      </c>
      <c r="O147" s="74" t="s">
        <v>85</v>
      </c>
      <c r="P147">
        <f t="shared" si="21"/>
        <v>0</v>
      </c>
      <c r="Q147" t="str">
        <f t="shared" si="22"/>
        <v/>
      </c>
      <c r="R147" t="str">
        <f t="shared" si="24"/>
        <v/>
      </c>
      <c r="T147" t="s">
        <v>88</v>
      </c>
      <c r="U147">
        <f t="shared" si="25"/>
        <v>0</v>
      </c>
      <c r="AA147" t="s">
        <v>86</v>
      </c>
      <c r="AB147" t="e">
        <f t="shared" si="19"/>
        <v>#N/A</v>
      </c>
    </row>
    <row r="148" spans="1:28">
      <c r="A148" t="str">
        <f t="shared" si="18"/>
        <v>LCTLB10-30442K</v>
      </c>
      <c r="B148" t="s">
        <v>37</v>
      </c>
      <c r="C148" s="73" t="s">
        <v>36</v>
      </c>
      <c r="D148" s="46" t="s">
        <v>73</v>
      </c>
      <c r="E148" t="s">
        <v>71</v>
      </c>
      <c r="F148">
        <v>23</v>
      </c>
      <c r="L148" s="46" t="s">
        <v>78</v>
      </c>
      <c r="M148">
        <v>23</v>
      </c>
      <c r="N148">
        <f t="shared" si="20"/>
        <v>6</v>
      </c>
      <c r="O148" t="s">
        <v>86</v>
      </c>
      <c r="P148">
        <f t="shared" si="21"/>
        <v>0</v>
      </c>
      <c r="Q148" t="str">
        <f t="shared" si="22"/>
        <v/>
      </c>
      <c r="R148" t="str">
        <f t="shared" si="24"/>
        <v/>
      </c>
      <c r="T148" t="s">
        <v>80</v>
      </c>
      <c r="U148">
        <f t="shared" si="25"/>
        <v>59</v>
      </c>
      <c r="AA148" t="s">
        <v>87</v>
      </c>
      <c r="AB148" t="e">
        <f t="shared" si="19"/>
        <v>#N/A</v>
      </c>
    </row>
    <row r="149" spans="1:28">
      <c r="A149" t="str">
        <f t="shared" si="18"/>
        <v>LCTLB131-60CC2A3</v>
      </c>
      <c r="B149" t="s">
        <v>37</v>
      </c>
      <c r="C149" s="73" t="s">
        <v>36</v>
      </c>
      <c r="D149" s="46" t="s">
        <v>74</v>
      </c>
      <c r="E149" t="s">
        <v>67</v>
      </c>
      <c r="F149">
        <v>107</v>
      </c>
      <c r="K149">
        <v>2</v>
      </c>
      <c r="L149" t="str">
        <f>VLOOKUP(K149,I151:J152,2,0)</f>
        <v>B1</v>
      </c>
      <c r="M149">
        <v>24</v>
      </c>
      <c r="N149">
        <f t="shared" si="20"/>
        <v>6</v>
      </c>
      <c r="O149" t="s">
        <v>87</v>
      </c>
      <c r="P149">
        <f t="shared" si="21"/>
        <v>0</v>
      </c>
      <c r="Q149" t="str">
        <f t="shared" si="22"/>
        <v/>
      </c>
      <c r="R149" t="str">
        <f t="shared" si="24"/>
        <v/>
      </c>
      <c r="T149" t="s">
        <v>82</v>
      </c>
      <c r="U149">
        <f t="shared" si="25"/>
        <v>35</v>
      </c>
      <c r="AA149" t="s">
        <v>88</v>
      </c>
      <c r="AB149" t="e">
        <f t="shared" si="19"/>
        <v>#N/A</v>
      </c>
    </row>
    <row r="150" spans="1:28">
      <c r="A150" t="str">
        <f t="shared" si="18"/>
        <v>LCTLB131-60290C2</v>
      </c>
      <c r="B150" t="s">
        <v>37</v>
      </c>
      <c r="C150" s="73" t="s">
        <v>36</v>
      </c>
      <c r="D150" s="46" t="s">
        <v>74</v>
      </c>
      <c r="E150" t="s">
        <v>69</v>
      </c>
      <c r="F150">
        <v>77</v>
      </c>
      <c r="I150" s="46" t="s">
        <v>77</v>
      </c>
      <c r="M150">
        <v>25</v>
      </c>
      <c r="N150">
        <f t="shared" si="20"/>
        <v>6</v>
      </c>
      <c r="O150" t="s">
        <v>88</v>
      </c>
      <c r="P150">
        <f t="shared" si="21"/>
        <v>0</v>
      </c>
      <c r="Q150" t="str">
        <f t="shared" si="22"/>
        <v/>
      </c>
      <c r="R150" t="str">
        <f t="shared" si="24"/>
        <v/>
      </c>
      <c r="T150" t="s">
        <v>81</v>
      </c>
      <c r="U150">
        <f t="shared" si="25"/>
        <v>43</v>
      </c>
      <c r="AA150" t="s">
        <v>80</v>
      </c>
      <c r="AB150">
        <f t="shared" si="19"/>
        <v>119</v>
      </c>
    </row>
    <row r="151" spans="1:28">
      <c r="A151" t="str">
        <f t="shared" si="18"/>
        <v>LCTLB131-60287C2</v>
      </c>
      <c r="B151" t="s">
        <v>37</v>
      </c>
      <c r="C151" s="73" t="s">
        <v>36</v>
      </c>
      <c r="D151" s="46" t="s">
        <v>74</v>
      </c>
      <c r="E151" t="s">
        <v>68</v>
      </c>
      <c r="F151">
        <v>73</v>
      </c>
      <c r="I151">
        <v>1</v>
      </c>
      <c r="J151" s="46" t="s">
        <v>34</v>
      </c>
      <c r="M151">
        <v>26</v>
      </c>
      <c r="N151">
        <f t="shared" si="20"/>
        <v>6</v>
      </c>
      <c r="O151" s="4" t="s">
        <v>80</v>
      </c>
      <c r="P151">
        <f t="shared" si="21"/>
        <v>0</v>
      </c>
      <c r="Q151" t="str">
        <f t="shared" si="22"/>
        <v/>
      </c>
      <c r="R151" t="str">
        <f t="shared" si="24"/>
        <v/>
      </c>
      <c r="T151" t="s">
        <v>83</v>
      </c>
      <c r="U151">
        <f t="shared" si="25"/>
        <v>16</v>
      </c>
      <c r="AA151" t="s">
        <v>82</v>
      </c>
      <c r="AB151">
        <f t="shared" si="19"/>
        <v>80</v>
      </c>
    </row>
    <row r="152" spans="1:28">
      <c r="A152" t="str">
        <f t="shared" si="18"/>
        <v>LCTLB131-60CCA3YR</v>
      </c>
      <c r="B152" t="s">
        <v>37</v>
      </c>
      <c r="C152" s="73" t="s">
        <v>36</v>
      </c>
      <c r="D152" s="76" t="s">
        <v>74</v>
      </c>
      <c r="E152" s="74" t="s">
        <v>70</v>
      </c>
      <c r="F152" s="75">
        <v>15</v>
      </c>
      <c r="I152">
        <v>2</v>
      </c>
      <c r="J152" s="46" t="s">
        <v>36</v>
      </c>
      <c r="M152">
        <v>27</v>
      </c>
      <c r="N152">
        <f t="shared" si="20"/>
        <v>6</v>
      </c>
      <c r="O152" t="s">
        <v>82</v>
      </c>
      <c r="P152">
        <f t="shared" si="21"/>
        <v>0</v>
      </c>
      <c r="Q152" t="str">
        <f t="shared" si="22"/>
        <v/>
      </c>
      <c r="R152" t="str">
        <f t="shared" si="24"/>
        <v/>
      </c>
      <c r="T152" t="s">
        <v>86</v>
      </c>
      <c r="U152">
        <f t="shared" si="25"/>
        <v>19</v>
      </c>
      <c r="AA152" t="s">
        <v>81</v>
      </c>
      <c r="AB152">
        <f t="shared" si="19"/>
        <v>71</v>
      </c>
    </row>
    <row r="153" spans="1:28">
      <c r="A153" t="str">
        <f t="shared" si="18"/>
        <v>LCTLB131-60442K</v>
      </c>
      <c r="B153" t="s">
        <v>37</v>
      </c>
      <c r="C153" s="73" t="s">
        <v>36</v>
      </c>
      <c r="D153" s="76" t="s">
        <v>74</v>
      </c>
      <c r="E153" s="74" t="s">
        <v>71</v>
      </c>
      <c r="F153" s="75">
        <v>12</v>
      </c>
      <c r="L153" s="46" t="s">
        <v>78</v>
      </c>
      <c r="M153">
        <v>28</v>
      </c>
      <c r="N153">
        <f t="shared" si="20"/>
        <v>6</v>
      </c>
      <c r="O153" t="s">
        <v>81</v>
      </c>
      <c r="P153">
        <f t="shared" si="21"/>
        <v>0</v>
      </c>
      <c r="Q153" t="str">
        <f t="shared" si="22"/>
        <v/>
      </c>
      <c r="R153" t="str">
        <f t="shared" si="24"/>
        <v/>
      </c>
      <c r="T153" t="s">
        <v>88</v>
      </c>
      <c r="U153">
        <f t="shared" si="25"/>
        <v>0</v>
      </c>
      <c r="AA153" t="s">
        <v>83</v>
      </c>
      <c r="AB153">
        <f t="shared" si="19"/>
        <v>36</v>
      </c>
    </row>
    <row r="154" spans="1:28">
      <c r="A154" t="str">
        <f t="shared" si="18"/>
        <v>LCTLB161-90CC2A3</v>
      </c>
      <c r="B154" t="s">
        <v>37</v>
      </c>
      <c r="C154" s="73" t="s">
        <v>36</v>
      </c>
      <c r="D154" s="46" t="s">
        <v>75</v>
      </c>
      <c r="E154" t="s">
        <v>67</v>
      </c>
      <c r="F154">
        <v>41</v>
      </c>
      <c r="I154" s="46" t="s">
        <v>77</v>
      </c>
      <c r="J154" s="46" t="s">
        <v>72</v>
      </c>
      <c r="K154">
        <v>3</v>
      </c>
      <c r="L154" t="str">
        <f>VLOOKUP(K154,I155:J159,2,0)</f>
        <v>61-90</v>
      </c>
      <c r="M154">
        <v>29</v>
      </c>
      <c r="N154">
        <f t="shared" si="20"/>
        <v>6</v>
      </c>
      <c r="O154" t="s">
        <v>83</v>
      </c>
      <c r="P154">
        <f t="shared" si="21"/>
        <v>0</v>
      </c>
      <c r="Q154" t="str">
        <f t="shared" si="22"/>
        <v/>
      </c>
      <c r="R154" t="str">
        <f t="shared" si="24"/>
        <v/>
      </c>
      <c r="T154" t="s">
        <v>89</v>
      </c>
      <c r="U154">
        <f t="shared" si="25"/>
        <v>0</v>
      </c>
      <c r="AA154" t="s">
        <v>86</v>
      </c>
      <c r="AB154" t="e">
        <f t="shared" si="19"/>
        <v>#N/A</v>
      </c>
    </row>
    <row r="155" spans="1:28">
      <c r="A155" t="str">
        <f t="shared" si="18"/>
        <v>LCTLB161-90287C2</v>
      </c>
      <c r="B155" t="s">
        <v>37</v>
      </c>
      <c r="C155" s="73" t="s">
        <v>36</v>
      </c>
      <c r="D155" s="46" t="s">
        <v>75</v>
      </c>
      <c r="E155" t="s">
        <v>68</v>
      </c>
      <c r="F155">
        <v>32</v>
      </c>
      <c r="I155">
        <v>1</v>
      </c>
      <c r="J155" s="46" t="s">
        <v>73</v>
      </c>
      <c r="M155">
        <v>30</v>
      </c>
      <c r="N155">
        <f t="shared" si="20"/>
        <v>6</v>
      </c>
      <c r="O155" t="s">
        <v>86</v>
      </c>
      <c r="P155">
        <f t="shared" si="21"/>
        <v>0</v>
      </c>
      <c r="Q155" t="str">
        <f t="shared" si="22"/>
        <v/>
      </c>
      <c r="R155" t="str">
        <f t="shared" si="24"/>
        <v/>
      </c>
      <c r="AA155" t="s">
        <v>88</v>
      </c>
      <c r="AB155" t="e">
        <f t="shared" si="19"/>
        <v>#N/A</v>
      </c>
    </row>
    <row r="156" spans="1:28">
      <c r="A156" t="str">
        <f t="shared" si="18"/>
        <v>LCTLB161-90290C2</v>
      </c>
      <c r="B156" t="s">
        <v>37</v>
      </c>
      <c r="C156" s="73" t="s">
        <v>36</v>
      </c>
      <c r="D156" s="46" t="s">
        <v>75</v>
      </c>
      <c r="E156" t="s">
        <v>69</v>
      </c>
      <c r="F156">
        <v>27</v>
      </c>
      <c r="I156">
        <v>2</v>
      </c>
      <c r="J156" s="46" t="s">
        <v>74</v>
      </c>
      <c r="M156">
        <v>31</v>
      </c>
      <c r="N156">
        <f t="shared" si="20"/>
        <v>6</v>
      </c>
      <c r="O156" t="s">
        <v>88</v>
      </c>
      <c r="P156">
        <f t="shared" si="21"/>
        <v>0</v>
      </c>
      <c r="Q156" t="str">
        <f t="shared" si="22"/>
        <v/>
      </c>
      <c r="R156" t="str">
        <f t="shared" si="24"/>
        <v/>
      </c>
      <c r="AA156" t="s">
        <v>89</v>
      </c>
      <c r="AB156">
        <f t="shared" si="19"/>
        <v>27</v>
      </c>
    </row>
    <row r="157" spans="1:28">
      <c r="A157" t="str">
        <f t="shared" si="18"/>
        <v>LCTLB191 -aboveCC2A3</v>
      </c>
      <c r="B157" t="s">
        <v>37</v>
      </c>
      <c r="C157" s="73" t="s">
        <v>36</v>
      </c>
      <c r="D157" s="46" t="s">
        <v>76</v>
      </c>
      <c r="E157" t="s">
        <v>67</v>
      </c>
      <c r="F157">
        <v>29</v>
      </c>
      <c r="I157">
        <v>3</v>
      </c>
      <c r="J157" s="46" t="s">
        <v>75</v>
      </c>
    </row>
    <row r="158" spans="1:28">
      <c r="A158" t="str">
        <f t="shared" si="18"/>
        <v>LCTLB191 -above290C2</v>
      </c>
      <c r="B158" t="s">
        <v>37</v>
      </c>
      <c r="C158" s="73" t="s">
        <v>36</v>
      </c>
      <c r="D158" s="46" t="s">
        <v>76</v>
      </c>
      <c r="E158" t="s">
        <v>69</v>
      </c>
      <c r="F158">
        <v>13</v>
      </c>
      <c r="I158">
        <v>4</v>
      </c>
      <c r="J158" s="46" t="s">
        <v>76</v>
      </c>
    </row>
    <row r="159" spans="1:28">
      <c r="A159" s="46" t="s">
        <v>50</v>
      </c>
      <c r="B159" t="s">
        <v>33</v>
      </c>
      <c r="C159" t="s">
        <v>32</v>
      </c>
      <c r="D159" s="46" t="s">
        <v>72</v>
      </c>
      <c r="E159" s="46" t="s">
        <v>79</v>
      </c>
      <c r="F159" s="45">
        <v>42155</v>
      </c>
      <c r="I159">
        <v>5</v>
      </c>
      <c r="J159" s="46" t="s">
        <v>226</v>
      </c>
    </row>
    <row r="160" spans="1:28">
      <c r="A160" t="str">
        <f t="shared" si="18"/>
        <v>LQHSI0-30D20301</v>
      </c>
      <c r="B160" s="46" t="s">
        <v>35</v>
      </c>
      <c r="C160" s="73" t="s">
        <v>34</v>
      </c>
      <c r="D160" s="46" t="s">
        <v>73</v>
      </c>
      <c r="E160" t="s">
        <v>80</v>
      </c>
      <c r="F160">
        <v>457</v>
      </c>
    </row>
    <row r="161" spans="1:15">
      <c r="A161" t="str">
        <f t="shared" si="18"/>
        <v>LQHSI0-30D20060</v>
      </c>
      <c r="B161" s="46" t="s">
        <v>35</v>
      </c>
      <c r="C161" s="73" t="s">
        <v>34</v>
      </c>
      <c r="D161" s="46" t="s">
        <v>73</v>
      </c>
      <c r="E161" t="s">
        <v>81</v>
      </c>
      <c r="F161">
        <v>220</v>
      </c>
    </row>
    <row r="162" spans="1:15">
      <c r="A162" t="str">
        <f t="shared" si="18"/>
        <v>LQHSI0-30D21301</v>
      </c>
      <c r="B162" s="46" t="s">
        <v>35</v>
      </c>
      <c r="C162" s="73" t="s">
        <v>34</v>
      </c>
      <c r="D162" s="46" t="s">
        <v>73</v>
      </c>
      <c r="E162" t="s">
        <v>82</v>
      </c>
      <c r="F162">
        <v>219</v>
      </c>
      <c r="O162" s="46" t="s">
        <v>78</v>
      </c>
    </row>
    <row r="163" spans="1:15">
      <c r="A163" t="str">
        <f t="shared" si="18"/>
        <v>LQHSI0-30D20303</v>
      </c>
      <c r="B163" s="46" t="s">
        <v>35</v>
      </c>
      <c r="C163" s="73" t="s">
        <v>34</v>
      </c>
      <c r="D163" s="46" t="s">
        <v>73</v>
      </c>
      <c r="E163" t="s">
        <v>83</v>
      </c>
      <c r="F163">
        <v>118</v>
      </c>
      <c r="K163" s="46" t="s">
        <v>77</v>
      </c>
      <c r="L163" s="46" t="s">
        <v>33</v>
      </c>
      <c r="N163">
        <v>2</v>
      </c>
      <c r="O163" s="46" t="str">
        <f>VLOOKUP(N163,K164:M166,2,0)</f>
        <v>LQ</v>
      </c>
    </row>
    <row r="164" spans="1:15">
      <c r="A164" t="str">
        <f t="shared" si="18"/>
        <v>LQHSI0-30D10093</v>
      </c>
      <c r="B164" s="46" t="s">
        <v>35</v>
      </c>
      <c r="C164" s="73" t="s">
        <v>34</v>
      </c>
      <c r="D164" s="46" t="s">
        <v>73</v>
      </c>
      <c r="E164" s="74" t="s">
        <v>84</v>
      </c>
      <c r="F164" s="75">
        <v>113</v>
      </c>
      <c r="K164">
        <v>1</v>
      </c>
      <c r="L164" t="s">
        <v>37</v>
      </c>
    </row>
    <row r="165" spans="1:15">
      <c r="A165" t="str">
        <f t="shared" si="18"/>
        <v>LQHSI0-30D10029</v>
      </c>
      <c r="B165" s="46" t="s">
        <v>35</v>
      </c>
      <c r="C165" s="73" t="s">
        <v>34</v>
      </c>
      <c r="D165" s="46" t="s">
        <v>73</v>
      </c>
      <c r="E165" s="74" t="s">
        <v>85</v>
      </c>
      <c r="F165" s="75">
        <v>100</v>
      </c>
      <c r="K165">
        <v>2</v>
      </c>
      <c r="L165" s="46" t="s">
        <v>35</v>
      </c>
    </row>
    <row r="166" spans="1:15">
      <c r="A166" t="str">
        <f t="shared" si="18"/>
        <v>LQHSI0-30D21403</v>
      </c>
      <c r="B166" s="46" t="s">
        <v>35</v>
      </c>
      <c r="C166" s="73" t="s">
        <v>34</v>
      </c>
      <c r="D166" s="46" t="s">
        <v>73</v>
      </c>
      <c r="E166" t="s">
        <v>86</v>
      </c>
      <c r="F166">
        <v>98</v>
      </c>
    </row>
    <row r="167" spans="1:15">
      <c r="A167" t="str">
        <f t="shared" si="18"/>
        <v>LQHSI0-30D21401</v>
      </c>
      <c r="B167" s="46" t="s">
        <v>35</v>
      </c>
      <c r="C167" s="73" t="s">
        <v>34</v>
      </c>
      <c r="D167" s="46" t="s">
        <v>73</v>
      </c>
      <c r="E167" t="s">
        <v>87</v>
      </c>
      <c r="F167">
        <v>52</v>
      </c>
    </row>
    <row r="168" spans="1:15">
      <c r="A168" t="str">
        <f t="shared" si="18"/>
        <v>LQHSI31-60D20301</v>
      </c>
      <c r="B168" s="46" t="s">
        <v>35</v>
      </c>
      <c r="C168" s="73" t="s">
        <v>34</v>
      </c>
      <c r="D168" s="46" t="s">
        <v>74</v>
      </c>
      <c r="E168" t="s">
        <v>80</v>
      </c>
      <c r="F168">
        <v>123</v>
      </c>
      <c r="K168" s="46" t="s">
        <v>77</v>
      </c>
      <c r="L168" s="46" t="s">
        <v>32</v>
      </c>
      <c r="O168" s="46" t="s">
        <v>78</v>
      </c>
    </row>
    <row r="169" spans="1:15">
      <c r="A169" t="str">
        <f t="shared" si="18"/>
        <v>LQHSI31-60D21301</v>
      </c>
      <c r="B169" s="46" t="s">
        <v>35</v>
      </c>
      <c r="C169" s="73" t="s">
        <v>34</v>
      </c>
      <c r="D169" s="46" t="s">
        <v>74</v>
      </c>
      <c r="E169" t="s">
        <v>82</v>
      </c>
      <c r="F169">
        <v>63</v>
      </c>
      <c r="K169">
        <v>1</v>
      </c>
      <c r="L169" t="s">
        <v>34</v>
      </c>
      <c r="N169">
        <v>2</v>
      </c>
      <c r="O169" t="str">
        <f>VLOOKUP(N169,K169:M170,2,0)</f>
        <v>B1</v>
      </c>
    </row>
    <row r="170" spans="1:15">
      <c r="A170" t="str">
        <f t="shared" si="18"/>
        <v>LQHSI31-60D20060</v>
      </c>
      <c r="B170" s="46" t="s">
        <v>35</v>
      </c>
      <c r="C170" s="73" t="s">
        <v>34</v>
      </c>
      <c r="D170" s="46" t="s">
        <v>74</v>
      </c>
      <c r="E170" t="s">
        <v>81</v>
      </c>
      <c r="F170">
        <v>58</v>
      </c>
      <c r="K170">
        <v>2</v>
      </c>
      <c r="L170" s="73" t="s">
        <v>36</v>
      </c>
    </row>
    <row r="171" spans="1:15">
      <c r="A171" t="str">
        <f t="shared" si="18"/>
        <v>LQHSI31-60D21403</v>
      </c>
      <c r="B171" s="46" t="s">
        <v>35</v>
      </c>
      <c r="C171" s="73" t="s">
        <v>34</v>
      </c>
      <c r="D171" s="46" t="s">
        <v>74</v>
      </c>
      <c r="E171" t="s">
        <v>86</v>
      </c>
      <c r="F171">
        <v>36</v>
      </c>
    </row>
    <row r="172" spans="1:15">
      <c r="A172" t="str">
        <f t="shared" si="18"/>
        <v>LQHSI31-60D20303</v>
      </c>
      <c r="B172" s="46" t="s">
        <v>35</v>
      </c>
      <c r="C172" s="73" t="s">
        <v>34</v>
      </c>
      <c r="D172" s="46" t="s">
        <v>74</v>
      </c>
      <c r="E172" t="s">
        <v>83</v>
      </c>
      <c r="F172">
        <v>44</v>
      </c>
      <c r="K172" s="46" t="s">
        <v>77</v>
      </c>
      <c r="L172" s="46" t="s">
        <v>72</v>
      </c>
      <c r="O172" s="46" t="s">
        <v>78</v>
      </c>
    </row>
    <row r="173" spans="1:15">
      <c r="A173" t="str">
        <f t="shared" si="18"/>
        <v>LQHSI31-60D21403</v>
      </c>
      <c r="B173" s="46" t="s">
        <v>35</v>
      </c>
      <c r="C173" s="73" t="s">
        <v>34</v>
      </c>
      <c r="D173" s="46" t="s">
        <v>74</v>
      </c>
      <c r="E173" t="s">
        <v>86</v>
      </c>
      <c r="F173">
        <v>36</v>
      </c>
      <c r="K173">
        <v>1</v>
      </c>
      <c r="L173" s="46" t="s">
        <v>73</v>
      </c>
      <c r="N173">
        <v>2</v>
      </c>
      <c r="O173" t="str">
        <f>VLOOKUP(N173,K172:M177,2,0)</f>
        <v>31-60</v>
      </c>
    </row>
    <row r="174" spans="1:15">
      <c r="A174" t="str">
        <f t="shared" si="18"/>
        <v>LQHSI31-60D10093</v>
      </c>
      <c r="B174" s="46" t="s">
        <v>35</v>
      </c>
      <c r="C174" s="73" t="s">
        <v>34</v>
      </c>
      <c r="D174" s="46" t="s">
        <v>74</v>
      </c>
      <c r="E174" t="s">
        <v>84</v>
      </c>
      <c r="F174">
        <v>28</v>
      </c>
      <c r="K174">
        <v>2</v>
      </c>
      <c r="L174" s="46" t="s">
        <v>74</v>
      </c>
    </row>
    <row r="175" spans="1:15">
      <c r="A175" t="str">
        <f t="shared" si="18"/>
        <v>LQHSI31-60D02616</v>
      </c>
      <c r="B175" s="46" t="s">
        <v>35</v>
      </c>
      <c r="C175" s="73" t="s">
        <v>34</v>
      </c>
      <c r="D175" s="46" t="s">
        <v>74</v>
      </c>
      <c r="E175" t="s">
        <v>88</v>
      </c>
      <c r="F175">
        <v>19</v>
      </c>
      <c r="I175" t="s">
        <v>80</v>
      </c>
      <c r="K175">
        <v>3</v>
      </c>
      <c r="L175" s="46" t="s">
        <v>75</v>
      </c>
    </row>
    <row r="176" spans="1:15">
      <c r="A176" t="str">
        <f t="shared" si="18"/>
        <v>LQHSI61-90D20301</v>
      </c>
      <c r="B176" s="46" t="s">
        <v>35</v>
      </c>
      <c r="C176" s="73" t="s">
        <v>34</v>
      </c>
      <c r="D176" s="46" t="s">
        <v>75</v>
      </c>
      <c r="E176" t="s">
        <v>80</v>
      </c>
      <c r="F176">
        <v>43</v>
      </c>
      <c r="I176" t="s">
        <v>81</v>
      </c>
      <c r="K176">
        <v>4</v>
      </c>
      <c r="L176" s="46" t="s">
        <v>76</v>
      </c>
    </row>
    <row r="177" spans="1:12">
      <c r="A177" t="str">
        <f t="shared" si="18"/>
        <v>LQHSI61-90D20060</v>
      </c>
      <c r="B177" s="46" t="s">
        <v>35</v>
      </c>
      <c r="C177" s="73" t="s">
        <v>34</v>
      </c>
      <c r="D177" s="46" t="s">
        <v>75</v>
      </c>
      <c r="E177" t="s">
        <v>81</v>
      </c>
      <c r="F177">
        <v>30</v>
      </c>
      <c r="I177" t="s">
        <v>82</v>
      </c>
      <c r="K177">
        <v>5</v>
      </c>
      <c r="L177" s="46" t="s">
        <v>226</v>
      </c>
    </row>
    <row r="178" spans="1:12">
      <c r="A178" t="str">
        <f t="shared" si="18"/>
        <v>LQHSI61-90D21301</v>
      </c>
      <c r="B178" s="46" t="s">
        <v>35</v>
      </c>
      <c r="C178" s="73" t="s">
        <v>34</v>
      </c>
      <c r="D178" s="46" t="s">
        <v>75</v>
      </c>
      <c r="E178" t="s">
        <v>82</v>
      </c>
      <c r="F178">
        <v>18</v>
      </c>
      <c r="I178" t="s">
        <v>83</v>
      </c>
    </row>
    <row r="179" spans="1:12">
      <c r="A179" t="str">
        <f t="shared" si="18"/>
        <v>LQHSI61-90D20303</v>
      </c>
      <c r="B179" s="46" t="s">
        <v>35</v>
      </c>
      <c r="C179" s="73" t="s">
        <v>34</v>
      </c>
      <c r="D179" s="46" t="s">
        <v>75</v>
      </c>
      <c r="E179" t="s">
        <v>83</v>
      </c>
      <c r="F179">
        <v>14</v>
      </c>
      <c r="I179" s="74" t="s">
        <v>84</v>
      </c>
    </row>
    <row r="180" spans="1:12">
      <c r="A180" t="str">
        <f t="shared" si="18"/>
        <v>LQHSI91 -aboveD20301</v>
      </c>
      <c r="B180" s="46" t="s">
        <v>35</v>
      </c>
      <c r="C180" s="73" t="s">
        <v>34</v>
      </c>
      <c r="D180" s="46" t="s">
        <v>76</v>
      </c>
      <c r="E180" t="s">
        <v>80</v>
      </c>
      <c r="F180">
        <v>25</v>
      </c>
      <c r="I180" s="74" t="s">
        <v>85</v>
      </c>
    </row>
    <row r="181" spans="1:12">
      <c r="A181" t="str">
        <f t="shared" si="18"/>
        <v>LQHSI91 -aboveD20060</v>
      </c>
      <c r="B181" s="46" t="s">
        <v>35</v>
      </c>
      <c r="C181" s="73" t="s">
        <v>34</v>
      </c>
      <c r="D181" s="46" t="s">
        <v>76</v>
      </c>
      <c r="E181" t="s">
        <v>81</v>
      </c>
      <c r="F181">
        <v>16</v>
      </c>
      <c r="I181" t="s">
        <v>86</v>
      </c>
    </row>
    <row r="182" spans="1:12">
      <c r="A182" t="str">
        <f t="shared" si="18"/>
        <v>LQHSI91 -aboveD20303</v>
      </c>
      <c r="B182" s="46" t="s">
        <v>35</v>
      </c>
      <c r="C182" s="73" t="s">
        <v>34</v>
      </c>
      <c r="D182" s="46" t="s">
        <v>76</v>
      </c>
      <c r="E182" t="s">
        <v>83</v>
      </c>
      <c r="F182">
        <v>10</v>
      </c>
      <c r="I182" t="s">
        <v>87</v>
      </c>
    </row>
    <row r="183" spans="1:12">
      <c r="A183" t="str">
        <f t="shared" si="18"/>
        <v>LQB10-30D20301</v>
      </c>
      <c r="B183" s="46" t="s">
        <v>35</v>
      </c>
      <c r="C183" s="73" t="s">
        <v>36</v>
      </c>
      <c r="D183" s="46" t="s">
        <v>73</v>
      </c>
      <c r="E183" t="s">
        <v>80</v>
      </c>
      <c r="F183">
        <v>403</v>
      </c>
      <c r="I183" t="s">
        <v>88</v>
      </c>
    </row>
    <row r="184" spans="1:12">
      <c r="A184" t="str">
        <f t="shared" si="18"/>
        <v>LQB10-30D21301</v>
      </c>
      <c r="B184" s="46" t="s">
        <v>35</v>
      </c>
      <c r="C184" s="73" t="s">
        <v>36</v>
      </c>
      <c r="D184" s="46" t="s">
        <v>73</v>
      </c>
      <c r="E184" t="s">
        <v>82</v>
      </c>
      <c r="F184">
        <v>249</v>
      </c>
      <c r="I184" t="s">
        <v>80</v>
      </c>
    </row>
    <row r="185" spans="1:12">
      <c r="A185" t="str">
        <f t="shared" ref="A185:A234" si="26">B185&amp;C185&amp;D185&amp;E185</f>
        <v>LQB10-30D20060</v>
      </c>
      <c r="B185" s="46" t="s">
        <v>35</v>
      </c>
      <c r="C185" s="73" t="s">
        <v>36</v>
      </c>
      <c r="D185" s="46" t="s">
        <v>73</v>
      </c>
      <c r="E185" t="s">
        <v>81</v>
      </c>
      <c r="F185">
        <v>214</v>
      </c>
      <c r="I185" t="s">
        <v>82</v>
      </c>
    </row>
    <row r="186" spans="1:12">
      <c r="A186" t="str">
        <f t="shared" si="26"/>
        <v>LQB10-30D20303</v>
      </c>
      <c r="B186" s="46" t="s">
        <v>35</v>
      </c>
      <c r="C186" s="73" t="s">
        <v>36</v>
      </c>
      <c r="D186" s="46" t="s">
        <v>73</v>
      </c>
      <c r="E186" t="s">
        <v>83</v>
      </c>
      <c r="F186">
        <v>120</v>
      </c>
      <c r="I186" t="s">
        <v>81</v>
      </c>
    </row>
    <row r="187" spans="1:12">
      <c r="A187" t="str">
        <f t="shared" si="26"/>
        <v>LQB10-30D21403</v>
      </c>
      <c r="B187" s="46" t="s">
        <v>35</v>
      </c>
      <c r="C187" s="73" t="s">
        <v>36</v>
      </c>
      <c r="D187" s="46" t="s">
        <v>73</v>
      </c>
      <c r="E187" t="s">
        <v>86</v>
      </c>
      <c r="F187">
        <v>110</v>
      </c>
      <c r="I187" t="s">
        <v>83</v>
      </c>
    </row>
    <row r="188" spans="1:12">
      <c r="A188" t="str">
        <f t="shared" si="26"/>
        <v>LQB10-30D02616</v>
      </c>
      <c r="B188" s="46" t="s">
        <v>35</v>
      </c>
      <c r="C188" s="73" t="s">
        <v>36</v>
      </c>
      <c r="D188" s="46" t="s">
        <v>73</v>
      </c>
      <c r="E188" t="s">
        <v>88</v>
      </c>
      <c r="F188">
        <v>71</v>
      </c>
      <c r="I188" t="s">
        <v>86</v>
      </c>
    </row>
    <row r="189" spans="1:12">
      <c r="A189" t="str">
        <f t="shared" si="26"/>
        <v>LQB10-30D10373</v>
      </c>
      <c r="B189" s="46" t="s">
        <v>35</v>
      </c>
      <c r="C189" s="73" t="s">
        <v>36</v>
      </c>
      <c r="D189" s="46" t="s">
        <v>73</v>
      </c>
      <c r="E189" t="s">
        <v>89</v>
      </c>
      <c r="F189">
        <v>59</v>
      </c>
      <c r="I189" t="s">
        <v>88</v>
      </c>
    </row>
    <row r="190" spans="1:12">
      <c r="A190" t="str">
        <f t="shared" si="26"/>
        <v>LQB131-60D20301</v>
      </c>
      <c r="B190" s="46" t="s">
        <v>35</v>
      </c>
      <c r="C190" s="73" t="s">
        <v>36</v>
      </c>
      <c r="D190" s="46" t="s">
        <v>74</v>
      </c>
      <c r="E190" s="74" t="s">
        <v>80</v>
      </c>
      <c r="F190" s="75">
        <v>119</v>
      </c>
      <c r="I190" t="s">
        <v>89</v>
      </c>
    </row>
    <row r="191" spans="1:12">
      <c r="A191" t="str">
        <f t="shared" si="26"/>
        <v>LQB131-60D21301</v>
      </c>
      <c r="B191" s="46" t="s">
        <v>35</v>
      </c>
      <c r="C191" s="73" t="s">
        <v>36</v>
      </c>
      <c r="D191" s="46" t="s">
        <v>74</v>
      </c>
      <c r="E191" s="74" t="s">
        <v>82</v>
      </c>
      <c r="F191" s="75">
        <v>80</v>
      </c>
    </row>
    <row r="192" spans="1:12">
      <c r="A192" t="str">
        <f t="shared" si="26"/>
        <v>LQB131-60D20060</v>
      </c>
      <c r="B192" s="46" t="s">
        <v>35</v>
      </c>
      <c r="C192" s="73" t="s">
        <v>36</v>
      </c>
      <c r="D192" s="46" t="s">
        <v>74</v>
      </c>
      <c r="E192" s="74" t="s">
        <v>81</v>
      </c>
      <c r="F192" s="74">
        <v>71</v>
      </c>
    </row>
    <row r="193" spans="1:6">
      <c r="A193" t="str">
        <f t="shared" si="26"/>
        <v>LQB131-60D20303</v>
      </c>
      <c r="B193" s="46" t="s">
        <v>35</v>
      </c>
      <c r="C193" s="73" t="s">
        <v>36</v>
      </c>
      <c r="D193" s="46" t="s">
        <v>74</v>
      </c>
      <c r="E193" s="74" t="s">
        <v>83</v>
      </c>
      <c r="F193" s="74">
        <v>36</v>
      </c>
    </row>
    <row r="194" spans="1:6">
      <c r="A194" t="str">
        <f t="shared" si="26"/>
        <v>LQB131-60D10373</v>
      </c>
      <c r="B194" s="46" t="s">
        <v>35</v>
      </c>
      <c r="C194" s="73" t="s">
        <v>36</v>
      </c>
      <c r="D194" s="46" t="s">
        <v>74</v>
      </c>
      <c r="E194" s="74" t="s">
        <v>89</v>
      </c>
      <c r="F194" s="74">
        <v>27</v>
      </c>
    </row>
    <row r="195" spans="1:6">
      <c r="A195" t="str">
        <f t="shared" si="26"/>
        <v>LQB161-90D20301</v>
      </c>
      <c r="B195" s="46" t="s">
        <v>35</v>
      </c>
      <c r="C195" s="73" t="s">
        <v>36</v>
      </c>
      <c r="D195" s="46" t="s">
        <v>75</v>
      </c>
      <c r="E195" s="74" t="s">
        <v>80</v>
      </c>
      <c r="F195" s="75">
        <v>59</v>
      </c>
    </row>
    <row r="196" spans="1:6">
      <c r="A196" t="str">
        <f t="shared" si="26"/>
        <v>LQB161-90D20060</v>
      </c>
      <c r="B196" s="46" t="s">
        <v>35</v>
      </c>
      <c r="C196" s="73" t="s">
        <v>36</v>
      </c>
      <c r="D196" s="46" t="s">
        <v>75</v>
      </c>
      <c r="E196" s="74" t="s">
        <v>81</v>
      </c>
      <c r="F196" s="75">
        <v>43</v>
      </c>
    </row>
    <row r="197" spans="1:6">
      <c r="A197" t="str">
        <f t="shared" si="26"/>
        <v>LQB161-90D21301</v>
      </c>
      <c r="B197" s="46" t="s">
        <v>35</v>
      </c>
      <c r="C197" s="73" t="s">
        <v>36</v>
      </c>
      <c r="D197" s="46" t="s">
        <v>75</v>
      </c>
      <c r="E197" s="74" t="s">
        <v>82</v>
      </c>
      <c r="F197" s="74">
        <v>35</v>
      </c>
    </row>
    <row r="198" spans="1:6">
      <c r="A198" t="str">
        <f t="shared" si="26"/>
        <v>LQB161-90D21403</v>
      </c>
      <c r="B198" s="46" t="s">
        <v>35</v>
      </c>
      <c r="C198" s="73" t="s">
        <v>36</v>
      </c>
      <c r="D198" s="46" t="s">
        <v>75</v>
      </c>
      <c r="E198" s="74" t="s">
        <v>86</v>
      </c>
      <c r="F198" s="74">
        <v>19</v>
      </c>
    </row>
    <row r="199" spans="1:6">
      <c r="A199" t="str">
        <f t="shared" si="26"/>
        <v>LQB161-90D20303</v>
      </c>
      <c r="B199" s="46" t="s">
        <v>35</v>
      </c>
      <c r="C199" s="73" t="s">
        <v>36</v>
      </c>
      <c r="D199" s="46" t="s">
        <v>75</v>
      </c>
      <c r="E199" s="74" t="s">
        <v>83</v>
      </c>
      <c r="F199" s="74">
        <v>16</v>
      </c>
    </row>
    <row r="200" spans="1:6">
      <c r="A200" t="str">
        <f t="shared" si="26"/>
        <v>LQB191 -aboveD20301</v>
      </c>
      <c r="B200" s="46" t="s">
        <v>35</v>
      </c>
      <c r="C200" s="73" t="s">
        <v>36</v>
      </c>
      <c r="D200" s="46" t="s">
        <v>76</v>
      </c>
      <c r="E200" s="74" t="s">
        <v>80</v>
      </c>
      <c r="F200" s="75">
        <v>28</v>
      </c>
    </row>
    <row r="201" spans="1:6">
      <c r="A201" t="str">
        <f t="shared" si="26"/>
        <v>LQB191 -aboveD21301</v>
      </c>
      <c r="B201" s="46" t="s">
        <v>35</v>
      </c>
      <c r="C201" s="73" t="s">
        <v>36</v>
      </c>
      <c r="D201" s="46" t="s">
        <v>76</v>
      </c>
      <c r="E201" s="74" t="s">
        <v>82</v>
      </c>
      <c r="F201" s="75">
        <v>16</v>
      </c>
    </row>
    <row r="202" spans="1:6">
      <c r="A202" t="str">
        <f t="shared" si="26"/>
        <v>LQB191 -aboveD20060</v>
      </c>
      <c r="B202" s="46" t="s">
        <v>35</v>
      </c>
      <c r="C202" s="73" t="s">
        <v>36</v>
      </c>
      <c r="D202" s="46" t="s">
        <v>76</v>
      </c>
      <c r="E202" s="74" t="s">
        <v>81</v>
      </c>
      <c r="F202" s="74">
        <v>15</v>
      </c>
    </row>
    <row r="203" spans="1:6" ht="15.75" customHeight="1">
      <c r="A203" t="str">
        <f t="shared" si="26"/>
        <v>LCTLHSIAllCC2B3</v>
      </c>
      <c r="B203" t="s">
        <v>37</v>
      </c>
      <c r="C203" t="s">
        <v>34</v>
      </c>
      <c r="D203" s="46" t="s">
        <v>226</v>
      </c>
      <c r="E203" t="s">
        <v>56</v>
      </c>
      <c r="F203" s="74">
        <f>SUM(F119,F130,F136,F140)</f>
        <v>610</v>
      </c>
    </row>
    <row r="204" spans="1:6">
      <c r="A204" t="str">
        <f t="shared" si="26"/>
        <v>LCTLHSIAll278C2</v>
      </c>
      <c r="B204" t="s">
        <v>37</v>
      </c>
      <c r="C204" t="s">
        <v>34</v>
      </c>
      <c r="D204" s="46" t="s">
        <v>226</v>
      </c>
      <c r="E204" t="s">
        <v>57</v>
      </c>
      <c r="F204" s="74">
        <f t="shared" ref="F204:F213" si="27">SUM(F120,F131,F137,F141)</f>
        <v>400</v>
      </c>
    </row>
    <row r="205" spans="1:6">
      <c r="A205" t="str">
        <f t="shared" si="26"/>
        <v>LCTLHSIAll820K</v>
      </c>
      <c r="B205" t="s">
        <v>37</v>
      </c>
      <c r="C205" t="s">
        <v>34</v>
      </c>
      <c r="D205" s="46" t="s">
        <v>226</v>
      </c>
      <c r="E205" t="s">
        <v>58</v>
      </c>
      <c r="F205" s="74">
        <f t="shared" si="27"/>
        <v>288</v>
      </c>
    </row>
    <row r="206" spans="1:6">
      <c r="A206" t="str">
        <f t="shared" si="26"/>
        <v>LCTLHSIAll280C2</v>
      </c>
      <c r="B206" t="s">
        <v>37</v>
      </c>
      <c r="C206" t="s">
        <v>34</v>
      </c>
      <c r="D206" s="46" t="s">
        <v>226</v>
      </c>
      <c r="E206" t="s">
        <v>59</v>
      </c>
      <c r="F206" s="74">
        <f t="shared" si="27"/>
        <v>178</v>
      </c>
    </row>
    <row r="207" spans="1:6">
      <c r="A207" t="str">
        <f t="shared" si="26"/>
        <v>LCTLHSIAll3T10</v>
      </c>
      <c r="B207" t="s">
        <v>37</v>
      </c>
      <c r="C207" t="s">
        <v>34</v>
      </c>
      <c r="D207" s="46" t="s">
        <v>226</v>
      </c>
      <c r="E207" t="s">
        <v>60</v>
      </c>
      <c r="F207" s="74">
        <f t="shared" si="27"/>
        <v>238</v>
      </c>
    </row>
    <row r="208" spans="1:6">
      <c r="A208" t="str">
        <f t="shared" si="26"/>
        <v>LCTLHSIAllCCB3YR</v>
      </c>
      <c r="B208" t="s">
        <v>37</v>
      </c>
      <c r="C208" t="s">
        <v>34</v>
      </c>
      <c r="D208" s="46" t="s">
        <v>226</v>
      </c>
      <c r="E208" t="s">
        <v>61</v>
      </c>
      <c r="F208" s="74">
        <f t="shared" si="27"/>
        <v>202</v>
      </c>
    </row>
    <row r="209" spans="1:12">
      <c r="A209" t="str">
        <f t="shared" si="26"/>
        <v>LCTLHSIAll451K</v>
      </c>
      <c r="B209" t="s">
        <v>37</v>
      </c>
      <c r="C209" t="s">
        <v>34</v>
      </c>
      <c r="D209" s="46" t="s">
        <v>226</v>
      </c>
      <c r="E209" t="s">
        <v>62</v>
      </c>
      <c r="F209" s="74">
        <f t="shared" si="27"/>
        <v>179</v>
      </c>
    </row>
    <row r="210" spans="1:12">
      <c r="A210" t="str">
        <f t="shared" si="26"/>
        <v>LCTLHSIAll821K</v>
      </c>
      <c r="B210" t="s">
        <v>37</v>
      </c>
      <c r="C210" t="s">
        <v>34</v>
      </c>
      <c r="D210" s="46" t="s">
        <v>226</v>
      </c>
      <c r="E210" t="s">
        <v>63</v>
      </c>
      <c r="F210" s="74">
        <f t="shared" si="27"/>
        <v>116</v>
      </c>
    </row>
    <row r="211" spans="1:12">
      <c r="A211" t="str">
        <f t="shared" si="26"/>
        <v>LCTLHSIAllCLJ3YR</v>
      </c>
      <c r="B211" t="s">
        <v>37</v>
      </c>
      <c r="C211" t="s">
        <v>34</v>
      </c>
      <c r="D211" s="46" t="s">
        <v>226</v>
      </c>
      <c r="E211" t="s">
        <v>64</v>
      </c>
      <c r="F211" s="74">
        <f t="shared" si="27"/>
        <v>199</v>
      </c>
    </row>
    <row r="212" spans="1:12">
      <c r="A212" t="str">
        <f t="shared" si="26"/>
        <v>LCTLHSIAll3T05</v>
      </c>
      <c r="B212" t="s">
        <v>37</v>
      </c>
      <c r="C212" t="s">
        <v>34</v>
      </c>
      <c r="D212" s="46" t="s">
        <v>226</v>
      </c>
      <c r="E212" t="s">
        <v>65</v>
      </c>
      <c r="F212" s="74">
        <f t="shared" si="27"/>
        <v>259</v>
      </c>
    </row>
    <row r="213" spans="1:12">
      <c r="A213" t="str">
        <f t="shared" si="26"/>
        <v>LCTLHSIAll269IQ4</v>
      </c>
      <c r="B213" t="s">
        <v>37</v>
      </c>
      <c r="C213" t="s">
        <v>34</v>
      </c>
      <c r="D213" s="46" t="s">
        <v>226</v>
      </c>
      <c r="E213" t="s">
        <v>66</v>
      </c>
      <c r="F213" s="74">
        <f t="shared" si="27"/>
        <v>214</v>
      </c>
    </row>
    <row r="214" spans="1:12">
      <c r="A214" t="str">
        <f t="shared" si="26"/>
        <v>LCTLB1AllCC2A3</v>
      </c>
      <c r="B214" t="s">
        <v>37</v>
      </c>
      <c r="C214" s="73" t="s">
        <v>36</v>
      </c>
      <c r="D214" s="46" t="s">
        <v>226</v>
      </c>
      <c r="E214" t="s">
        <v>67</v>
      </c>
      <c r="F214" s="97">
        <f>SUM(F144,F149,F154,F157)</f>
        <v>317</v>
      </c>
    </row>
    <row r="215" spans="1:12">
      <c r="A215" t="str">
        <f t="shared" si="26"/>
        <v>LCTLB1All287C2</v>
      </c>
      <c r="B215" t="s">
        <v>37</v>
      </c>
      <c r="C215" s="73" t="s">
        <v>36</v>
      </c>
      <c r="D215" s="46" t="s">
        <v>226</v>
      </c>
      <c r="E215" t="s">
        <v>68</v>
      </c>
      <c r="F215" s="97">
        <f>SUM(F145,F150,F155,F158)</f>
        <v>249</v>
      </c>
    </row>
    <row r="216" spans="1:12">
      <c r="A216" t="str">
        <f t="shared" si="26"/>
        <v>LCTLB1All290C2</v>
      </c>
      <c r="B216" t="s">
        <v>37</v>
      </c>
      <c r="C216" s="73" t="s">
        <v>36</v>
      </c>
      <c r="D216" s="46" t="s">
        <v>226</v>
      </c>
      <c r="E216" t="s">
        <v>69</v>
      </c>
      <c r="F216" s="97">
        <f>SUM(F146,F151,F156,F160)</f>
        <v>643</v>
      </c>
    </row>
    <row r="217" spans="1:12">
      <c r="A217" t="str">
        <f t="shared" si="26"/>
        <v>LCTLB1AllCCA3YR</v>
      </c>
      <c r="B217" t="s">
        <v>37</v>
      </c>
      <c r="C217" s="73" t="s">
        <v>36</v>
      </c>
      <c r="D217" s="46" t="s">
        <v>226</v>
      </c>
      <c r="E217" t="s">
        <v>70</v>
      </c>
      <c r="F217" s="97">
        <f>SUM(F147,F152,F157,F161)</f>
        <v>308</v>
      </c>
    </row>
    <row r="218" spans="1:12">
      <c r="A218" t="str">
        <f t="shared" si="26"/>
        <v>LCTLB1All442K</v>
      </c>
      <c r="B218" t="s">
        <v>37</v>
      </c>
      <c r="C218" s="73" t="s">
        <v>36</v>
      </c>
      <c r="D218" s="46" t="s">
        <v>226</v>
      </c>
      <c r="E218" t="s">
        <v>71</v>
      </c>
      <c r="F218" s="97">
        <f>SUM(F148,F153,F158,F162)</f>
        <v>267</v>
      </c>
    </row>
    <row r="219" spans="1:12">
      <c r="A219" t="str">
        <f t="shared" si="26"/>
        <v>LQHSIAllD20301</v>
      </c>
      <c r="B219" s="46" t="s">
        <v>35</v>
      </c>
      <c r="C219" s="73" t="s">
        <v>34</v>
      </c>
      <c r="D219" s="46" t="s">
        <v>226</v>
      </c>
      <c r="E219" t="s">
        <v>80</v>
      </c>
      <c r="F219" s="97">
        <f>SUM(F160,F168,F176,F180)</f>
        <v>648</v>
      </c>
    </row>
    <row r="220" spans="1:12">
      <c r="A220" t="str">
        <f t="shared" si="26"/>
        <v>LQHSIAllD20060</v>
      </c>
      <c r="B220" s="46" t="s">
        <v>35</v>
      </c>
      <c r="C220" s="73" t="s">
        <v>34</v>
      </c>
      <c r="D220" s="46" t="s">
        <v>226</v>
      </c>
      <c r="E220" t="s">
        <v>81</v>
      </c>
      <c r="F220" s="97">
        <f t="shared" ref="F220:F227" si="28">SUM(F161,F169,F177,F181)</f>
        <v>329</v>
      </c>
    </row>
    <row r="221" spans="1:12">
      <c r="A221" t="str">
        <f t="shared" si="26"/>
        <v>LQHSIAllD21301</v>
      </c>
      <c r="B221" s="46" t="s">
        <v>35</v>
      </c>
      <c r="C221" s="73" t="s">
        <v>34</v>
      </c>
      <c r="D221" s="46" t="s">
        <v>226</v>
      </c>
      <c r="E221" t="s">
        <v>82</v>
      </c>
      <c r="F221" s="97">
        <f t="shared" si="28"/>
        <v>305</v>
      </c>
    </row>
    <row r="222" spans="1:12">
      <c r="A222" t="str">
        <f t="shared" si="26"/>
        <v>LQHSIAllD20303</v>
      </c>
      <c r="B222" s="46" t="s">
        <v>35</v>
      </c>
      <c r="C222" s="73" t="s">
        <v>34</v>
      </c>
      <c r="D222" s="46" t="s">
        <v>226</v>
      </c>
      <c r="E222" t="s">
        <v>83</v>
      </c>
      <c r="F222" s="97">
        <f t="shared" si="28"/>
        <v>571</v>
      </c>
    </row>
    <row r="223" spans="1:12">
      <c r="A223" t="str">
        <f t="shared" si="26"/>
        <v>LQHSIAllD10093</v>
      </c>
      <c r="B223" s="46" t="s">
        <v>35</v>
      </c>
      <c r="C223" s="73" t="s">
        <v>34</v>
      </c>
      <c r="D223" s="46" t="s">
        <v>226</v>
      </c>
      <c r="E223" s="74" t="s">
        <v>84</v>
      </c>
      <c r="F223" s="97">
        <f t="shared" si="28"/>
        <v>431</v>
      </c>
    </row>
    <row r="224" spans="1:12">
      <c r="A224" t="str">
        <f t="shared" si="26"/>
        <v>LQHSIAllD10029</v>
      </c>
      <c r="B224" s="46" t="s">
        <v>35</v>
      </c>
      <c r="C224" s="73" t="s">
        <v>34</v>
      </c>
      <c r="D224" s="46" t="s">
        <v>226</v>
      </c>
      <c r="E224" s="74" t="s">
        <v>85</v>
      </c>
      <c r="F224" s="97">
        <f t="shared" si="28"/>
        <v>366</v>
      </c>
      <c r="L224" s="74"/>
    </row>
    <row r="225" spans="1:12">
      <c r="A225" t="str">
        <f t="shared" si="26"/>
        <v>LQHSIAllD21403</v>
      </c>
      <c r="B225" s="46" t="s">
        <v>35</v>
      </c>
      <c r="C225" s="73" t="s">
        <v>34</v>
      </c>
      <c r="D225" s="46" t="s">
        <v>226</v>
      </c>
      <c r="E225" t="s">
        <v>86</v>
      </c>
      <c r="F225" s="97">
        <f t="shared" si="28"/>
        <v>256</v>
      </c>
      <c r="L225" s="74"/>
    </row>
    <row r="226" spans="1:12">
      <c r="A226" t="str">
        <f t="shared" si="26"/>
        <v>LQHSIAllD21401</v>
      </c>
      <c r="B226" s="46" t="s">
        <v>35</v>
      </c>
      <c r="C226" s="73" t="s">
        <v>34</v>
      </c>
      <c r="D226" s="46" t="s">
        <v>226</v>
      </c>
      <c r="E226" t="s">
        <v>87</v>
      </c>
      <c r="F226" s="97">
        <f t="shared" si="28"/>
        <v>584</v>
      </c>
    </row>
    <row r="227" spans="1:12">
      <c r="A227" t="str">
        <f t="shared" si="26"/>
        <v>LQHSIAllD02616</v>
      </c>
      <c r="B227" s="46" t="s">
        <v>35</v>
      </c>
      <c r="C227" s="73" t="s">
        <v>34</v>
      </c>
      <c r="D227" s="46" t="s">
        <v>226</v>
      </c>
      <c r="E227" t="s">
        <v>88</v>
      </c>
      <c r="F227" s="97">
        <f t="shared" si="28"/>
        <v>486</v>
      </c>
    </row>
    <row r="228" spans="1:12">
      <c r="A228" t="str">
        <f t="shared" si="26"/>
        <v>LQB1AllD20301</v>
      </c>
      <c r="B228" s="46" t="s">
        <v>35</v>
      </c>
      <c r="C228" s="73" t="s">
        <v>36</v>
      </c>
      <c r="D228" s="46" t="s">
        <v>226</v>
      </c>
      <c r="E228" t="s">
        <v>80</v>
      </c>
      <c r="F228" s="97">
        <f>SUM(F183,F190,F195,F200,)</f>
        <v>609</v>
      </c>
    </row>
    <row r="229" spans="1:12">
      <c r="A229" t="str">
        <f t="shared" si="26"/>
        <v>LQB1AllD21301</v>
      </c>
      <c r="B229" s="46" t="s">
        <v>35</v>
      </c>
      <c r="C229" s="73" t="s">
        <v>36</v>
      </c>
      <c r="D229" s="46" t="s">
        <v>226</v>
      </c>
      <c r="E229" t="s">
        <v>82</v>
      </c>
      <c r="F229" s="97">
        <f t="shared" ref="F229:F234" si="29">SUM(F184,F191,F196,F201,)</f>
        <v>388</v>
      </c>
    </row>
    <row r="230" spans="1:12">
      <c r="A230" t="str">
        <f t="shared" si="26"/>
        <v>LQB1AllD20060</v>
      </c>
      <c r="B230" s="46" t="s">
        <v>35</v>
      </c>
      <c r="C230" s="73" t="s">
        <v>36</v>
      </c>
      <c r="D230" s="46" t="s">
        <v>226</v>
      </c>
      <c r="E230" t="s">
        <v>81</v>
      </c>
      <c r="F230" s="97">
        <f t="shared" si="29"/>
        <v>335</v>
      </c>
    </row>
    <row r="231" spans="1:12">
      <c r="A231" t="str">
        <f t="shared" si="26"/>
        <v>LQB1AllD20303</v>
      </c>
      <c r="B231" s="46" t="s">
        <v>35</v>
      </c>
      <c r="C231" s="73" t="s">
        <v>36</v>
      </c>
      <c r="D231" s="46" t="s">
        <v>226</v>
      </c>
      <c r="E231" t="s">
        <v>83</v>
      </c>
      <c r="F231" s="97">
        <f t="shared" si="29"/>
        <v>785</v>
      </c>
    </row>
    <row r="232" spans="1:12">
      <c r="A232" t="str">
        <f t="shared" si="26"/>
        <v>LQB1AllD21403</v>
      </c>
      <c r="B232" s="46" t="s">
        <v>35</v>
      </c>
      <c r="C232" s="73" t="s">
        <v>36</v>
      </c>
      <c r="D232" s="46" t="s">
        <v>226</v>
      </c>
      <c r="E232" t="s">
        <v>86</v>
      </c>
      <c r="F232" s="97">
        <f t="shared" si="29"/>
        <v>553</v>
      </c>
    </row>
    <row r="233" spans="1:12">
      <c r="A233" t="str">
        <f t="shared" si="26"/>
        <v>LQB1AllD02616</v>
      </c>
      <c r="B233" s="46" t="s">
        <v>35</v>
      </c>
      <c r="C233" s="73" t="s">
        <v>36</v>
      </c>
      <c r="D233" s="46" t="s">
        <v>226</v>
      </c>
      <c r="E233" t="s">
        <v>88</v>
      </c>
      <c r="F233" s="97">
        <f t="shared" si="29"/>
        <v>446</v>
      </c>
    </row>
    <row r="234" spans="1:12">
      <c r="A234" t="str">
        <f t="shared" si="26"/>
        <v>LQB1AllD10373</v>
      </c>
      <c r="B234" s="46" t="s">
        <v>35</v>
      </c>
      <c r="C234" s="73" t="s">
        <v>36</v>
      </c>
      <c r="D234" s="46" t="s">
        <v>226</v>
      </c>
      <c r="E234" t="s">
        <v>89</v>
      </c>
      <c r="F234" s="97">
        <f t="shared" si="29"/>
        <v>296</v>
      </c>
    </row>
    <row r="235" spans="1:12">
      <c r="D235" s="46"/>
      <c r="E235" s="74"/>
      <c r="F235" s="74"/>
    </row>
    <row r="236" spans="1:12">
      <c r="D236" s="46"/>
      <c r="E236" s="74"/>
      <c r="F236" s="74"/>
    </row>
    <row r="237" spans="1:12">
      <c r="D237" s="46"/>
      <c r="E237" s="74"/>
      <c r="F237" s="74"/>
    </row>
    <row r="238" spans="1:12">
      <c r="D238" s="46"/>
      <c r="E238" s="74"/>
      <c r="F238" s="74"/>
    </row>
    <row r="239" spans="1:12">
      <c r="D239" s="46"/>
      <c r="E239" s="74"/>
      <c r="F239" s="74"/>
    </row>
    <row r="240" spans="1:12">
      <c r="D240" s="46"/>
      <c r="E240" s="74"/>
      <c r="F240" s="74"/>
    </row>
    <row r="241" spans="4:6">
      <c r="D241" s="46"/>
      <c r="E241" s="74"/>
      <c r="F241" s="74"/>
    </row>
    <row r="242" spans="4:6">
      <c r="D242" s="46"/>
      <c r="E242" s="74"/>
      <c r="F242" s="74"/>
    </row>
    <row r="243" spans="4:6">
      <c r="D243" s="46"/>
      <c r="E243" s="74"/>
      <c r="F243" s="74"/>
    </row>
    <row r="244" spans="4:6">
      <c r="D244" s="46"/>
      <c r="E244" s="74"/>
      <c r="F244" s="74"/>
    </row>
    <row r="245" spans="4:6">
      <c r="D245" s="46"/>
      <c r="E245" s="74"/>
      <c r="F245" s="74"/>
    </row>
    <row r="246" spans="4:6">
      <c r="D246" s="46"/>
      <c r="E246" s="74"/>
      <c r="F246" s="74"/>
    </row>
    <row r="247" spans="4:6" ht="13.5" customHeight="1">
      <c r="D247" s="46"/>
    </row>
    <row r="248" spans="4:6">
      <c r="D248" s="46"/>
    </row>
    <row r="249" spans="4:6">
      <c r="D249" s="46"/>
    </row>
    <row r="250" spans="4:6">
      <c r="D250" s="46"/>
    </row>
    <row r="251" spans="4:6">
      <c r="D251" s="46"/>
    </row>
    <row r="252" spans="4:6">
      <c r="D252" s="46"/>
    </row>
    <row r="253" spans="4:6">
      <c r="D253" s="46"/>
    </row>
    <row r="254" spans="4:6">
      <c r="D254" s="46"/>
    </row>
    <row r="255" spans="4:6">
      <c r="D255" s="46"/>
    </row>
    <row r="256" spans="4:6">
      <c r="D256" s="46"/>
    </row>
    <row r="257" spans="3:4">
      <c r="D257" s="46"/>
    </row>
    <row r="258" spans="3:4">
      <c r="D258" s="46"/>
    </row>
    <row r="259" spans="3:4">
      <c r="D259" s="46"/>
    </row>
    <row r="260" spans="3:4">
      <c r="C260" s="73"/>
      <c r="D260" s="46"/>
    </row>
    <row r="261" spans="3:4">
      <c r="C261" s="73"/>
      <c r="D261" s="46"/>
    </row>
    <row r="262" spans="3:4">
      <c r="C262" s="73"/>
      <c r="D262" s="46"/>
    </row>
    <row r="263" spans="3:4">
      <c r="C263" s="73"/>
      <c r="D263" s="46"/>
    </row>
    <row r="264" spans="3:4">
      <c r="C264" s="73"/>
      <c r="D264" s="46"/>
    </row>
    <row r="265" spans="3:4">
      <c r="C265" s="73"/>
      <c r="D265" s="46"/>
    </row>
    <row r="266" spans="3:4" ht="13.5" customHeight="1">
      <c r="C266" s="73"/>
      <c r="D266" s="46"/>
    </row>
    <row r="267" spans="3:4" ht="13.5" customHeight="1">
      <c r="C267" s="73"/>
      <c r="D267" s="46"/>
    </row>
    <row r="268" spans="3:4" ht="13.5" customHeight="1">
      <c r="C268" s="73"/>
      <c r="D268" s="46"/>
    </row>
    <row r="269" spans="3:4" ht="13.5" customHeight="1">
      <c r="C269" s="73"/>
      <c r="D269" s="46"/>
    </row>
    <row r="270" spans="3:4" ht="13.5" customHeight="1">
      <c r="C270" s="73"/>
      <c r="D270" s="46"/>
    </row>
    <row r="271" spans="3:4" ht="13.5" customHeight="1">
      <c r="C271" s="73"/>
      <c r="D271" s="46"/>
    </row>
    <row r="272" spans="3:4" ht="13.5" customHeight="1">
      <c r="C272" s="73"/>
      <c r="D272" s="46"/>
    </row>
    <row r="273" spans="1:13" ht="13.5" customHeight="1">
      <c r="C273" s="73"/>
      <c r="D273" s="46"/>
    </row>
    <row r="274" spans="1:13" ht="13.5" customHeight="1">
      <c r="C274" s="73"/>
      <c r="D274" s="46"/>
    </row>
    <row r="275" spans="1:13" ht="13.5" customHeight="1">
      <c r="C275" s="73"/>
      <c r="D275" s="46"/>
    </row>
    <row r="276" spans="1:13" ht="13.5" customHeight="1">
      <c r="C276" s="73"/>
      <c r="D276" s="46"/>
    </row>
    <row r="277" spans="1:13" ht="13.5" customHeight="1">
      <c r="C277" s="73"/>
      <c r="D277" s="46"/>
    </row>
    <row r="278" spans="1:13" ht="13.5" customHeight="1">
      <c r="C278" s="73"/>
      <c r="D278" s="46"/>
    </row>
    <row r="279" spans="1:13" ht="13.5" customHeight="1">
      <c r="C279" s="73"/>
      <c r="D279" s="46"/>
    </row>
    <row r="280" spans="1:13" ht="13.5" customHeight="1">
      <c r="C280" s="73"/>
      <c r="D280" s="46"/>
    </row>
    <row r="285" spans="1:13">
      <c r="A285" t="s">
        <v>5</v>
      </c>
    </row>
    <row r="287" spans="1:13">
      <c r="J287" t="s">
        <v>41</v>
      </c>
      <c r="M287">
        <v>4</v>
      </c>
    </row>
    <row r="288" spans="1:13">
      <c r="A288" t="s">
        <v>40</v>
      </c>
      <c r="B288" t="s">
        <v>37</v>
      </c>
      <c r="C288" s="73" t="s">
        <v>36</v>
      </c>
      <c r="D288" s="45">
        <v>42155</v>
      </c>
      <c r="I288">
        <v>2</v>
      </c>
      <c r="J288" t="str">
        <f>VLOOKUP(I288,G290:H291,2,0)</f>
        <v>LQ</v>
      </c>
      <c r="M288" s="45">
        <v>42155</v>
      </c>
    </row>
    <row r="289" spans="1:13">
      <c r="A289" t="str">
        <f t="shared" ref="A289:A301" si="30">B289&amp;C289</f>
        <v>LCTL273CC</v>
      </c>
      <c r="B289" t="s">
        <v>37</v>
      </c>
      <c r="C289" t="s">
        <v>91</v>
      </c>
      <c r="D289">
        <v>389</v>
      </c>
      <c r="G289" t="s">
        <v>77</v>
      </c>
      <c r="H289" t="s">
        <v>33</v>
      </c>
      <c r="M289">
        <f>IFERROR(VLOOKUP($J$288&amp;$L289,$A$288:$D$315,M$287,0),0)</f>
        <v>0</v>
      </c>
    </row>
    <row r="290" spans="1:13">
      <c r="A290" t="str">
        <f t="shared" si="30"/>
        <v>LCTL278C2</v>
      </c>
      <c r="B290" t="s">
        <v>37</v>
      </c>
      <c r="C290" t="s">
        <v>57</v>
      </c>
      <c r="D290">
        <v>712</v>
      </c>
      <c r="G290">
        <v>1</v>
      </c>
      <c r="H290" t="s">
        <v>37</v>
      </c>
      <c r="M290">
        <f t="shared" ref="M290:M315" si="31">IFERROR(VLOOKUP($J$288&amp;$L290,$A$288:$D$315,M$287,0),0)</f>
        <v>0</v>
      </c>
    </row>
    <row r="291" spans="1:13">
      <c r="A291" t="str">
        <f t="shared" si="30"/>
        <v>LCTL280C2</v>
      </c>
      <c r="B291" t="s">
        <v>37</v>
      </c>
      <c r="C291" t="s">
        <v>59</v>
      </c>
      <c r="D291">
        <v>345</v>
      </c>
      <c r="G291">
        <v>2</v>
      </c>
      <c r="H291" t="s">
        <v>35</v>
      </c>
      <c r="M291">
        <f t="shared" si="31"/>
        <v>0</v>
      </c>
    </row>
    <row r="292" spans="1:13">
      <c r="A292" t="str">
        <f t="shared" si="30"/>
        <v>LCTL287C2</v>
      </c>
      <c r="B292" t="s">
        <v>37</v>
      </c>
      <c r="C292" t="s">
        <v>68</v>
      </c>
      <c r="D292">
        <v>746</v>
      </c>
      <c r="M292">
        <f t="shared" si="31"/>
        <v>0</v>
      </c>
    </row>
    <row r="293" spans="1:13">
      <c r="A293" t="str">
        <f t="shared" si="30"/>
        <v>LCTL288C2</v>
      </c>
      <c r="B293" t="s">
        <v>37</v>
      </c>
      <c r="C293" t="s">
        <v>92</v>
      </c>
      <c r="D293">
        <v>745</v>
      </c>
      <c r="M293">
        <f t="shared" si="31"/>
        <v>0</v>
      </c>
    </row>
    <row r="294" spans="1:13">
      <c r="A294" t="str">
        <f t="shared" si="30"/>
        <v>LCTL290C2</v>
      </c>
      <c r="B294" t="s">
        <v>37</v>
      </c>
      <c r="C294" t="s">
        <v>69</v>
      </c>
      <c r="D294">
        <v>601</v>
      </c>
      <c r="M294">
        <f t="shared" si="31"/>
        <v>0</v>
      </c>
    </row>
    <row r="295" spans="1:13">
      <c r="A295" t="str">
        <f t="shared" si="30"/>
        <v>LCTL442K</v>
      </c>
      <c r="B295" t="s">
        <v>37</v>
      </c>
      <c r="C295" t="s">
        <v>71</v>
      </c>
      <c r="D295">
        <v>1191</v>
      </c>
      <c r="M295">
        <f t="shared" si="31"/>
        <v>0</v>
      </c>
    </row>
    <row r="296" spans="1:13">
      <c r="A296" t="str">
        <f t="shared" si="30"/>
        <v>LCTL451K</v>
      </c>
      <c r="B296" t="s">
        <v>37</v>
      </c>
      <c r="C296" t="s">
        <v>62</v>
      </c>
      <c r="D296">
        <v>246</v>
      </c>
      <c r="M296">
        <f t="shared" si="31"/>
        <v>0</v>
      </c>
    </row>
    <row r="297" spans="1:13">
      <c r="A297" t="str">
        <f t="shared" si="30"/>
        <v>LCTL820K</v>
      </c>
      <c r="B297" t="s">
        <v>37</v>
      </c>
      <c r="C297" t="s">
        <v>58</v>
      </c>
      <c r="D297">
        <v>332</v>
      </c>
      <c r="M297">
        <f t="shared" si="31"/>
        <v>0</v>
      </c>
    </row>
    <row r="298" spans="1:13">
      <c r="A298" t="str">
        <f t="shared" si="30"/>
        <v>LCTLCC2A3</v>
      </c>
      <c r="B298" t="s">
        <v>37</v>
      </c>
      <c r="C298" t="s">
        <v>67</v>
      </c>
      <c r="D298">
        <v>910</v>
      </c>
      <c r="M298">
        <f t="shared" si="31"/>
        <v>0</v>
      </c>
    </row>
    <row r="299" spans="1:13">
      <c r="A299" t="str">
        <f t="shared" si="30"/>
        <v>LCTLCC2B3</v>
      </c>
      <c r="B299" t="s">
        <v>37</v>
      </c>
      <c r="C299" t="s">
        <v>56</v>
      </c>
      <c r="D299">
        <v>1129</v>
      </c>
      <c r="M299">
        <f t="shared" si="31"/>
        <v>0</v>
      </c>
    </row>
    <row r="300" spans="1:13">
      <c r="A300" t="str">
        <f t="shared" si="30"/>
        <v>LCTLCCA3YR</v>
      </c>
      <c r="B300" t="s">
        <v>37</v>
      </c>
      <c r="C300" t="s">
        <v>70</v>
      </c>
      <c r="D300">
        <v>945</v>
      </c>
      <c r="M300">
        <f t="shared" si="31"/>
        <v>0</v>
      </c>
    </row>
    <row r="301" spans="1:13">
      <c r="A301" t="str">
        <f t="shared" si="30"/>
        <v>LCTLCCB3YR</v>
      </c>
      <c r="B301" t="s">
        <v>37</v>
      </c>
      <c r="C301" t="s">
        <v>61</v>
      </c>
      <c r="D301">
        <v>1045</v>
      </c>
      <c r="M301">
        <f t="shared" si="31"/>
        <v>0</v>
      </c>
    </row>
    <row r="302" spans="1:13">
      <c r="A302" s="78" t="s">
        <v>93</v>
      </c>
      <c r="B302" s="78" t="s">
        <v>35</v>
      </c>
      <c r="C302" s="78" t="s">
        <v>94</v>
      </c>
      <c r="D302" s="78">
        <v>241</v>
      </c>
      <c r="M302">
        <f t="shared" si="31"/>
        <v>0</v>
      </c>
    </row>
    <row r="303" spans="1:13">
      <c r="A303" s="78" t="s">
        <v>95</v>
      </c>
      <c r="B303" s="78" t="s">
        <v>35</v>
      </c>
      <c r="C303" s="78" t="s">
        <v>96</v>
      </c>
      <c r="D303" s="78">
        <v>205</v>
      </c>
      <c r="M303">
        <f t="shared" si="31"/>
        <v>0</v>
      </c>
    </row>
    <row r="304" spans="1:13">
      <c r="A304" s="78" t="s">
        <v>97</v>
      </c>
      <c r="B304" s="78" t="s">
        <v>35</v>
      </c>
      <c r="C304" s="78" t="s">
        <v>98</v>
      </c>
      <c r="D304" s="78">
        <v>221</v>
      </c>
      <c r="M304">
        <f t="shared" si="31"/>
        <v>0</v>
      </c>
    </row>
    <row r="305" spans="1:13">
      <c r="A305" s="78" t="s">
        <v>99</v>
      </c>
      <c r="B305" s="78" t="s">
        <v>35</v>
      </c>
      <c r="C305" s="78" t="s">
        <v>100</v>
      </c>
      <c r="D305" s="78">
        <v>310</v>
      </c>
      <c r="M305">
        <f t="shared" si="31"/>
        <v>0</v>
      </c>
    </row>
    <row r="306" spans="1:13">
      <c r="A306" s="78" t="s">
        <v>101</v>
      </c>
      <c r="B306" s="78" t="s">
        <v>35</v>
      </c>
      <c r="C306" s="78" t="s">
        <v>85</v>
      </c>
      <c r="D306" s="78">
        <v>3271</v>
      </c>
      <c r="M306">
        <f t="shared" si="31"/>
        <v>0</v>
      </c>
    </row>
    <row r="307" spans="1:13">
      <c r="A307" s="78" t="s">
        <v>102</v>
      </c>
      <c r="B307" s="78" t="s">
        <v>35</v>
      </c>
      <c r="C307" s="78" t="s">
        <v>103</v>
      </c>
      <c r="D307" s="78">
        <v>572</v>
      </c>
      <c r="M307">
        <f t="shared" si="31"/>
        <v>0</v>
      </c>
    </row>
    <row r="308" spans="1:13">
      <c r="A308" s="78" t="s">
        <v>104</v>
      </c>
      <c r="B308" s="78" t="s">
        <v>35</v>
      </c>
      <c r="C308" s="78" t="s">
        <v>81</v>
      </c>
      <c r="D308" s="78">
        <v>2349</v>
      </c>
      <c r="M308">
        <f t="shared" si="31"/>
        <v>0</v>
      </c>
    </row>
    <row r="309" spans="1:13">
      <c r="A309" s="78" t="s">
        <v>105</v>
      </c>
      <c r="B309" s="78" t="s">
        <v>35</v>
      </c>
      <c r="C309" s="78" t="s">
        <v>106</v>
      </c>
      <c r="D309" s="78">
        <v>398</v>
      </c>
      <c r="M309">
        <f t="shared" si="31"/>
        <v>0</v>
      </c>
    </row>
    <row r="310" spans="1:13">
      <c r="A310" s="78" t="s">
        <v>107</v>
      </c>
      <c r="B310" s="78" t="s">
        <v>35</v>
      </c>
      <c r="C310" s="78" t="s">
        <v>108</v>
      </c>
      <c r="D310" s="78">
        <v>251</v>
      </c>
      <c r="M310">
        <f t="shared" si="31"/>
        <v>0</v>
      </c>
    </row>
    <row r="311" spans="1:13">
      <c r="A311" s="78" t="s">
        <v>109</v>
      </c>
      <c r="B311" s="78" t="s">
        <v>35</v>
      </c>
      <c r="C311" s="78" t="s">
        <v>80</v>
      </c>
      <c r="D311" s="78">
        <v>7767</v>
      </c>
      <c r="M311">
        <f t="shared" si="31"/>
        <v>0</v>
      </c>
    </row>
    <row r="312" spans="1:13">
      <c r="A312" s="78" t="s">
        <v>110</v>
      </c>
      <c r="B312" s="78" t="s">
        <v>35</v>
      </c>
      <c r="C312" s="78" t="s">
        <v>83</v>
      </c>
      <c r="D312" s="78">
        <v>447</v>
      </c>
      <c r="M312">
        <f t="shared" si="31"/>
        <v>0</v>
      </c>
    </row>
    <row r="313" spans="1:13">
      <c r="A313" s="78" t="s">
        <v>111</v>
      </c>
      <c r="B313" s="78" t="s">
        <v>35</v>
      </c>
      <c r="C313" s="78" t="s">
        <v>112</v>
      </c>
      <c r="D313" s="78">
        <v>400</v>
      </c>
      <c r="M313">
        <f t="shared" si="31"/>
        <v>0</v>
      </c>
    </row>
    <row r="314" spans="1:13">
      <c r="A314" s="78" t="s">
        <v>113</v>
      </c>
      <c r="B314" s="78" t="s">
        <v>35</v>
      </c>
      <c r="C314" s="78" t="s">
        <v>114</v>
      </c>
      <c r="D314" s="78">
        <v>217</v>
      </c>
      <c r="M314">
        <f t="shared" si="31"/>
        <v>0</v>
      </c>
    </row>
    <row r="315" spans="1:13">
      <c r="A315" s="78" t="s">
        <v>115</v>
      </c>
      <c r="B315" s="78" t="s">
        <v>35</v>
      </c>
      <c r="C315" s="78" t="s">
        <v>82</v>
      </c>
      <c r="D315" s="78">
        <v>4128</v>
      </c>
      <c r="M315">
        <f t="shared" si="3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AL206"/>
  <sheetViews>
    <sheetView topLeftCell="X1" zoomScale="115" zoomScaleNormal="115" workbookViewId="0">
      <selection activeCell="E140" sqref="E140"/>
    </sheetView>
  </sheetViews>
  <sheetFormatPr defaultRowHeight="12.75"/>
  <cols>
    <col min="1" max="1" width="17.5703125" customWidth="1"/>
    <col min="4" max="13" width="16.85546875" customWidth="1"/>
    <col min="14" max="19" width="13.28515625" bestFit="1" customWidth="1"/>
    <col min="20" max="20" width="14" customWidth="1"/>
    <col min="21" max="21" width="13.28515625" bestFit="1" customWidth="1"/>
    <col min="22" max="22" width="12.140625" customWidth="1"/>
    <col min="23" max="23" width="13.28515625" bestFit="1" customWidth="1"/>
    <col min="24" max="24" width="13.7109375" customWidth="1"/>
    <col min="25" max="37" width="12.140625" bestFit="1" customWidth="1"/>
  </cols>
  <sheetData>
    <row r="1" spans="1:38">
      <c r="V1" s="46" t="s">
        <v>39</v>
      </c>
    </row>
    <row r="2" spans="1:38">
      <c r="A2" t="s">
        <v>40</v>
      </c>
      <c r="B2" t="s">
        <v>33</v>
      </c>
      <c r="C2" t="s">
        <v>32</v>
      </c>
      <c r="D2" t="s">
        <v>17</v>
      </c>
      <c r="E2" s="45">
        <v>41759</v>
      </c>
      <c r="F2" s="45">
        <v>41790</v>
      </c>
      <c r="G2" s="45">
        <v>41820</v>
      </c>
      <c r="H2" s="45">
        <v>41851</v>
      </c>
      <c r="I2" s="45">
        <v>41881</v>
      </c>
      <c r="J2" s="45">
        <v>41912</v>
      </c>
      <c r="K2" s="45">
        <v>41943</v>
      </c>
      <c r="L2" s="45">
        <v>41973</v>
      </c>
      <c r="M2" s="45">
        <v>42004</v>
      </c>
      <c r="N2" s="45">
        <v>42035</v>
      </c>
      <c r="O2" s="45">
        <v>42063</v>
      </c>
      <c r="P2" s="45">
        <v>42094</v>
      </c>
      <c r="Q2" s="45">
        <v>42124</v>
      </c>
      <c r="S2" s="46" t="s">
        <v>38</v>
      </c>
      <c r="T2" s="46" t="s">
        <v>33</v>
      </c>
      <c r="U2">
        <v>2</v>
      </c>
      <c r="V2" t="str">
        <f>VLOOKUP(U2,S3:T5,2,0)</f>
        <v>LQ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  <c r="AJ2">
        <v>16</v>
      </c>
      <c r="AK2">
        <v>17</v>
      </c>
      <c r="AL2">
        <v>18</v>
      </c>
    </row>
    <row r="3" spans="1:38">
      <c r="A3" t="str">
        <f t="shared" ref="A3:A35" si="0">B3&amp;C3&amp;D3</f>
        <v>LQHSICentral</v>
      </c>
      <c r="B3" t="s">
        <v>35</v>
      </c>
      <c r="C3" t="s">
        <v>34</v>
      </c>
      <c r="D3" s="92" t="s">
        <v>174</v>
      </c>
      <c r="E3">
        <v>-1093</v>
      </c>
      <c r="F3">
        <v>-918</v>
      </c>
      <c r="G3">
        <v>-971</v>
      </c>
      <c r="H3">
        <v>-1033</v>
      </c>
      <c r="I3">
        <v>-1036</v>
      </c>
      <c r="J3">
        <v>-1026</v>
      </c>
      <c r="K3">
        <v>-1014</v>
      </c>
      <c r="L3">
        <v>-2004</v>
      </c>
      <c r="M3">
        <v>-987</v>
      </c>
      <c r="S3">
        <v>1</v>
      </c>
      <c r="T3" s="46" t="s">
        <v>37</v>
      </c>
      <c r="Y3" s="45">
        <v>41759</v>
      </c>
      <c r="Z3" s="45">
        <v>41790</v>
      </c>
      <c r="AA3" s="45">
        <v>41820</v>
      </c>
      <c r="AB3" s="45">
        <v>41851</v>
      </c>
      <c r="AC3" s="45">
        <v>41881</v>
      </c>
      <c r="AD3" s="45">
        <v>41912</v>
      </c>
      <c r="AE3" s="45">
        <v>41943</v>
      </c>
      <c r="AF3" s="45">
        <v>41973</v>
      </c>
      <c r="AG3" s="45">
        <v>42004</v>
      </c>
      <c r="AH3" s="45">
        <v>42035</v>
      </c>
      <c r="AI3" s="45">
        <v>42063</v>
      </c>
      <c r="AJ3" s="45">
        <v>42094</v>
      </c>
      <c r="AK3" s="45">
        <v>42124</v>
      </c>
    </row>
    <row r="4" spans="1:38">
      <c r="A4" t="str">
        <f t="shared" si="0"/>
        <v>LQHSIMidwest</v>
      </c>
      <c r="B4" t="s">
        <v>35</v>
      </c>
      <c r="C4" t="s">
        <v>34</v>
      </c>
      <c r="D4" s="74" t="s">
        <v>27</v>
      </c>
      <c r="E4">
        <v>-973</v>
      </c>
      <c r="F4">
        <v>-973</v>
      </c>
      <c r="G4">
        <v>-850</v>
      </c>
      <c r="H4">
        <v>-1023</v>
      </c>
      <c r="I4">
        <v>-1014</v>
      </c>
      <c r="J4">
        <v>-1036</v>
      </c>
      <c r="K4">
        <v>-1086</v>
      </c>
      <c r="L4">
        <v>-931</v>
      </c>
      <c r="M4">
        <v>-1036</v>
      </c>
      <c r="N4">
        <v>-1029</v>
      </c>
      <c r="O4">
        <v>-956</v>
      </c>
      <c r="P4">
        <v>-1009</v>
      </c>
      <c r="Q4">
        <v>-1019</v>
      </c>
      <c r="S4">
        <v>2</v>
      </c>
      <c r="T4" s="46" t="s">
        <v>35</v>
      </c>
      <c r="X4" s="92" t="s">
        <v>174</v>
      </c>
      <c r="Y4">
        <f t="shared" ref="Y4:AK11" si="1">VLOOKUP($V$2&amp;$V$12&amp;$X4,$A$2:$Q$50,Y$2,0)</f>
        <v>-1093</v>
      </c>
      <c r="Z4">
        <f t="shared" si="1"/>
        <v>-918</v>
      </c>
      <c r="AA4">
        <f t="shared" si="1"/>
        <v>-971</v>
      </c>
      <c r="AB4">
        <f t="shared" si="1"/>
        <v>-1033</v>
      </c>
      <c r="AC4">
        <f t="shared" si="1"/>
        <v>-1036</v>
      </c>
      <c r="AD4">
        <f t="shared" si="1"/>
        <v>-1026</v>
      </c>
      <c r="AE4">
        <f t="shared" si="1"/>
        <v>-1014</v>
      </c>
      <c r="AF4">
        <f t="shared" si="1"/>
        <v>-2004</v>
      </c>
      <c r="AG4">
        <f t="shared" si="1"/>
        <v>-987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8">
      <c r="A5" t="str">
        <f t="shared" si="0"/>
        <v>LQHSINorthwest</v>
      </c>
      <c r="B5" t="s">
        <v>35</v>
      </c>
      <c r="C5" t="s">
        <v>34</v>
      </c>
      <c r="D5" s="74" t="s">
        <v>44</v>
      </c>
      <c r="E5">
        <v>-1609</v>
      </c>
      <c r="F5">
        <v>-1521</v>
      </c>
      <c r="G5">
        <v>-1434</v>
      </c>
      <c r="H5">
        <v>-1551</v>
      </c>
      <c r="I5">
        <v>-1421</v>
      </c>
      <c r="J5">
        <v>-1483</v>
      </c>
      <c r="K5">
        <v>-1543</v>
      </c>
      <c r="L5">
        <v>-1247</v>
      </c>
      <c r="M5">
        <v>-1352</v>
      </c>
      <c r="S5">
        <v>3</v>
      </c>
      <c r="T5" t="s">
        <v>173</v>
      </c>
      <c r="X5" s="74" t="s">
        <v>27</v>
      </c>
      <c r="Y5">
        <f t="shared" si="1"/>
        <v>-973</v>
      </c>
      <c r="Z5">
        <f t="shared" si="1"/>
        <v>-973</v>
      </c>
      <c r="AA5">
        <f t="shared" si="1"/>
        <v>-850</v>
      </c>
      <c r="AB5">
        <f t="shared" si="1"/>
        <v>-1023</v>
      </c>
      <c r="AC5">
        <f t="shared" si="1"/>
        <v>-1014</v>
      </c>
      <c r="AD5">
        <f t="shared" si="1"/>
        <v>-1036</v>
      </c>
      <c r="AE5">
        <f t="shared" si="1"/>
        <v>-1086</v>
      </c>
      <c r="AF5">
        <f t="shared" si="1"/>
        <v>-931</v>
      </c>
      <c r="AG5">
        <f t="shared" si="1"/>
        <v>-1036</v>
      </c>
      <c r="AH5">
        <f t="shared" si="1"/>
        <v>-1029</v>
      </c>
      <c r="AI5">
        <f t="shared" si="1"/>
        <v>-956</v>
      </c>
      <c r="AJ5">
        <f t="shared" si="1"/>
        <v>-1009</v>
      </c>
      <c r="AK5">
        <f t="shared" si="1"/>
        <v>-1019</v>
      </c>
    </row>
    <row r="6" spans="1:38">
      <c r="A6" t="str">
        <f t="shared" si="0"/>
        <v>LQHSISouthwest</v>
      </c>
      <c r="B6" t="s">
        <v>35</v>
      </c>
      <c r="C6" t="s">
        <v>34</v>
      </c>
      <c r="D6" s="76" t="s">
        <v>175</v>
      </c>
      <c r="E6">
        <v>-1817</v>
      </c>
      <c r="F6">
        <v>-1660</v>
      </c>
      <c r="G6">
        <v>-1694</v>
      </c>
      <c r="H6">
        <v>-1799</v>
      </c>
      <c r="I6">
        <v>-1589</v>
      </c>
      <c r="J6">
        <v>-1701</v>
      </c>
      <c r="K6">
        <v>-1760</v>
      </c>
      <c r="L6">
        <v>-1511</v>
      </c>
      <c r="M6">
        <v>-1656</v>
      </c>
      <c r="X6" s="74" t="s">
        <v>44</v>
      </c>
      <c r="Y6">
        <f t="shared" si="1"/>
        <v>-1609</v>
      </c>
      <c r="Z6">
        <f t="shared" si="1"/>
        <v>-1521</v>
      </c>
      <c r="AA6">
        <f t="shared" si="1"/>
        <v>-1434</v>
      </c>
      <c r="AB6">
        <f t="shared" si="1"/>
        <v>-1551</v>
      </c>
      <c r="AC6">
        <f t="shared" si="1"/>
        <v>-1421</v>
      </c>
      <c r="AD6">
        <f t="shared" si="1"/>
        <v>-1483</v>
      </c>
      <c r="AE6">
        <f t="shared" si="1"/>
        <v>-1543</v>
      </c>
      <c r="AF6">
        <f t="shared" si="1"/>
        <v>-1247</v>
      </c>
      <c r="AG6">
        <f t="shared" si="1"/>
        <v>-1352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8">
      <c r="A7" t="str">
        <f t="shared" si="0"/>
        <v>LQHSIMountain West</v>
      </c>
      <c r="B7" t="s">
        <v>35</v>
      </c>
      <c r="C7" t="s">
        <v>34</v>
      </c>
      <c r="D7" s="74" t="s">
        <v>23</v>
      </c>
      <c r="N7">
        <v>-2204</v>
      </c>
      <c r="O7">
        <v>-1957</v>
      </c>
      <c r="P7">
        <v>-2264</v>
      </c>
      <c r="Q7">
        <v>-2190</v>
      </c>
      <c r="X7" s="76" t="s">
        <v>175</v>
      </c>
      <c r="Y7">
        <f t="shared" si="1"/>
        <v>-1817</v>
      </c>
      <c r="Z7">
        <f t="shared" si="1"/>
        <v>-1660</v>
      </c>
      <c r="AA7">
        <f t="shared" si="1"/>
        <v>-1694</v>
      </c>
      <c r="AB7">
        <f t="shared" si="1"/>
        <v>-1799</v>
      </c>
      <c r="AC7">
        <f t="shared" si="1"/>
        <v>-1589</v>
      </c>
      <c r="AD7">
        <f t="shared" si="1"/>
        <v>-1701</v>
      </c>
      <c r="AE7">
        <f t="shared" si="1"/>
        <v>-1760</v>
      </c>
      <c r="AF7">
        <f t="shared" si="1"/>
        <v>-1511</v>
      </c>
      <c r="AG7">
        <f t="shared" si="1"/>
        <v>-1656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8">
      <c r="A8" t="str">
        <f t="shared" si="0"/>
        <v>LQHSIWest</v>
      </c>
      <c r="B8" t="s">
        <v>35</v>
      </c>
      <c r="C8" t="s">
        <v>34</v>
      </c>
      <c r="D8" s="74" t="s">
        <v>24</v>
      </c>
      <c r="N8">
        <v>-1827</v>
      </c>
      <c r="O8">
        <v>-1684</v>
      </c>
      <c r="P8">
        <v>-1964</v>
      </c>
      <c r="Q8">
        <v>-1854</v>
      </c>
      <c r="X8" s="74" t="s">
        <v>23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-2204</v>
      </c>
      <c r="AI8">
        <f t="shared" si="1"/>
        <v>-1957</v>
      </c>
      <c r="AJ8">
        <f t="shared" si="1"/>
        <v>-2264</v>
      </c>
      <c r="AK8">
        <f t="shared" si="1"/>
        <v>-2190</v>
      </c>
    </row>
    <row r="9" spans="1:38">
      <c r="A9" t="str">
        <f t="shared" si="0"/>
        <v>LQHSIEAST</v>
      </c>
      <c r="B9" t="s">
        <v>35</v>
      </c>
      <c r="C9" t="s">
        <v>34</v>
      </c>
      <c r="D9" s="74" t="s">
        <v>19</v>
      </c>
      <c r="X9" s="74" t="s">
        <v>24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-1827</v>
      </c>
      <c r="AI9">
        <f t="shared" si="1"/>
        <v>-1684</v>
      </c>
      <c r="AJ9">
        <f t="shared" si="1"/>
        <v>-1964</v>
      </c>
      <c r="AK9">
        <f t="shared" si="1"/>
        <v>-1854</v>
      </c>
    </row>
    <row r="10" spans="1:38">
      <c r="A10" t="str">
        <f t="shared" si="0"/>
        <v>LQHSIUNKNOWN</v>
      </c>
      <c r="B10" t="s">
        <v>35</v>
      </c>
      <c r="C10" t="s">
        <v>34</v>
      </c>
      <c r="D10" t="s">
        <v>31</v>
      </c>
      <c r="X10" s="74" t="s">
        <v>19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</row>
    <row r="11" spans="1:38">
      <c r="A11" t="str">
        <f t="shared" si="0"/>
        <v>LQB1Central</v>
      </c>
      <c r="B11" t="s">
        <v>35</v>
      </c>
      <c r="C11" t="s">
        <v>36</v>
      </c>
      <c r="D11" s="92" t="s">
        <v>174</v>
      </c>
      <c r="E11">
        <v>-3648</v>
      </c>
      <c r="F11">
        <v>-3454</v>
      </c>
      <c r="G11">
        <v>-3360</v>
      </c>
      <c r="H11">
        <v>-3432</v>
      </c>
      <c r="I11">
        <v>-3551</v>
      </c>
      <c r="J11">
        <v>-3442</v>
      </c>
      <c r="K11">
        <v>-3592</v>
      </c>
      <c r="L11">
        <v>-2739</v>
      </c>
      <c r="M11">
        <v>-3317</v>
      </c>
      <c r="V11" t="s">
        <v>41</v>
      </c>
      <c r="X11" t="s">
        <v>31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</row>
    <row r="12" spans="1:38">
      <c r="A12" t="str">
        <f t="shared" si="0"/>
        <v>LQB1Midwest</v>
      </c>
      <c r="B12" t="s">
        <v>35</v>
      </c>
      <c r="C12" t="s">
        <v>36</v>
      </c>
      <c r="D12" s="74" t="s">
        <v>27</v>
      </c>
      <c r="E12">
        <v>-3002</v>
      </c>
      <c r="F12">
        <v>-3717</v>
      </c>
      <c r="G12">
        <v>-3413</v>
      </c>
      <c r="H12">
        <v>-4000</v>
      </c>
      <c r="I12">
        <v>-3495</v>
      </c>
      <c r="J12">
        <v>-3621</v>
      </c>
      <c r="K12">
        <v>-4084</v>
      </c>
      <c r="L12">
        <v>-3671</v>
      </c>
      <c r="M12">
        <v>-3925</v>
      </c>
      <c r="N12">
        <v>-3864</v>
      </c>
      <c r="O12">
        <v>-3495</v>
      </c>
      <c r="P12">
        <v>-3653</v>
      </c>
      <c r="Q12">
        <v>-3808</v>
      </c>
      <c r="S12" s="46" t="s">
        <v>38</v>
      </c>
      <c r="T12" t="s">
        <v>32</v>
      </c>
      <c r="U12">
        <v>1</v>
      </c>
      <c r="V12" t="str">
        <f>VLOOKUP(U12,S13:T14,2,0)</f>
        <v>HSI</v>
      </c>
    </row>
    <row r="13" spans="1:38">
      <c r="A13" t="str">
        <f t="shared" si="0"/>
        <v>LQB1Northwest</v>
      </c>
      <c r="B13" t="s">
        <v>35</v>
      </c>
      <c r="C13" t="s">
        <v>36</v>
      </c>
      <c r="D13" s="74" t="s">
        <v>44</v>
      </c>
      <c r="E13">
        <v>-6164</v>
      </c>
      <c r="F13">
        <v>-5890</v>
      </c>
      <c r="G13">
        <v>-5811</v>
      </c>
      <c r="H13">
        <v>-5968</v>
      </c>
      <c r="I13">
        <v>-5752</v>
      </c>
      <c r="J13">
        <v>-5555</v>
      </c>
      <c r="K13">
        <v>-6461</v>
      </c>
      <c r="L13">
        <v>-5112</v>
      </c>
      <c r="M13">
        <v>-5468</v>
      </c>
      <c r="S13">
        <v>1</v>
      </c>
      <c r="T13" t="s">
        <v>34</v>
      </c>
    </row>
    <row r="14" spans="1:38">
      <c r="A14" t="str">
        <f t="shared" si="0"/>
        <v>LQB1Southwest</v>
      </c>
      <c r="B14" t="s">
        <v>35</v>
      </c>
      <c r="C14" t="s">
        <v>36</v>
      </c>
      <c r="D14" s="76" t="s">
        <v>175</v>
      </c>
      <c r="E14">
        <v>-7465</v>
      </c>
      <c r="F14">
        <v>-6352</v>
      </c>
      <c r="G14">
        <v>-5938</v>
      </c>
      <c r="H14">
        <v>-6573</v>
      </c>
      <c r="I14">
        <v>-5755</v>
      </c>
      <c r="J14">
        <v>-6106</v>
      </c>
      <c r="K14">
        <v>-6992</v>
      </c>
      <c r="L14">
        <v>-5345</v>
      </c>
      <c r="M14">
        <v>-5908</v>
      </c>
      <c r="S14">
        <v>2</v>
      </c>
      <c r="T14" t="s">
        <v>36</v>
      </c>
    </row>
    <row r="15" spans="1:38">
      <c r="A15" t="str">
        <f t="shared" si="0"/>
        <v>LQB1Mountain West</v>
      </c>
      <c r="B15" t="s">
        <v>35</v>
      </c>
      <c r="C15" t="s">
        <v>36</v>
      </c>
      <c r="D15" s="74" t="s">
        <v>23</v>
      </c>
      <c r="N15">
        <v>-7903</v>
      </c>
      <c r="O15">
        <v>-7790</v>
      </c>
      <c r="P15">
        <v>-8323</v>
      </c>
      <c r="Q15">
        <v>-8160</v>
      </c>
      <c r="Y15">
        <v>5</v>
      </c>
      <c r="Z15">
        <v>6</v>
      </c>
      <c r="AA15">
        <v>7</v>
      </c>
      <c r="AB15">
        <v>8</v>
      </c>
      <c r="AC15">
        <v>9</v>
      </c>
      <c r="AD15">
        <v>10</v>
      </c>
      <c r="AE15">
        <v>11</v>
      </c>
      <c r="AF15">
        <v>12</v>
      </c>
      <c r="AG15">
        <v>13</v>
      </c>
      <c r="AH15">
        <v>14</v>
      </c>
      <c r="AI15">
        <v>15</v>
      </c>
      <c r="AJ15">
        <v>16</v>
      </c>
      <c r="AK15">
        <v>17</v>
      </c>
    </row>
    <row r="16" spans="1:38">
      <c r="A16" t="str">
        <f t="shared" si="0"/>
        <v>LQB1West</v>
      </c>
      <c r="B16" t="s">
        <v>35</v>
      </c>
      <c r="C16" t="s">
        <v>36</v>
      </c>
      <c r="D16" s="74" t="s">
        <v>24</v>
      </c>
      <c r="N16">
        <v>-6980</v>
      </c>
      <c r="O16">
        <v>-6643</v>
      </c>
      <c r="P16">
        <v>-7702</v>
      </c>
      <c r="Q16">
        <v>-6558</v>
      </c>
      <c r="Y16" s="45">
        <v>41759</v>
      </c>
      <c r="Z16" s="45">
        <v>41790</v>
      </c>
      <c r="AA16" s="45">
        <v>41820</v>
      </c>
      <c r="AB16" s="45">
        <v>41851</v>
      </c>
      <c r="AC16" s="45">
        <v>41881</v>
      </c>
      <c r="AD16" s="45">
        <v>41912</v>
      </c>
      <c r="AE16" s="45">
        <v>41943</v>
      </c>
      <c r="AF16" s="45">
        <v>41973</v>
      </c>
      <c r="AG16" s="45">
        <v>42004</v>
      </c>
      <c r="AH16" s="45">
        <v>42035</v>
      </c>
      <c r="AI16" s="45">
        <v>42063</v>
      </c>
      <c r="AJ16" s="45">
        <v>42094</v>
      </c>
      <c r="AK16" s="45">
        <v>42124</v>
      </c>
    </row>
    <row r="17" spans="1:37">
      <c r="A17" t="str">
        <f t="shared" si="0"/>
        <v>LQB1EAST</v>
      </c>
      <c r="B17" t="s">
        <v>35</v>
      </c>
      <c r="C17" t="s">
        <v>36</v>
      </c>
      <c r="D17" s="74" t="s">
        <v>19</v>
      </c>
      <c r="X17" s="92" t="s">
        <v>174</v>
      </c>
      <c r="Y17" s="95">
        <f>VLOOKUP($V$2&amp;$V$12&amp;$X17,$H$158:$AE$210,Y$2,0)</f>
        <v>1.9395595620463899</v>
      </c>
      <c r="Z17" s="95">
        <f t="shared" ref="Z17:AK23" si="2">VLOOKUP($V$2&amp;$V$12&amp;$X17,$H$158:$AE$210,Z$2,0)</f>
        <v>1.63127498889383</v>
      </c>
      <c r="AA17" s="95">
        <f t="shared" si="2"/>
        <v>1.72573134752781</v>
      </c>
      <c r="AB17" s="95">
        <f t="shared" si="2"/>
        <v>1.83955124209777</v>
      </c>
      <c r="AC17" s="95">
        <f t="shared" si="2"/>
        <v>1.8516863572181801</v>
      </c>
      <c r="AD17" s="95">
        <f t="shared" si="2"/>
        <v>1.83683334228476</v>
      </c>
      <c r="AE17" s="95">
        <f t="shared" si="2"/>
        <v>1.81824702338258</v>
      </c>
      <c r="AF17" s="95">
        <f t="shared" si="2"/>
        <v>3.6776715420895201</v>
      </c>
      <c r="AG17" s="95">
        <f t="shared" si="2"/>
        <v>1.8193213028331301</v>
      </c>
      <c r="AH17" s="95">
        <f t="shared" si="2"/>
        <v>0</v>
      </c>
      <c r="AI17" s="95">
        <f t="shared" si="2"/>
        <v>0</v>
      </c>
      <c r="AJ17" s="95">
        <f t="shared" si="2"/>
        <v>0</v>
      </c>
      <c r="AK17" s="95">
        <f t="shared" si="2"/>
        <v>0</v>
      </c>
    </row>
    <row r="18" spans="1:37">
      <c r="A18" t="str">
        <f t="shared" si="0"/>
        <v>LQB1UNKNOWN</v>
      </c>
      <c r="B18" t="s">
        <v>35</v>
      </c>
      <c r="C18" t="s">
        <v>36</v>
      </c>
      <c r="D18" t="s">
        <v>31</v>
      </c>
      <c r="P18">
        <v>-1</v>
      </c>
      <c r="X18" s="74" t="s">
        <v>27</v>
      </c>
      <c r="Y18" s="95">
        <f t="shared" ref="Y18:Y23" si="3">VLOOKUP($V$2&amp;$V$12&amp;$X18,$H$158:$AE$210,Y$2,0)</f>
        <v>1.6647561038205601</v>
      </c>
      <c r="Z18" s="95">
        <f t="shared" si="2"/>
        <v>1.6693545619874399</v>
      </c>
      <c r="AA18" s="95">
        <f t="shared" si="2"/>
        <v>1.45645208272648</v>
      </c>
      <c r="AB18" s="95">
        <f t="shared" si="2"/>
        <v>1.7532734626722399</v>
      </c>
      <c r="AC18" s="95">
        <f t="shared" si="2"/>
        <v>1.73523170648231</v>
      </c>
      <c r="AD18" s="95">
        <f t="shared" si="2"/>
        <v>1.7775032598998</v>
      </c>
      <c r="AE18" s="95">
        <f t="shared" si="2"/>
        <v>1.8650820910902</v>
      </c>
      <c r="AF18" s="95">
        <f t="shared" si="2"/>
        <v>1.60362408708833</v>
      </c>
      <c r="AG18" s="95">
        <f t="shared" si="2"/>
        <v>1.7898173902527501</v>
      </c>
      <c r="AH18" s="95">
        <f t="shared" si="2"/>
        <v>1.7778161713890801</v>
      </c>
      <c r="AI18" s="95">
        <f t="shared" si="2"/>
        <v>1.65733404989338</v>
      </c>
      <c r="AJ18" s="95">
        <f t="shared" si="2"/>
        <v>1.75313618514786</v>
      </c>
      <c r="AK18" s="95">
        <f t="shared" si="2"/>
        <v>1.7748902668431701</v>
      </c>
    </row>
    <row r="19" spans="1:37">
      <c r="A19" t="str">
        <f t="shared" si="0"/>
        <v>LCTLHSICentral</v>
      </c>
      <c r="B19" t="s">
        <v>37</v>
      </c>
      <c r="C19" t="s">
        <v>34</v>
      </c>
      <c r="D19" s="92" t="s">
        <v>174</v>
      </c>
      <c r="E19">
        <v>-833</v>
      </c>
      <c r="F19">
        <v>-777</v>
      </c>
      <c r="G19">
        <v>-792</v>
      </c>
      <c r="H19">
        <v>-990</v>
      </c>
      <c r="I19">
        <v>-742</v>
      </c>
      <c r="J19">
        <v>-853</v>
      </c>
      <c r="K19">
        <v>-882</v>
      </c>
      <c r="L19">
        <v>-769</v>
      </c>
      <c r="M19">
        <v>-999</v>
      </c>
      <c r="X19" s="74" t="s">
        <v>44</v>
      </c>
      <c r="Y19" s="95">
        <f t="shared" si="3"/>
        <v>1.9149974411159101</v>
      </c>
      <c r="Z19" s="95">
        <f t="shared" si="2"/>
        <v>1.81692210289919</v>
      </c>
      <c r="AA19" s="95">
        <f t="shared" si="2"/>
        <v>1.71701569740292</v>
      </c>
      <c r="AB19" s="95">
        <f t="shared" si="2"/>
        <v>1.8647205924785999</v>
      </c>
      <c r="AC19" s="95">
        <f t="shared" si="2"/>
        <v>1.7135552956214499</v>
      </c>
      <c r="AD19" s="95">
        <f t="shared" si="2"/>
        <v>1.79240494089777</v>
      </c>
      <c r="AE19" s="95">
        <f t="shared" si="2"/>
        <v>1.8668634757779601</v>
      </c>
      <c r="AF19" s="95">
        <f t="shared" si="2"/>
        <v>1.51322096423847</v>
      </c>
      <c r="AG19" s="95">
        <f t="shared" si="2"/>
        <v>1.64641126184271</v>
      </c>
      <c r="AH19" s="95">
        <f t="shared" si="2"/>
        <v>0</v>
      </c>
      <c r="AI19" s="95">
        <f t="shared" si="2"/>
        <v>0</v>
      </c>
      <c r="AJ19" s="95">
        <f t="shared" si="2"/>
        <v>0</v>
      </c>
      <c r="AK19" s="95">
        <f t="shared" si="2"/>
        <v>0</v>
      </c>
    </row>
    <row r="20" spans="1:37">
      <c r="A20" t="str">
        <f t="shared" si="0"/>
        <v>LCTLHSIMidwest</v>
      </c>
      <c r="B20" t="s">
        <v>37</v>
      </c>
      <c r="C20" t="s">
        <v>34</v>
      </c>
      <c r="D20" s="74" t="s">
        <v>27</v>
      </c>
      <c r="E20">
        <v>-569</v>
      </c>
      <c r="F20">
        <v>-570</v>
      </c>
      <c r="G20">
        <v>-610</v>
      </c>
      <c r="H20">
        <v>-687</v>
      </c>
      <c r="I20">
        <v>-630</v>
      </c>
      <c r="J20">
        <v>-621</v>
      </c>
      <c r="K20">
        <v>-644</v>
      </c>
      <c r="L20">
        <v>-593</v>
      </c>
      <c r="M20">
        <v>-690</v>
      </c>
      <c r="N20">
        <v>-1052</v>
      </c>
      <c r="O20">
        <v>-1051</v>
      </c>
      <c r="P20">
        <v>-1119</v>
      </c>
      <c r="Q20">
        <v>-1148</v>
      </c>
      <c r="X20" s="76" t="s">
        <v>175</v>
      </c>
      <c r="Y20" s="95">
        <f t="shared" si="3"/>
        <v>2.0229347584056998</v>
      </c>
      <c r="Z20" s="95">
        <f t="shared" si="2"/>
        <v>1.8571348660289799</v>
      </c>
      <c r="AA20" s="95">
        <f t="shared" si="2"/>
        <v>1.90326386158081</v>
      </c>
      <c r="AB20" s="95">
        <f t="shared" si="2"/>
        <v>2.0291685935684698</v>
      </c>
      <c r="AC20" s="95">
        <f t="shared" si="2"/>
        <v>1.7970234325522501</v>
      </c>
      <c r="AD20" s="95">
        <f t="shared" si="2"/>
        <v>1.9299499642601901</v>
      </c>
      <c r="AE20" s="95">
        <f t="shared" si="2"/>
        <v>2.00302730262784</v>
      </c>
      <c r="AF20" s="95">
        <f t="shared" si="2"/>
        <v>1.7247677099742</v>
      </c>
      <c r="AG20" s="95">
        <f t="shared" si="2"/>
        <v>1.90089190399118</v>
      </c>
      <c r="AH20" s="95">
        <f t="shared" si="2"/>
        <v>0</v>
      </c>
      <c r="AI20" s="95">
        <f t="shared" si="2"/>
        <v>0</v>
      </c>
      <c r="AJ20" s="95">
        <f t="shared" si="2"/>
        <v>0</v>
      </c>
      <c r="AK20" s="95">
        <f t="shared" si="2"/>
        <v>0</v>
      </c>
    </row>
    <row r="21" spans="1:37">
      <c r="A21" t="str">
        <f t="shared" si="0"/>
        <v>LCTLHSINorthwest</v>
      </c>
      <c r="B21" t="s">
        <v>37</v>
      </c>
      <c r="C21" t="s">
        <v>34</v>
      </c>
      <c r="D21" s="74" t="s">
        <v>44</v>
      </c>
      <c r="E21">
        <v>-200</v>
      </c>
      <c r="F21">
        <v>-208</v>
      </c>
      <c r="G21">
        <v>-232</v>
      </c>
      <c r="H21">
        <v>-197</v>
      </c>
      <c r="I21">
        <v>-201</v>
      </c>
      <c r="J21">
        <v>-230</v>
      </c>
      <c r="K21">
        <v>-227</v>
      </c>
      <c r="L21">
        <v>-178</v>
      </c>
      <c r="M21">
        <v>-245</v>
      </c>
      <c r="X21" s="74" t="s">
        <v>23</v>
      </c>
      <c r="Y21" s="95">
        <f t="shared" si="3"/>
        <v>0</v>
      </c>
      <c r="Z21" s="95">
        <f t="shared" si="2"/>
        <v>0</v>
      </c>
      <c r="AA21" s="95">
        <f t="shared" si="2"/>
        <v>0</v>
      </c>
      <c r="AB21" s="95">
        <f t="shared" si="2"/>
        <v>0</v>
      </c>
      <c r="AC21" s="95">
        <f t="shared" si="2"/>
        <v>0</v>
      </c>
      <c r="AD21" s="95">
        <f t="shared" si="2"/>
        <v>0</v>
      </c>
      <c r="AE21" s="95">
        <f t="shared" si="2"/>
        <v>0</v>
      </c>
      <c r="AF21" s="95">
        <f t="shared" si="2"/>
        <v>0</v>
      </c>
      <c r="AG21" s="95">
        <f t="shared" si="2"/>
        <v>0</v>
      </c>
      <c r="AH21" s="95">
        <f t="shared" si="2"/>
        <v>1.7922633423597001</v>
      </c>
      <c r="AI21" s="95">
        <f t="shared" si="2"/>
        <v>1.5938299154626701</v>
      </c>
      <c r="AJ21" s="95">
        <f t="shared" si="2"/>
        <v>1.8489028264367</v>
      </c>
      <c r="AK21" s="95">
        <f t="shared" si="2"/>
        <v>1.7934502215197601</v>
      </c>
    </row>
    <row r="22" spans="1:37">
      <c r="A22" t="str">
        <f t="shared" si="0"/>
        <v>LCTLHSISouthwest</v>
      </c>
      <c r="B22" t="s">
        <v>37</v>
      </c>
      <c r="C22" t="s">
        <v>34</v>
      </c>
      <c r="D22" s="76" t="s">
        <v>175</v>
      </c>
      <c r="E22">
        <v>-358</v>
      </c>
      <c r="F22">
        <v>-400</v>
      </c>
      <c r="G22">
        <v>-409</v>
      </c>
      <c r="H22">
        <v>-398</v>
      </c>
      <c r="I22">
        <v>-316</v>
      </c>
      <c r="J22">
        <v>-398</v>
      </c>
      <c r="K22">
        <v>-393</v>
      </c>
      <c r="L22">
        <v>-259</v>
      </c>
      <c r="M22">
        <v>-388</v>
      </c>
      <c r="X22" s="74" t="s">
        <v>24</v>
      </c>
      <c r="Y22" s="95">
        <f t="shared" si="3"/>
        <v>0</v>
      </c>
      <c r="Z22" s="95">
        <f t="shared" si="2"/>
        <v>0</v>
      </c>
      <c r="AA22" s="95">
        <f t="shared" si="2"/>
        <v>0</v>
      </c>
      <c r="AB22" s="95">
        <f t="shared" si="2"/>
        <v>0</v>
      </c>
      <c r="AC22" s="95">
        <f t="shared" si="2"/>
        <v>0</v>
      </c>
      <c r="AD22" s="95">
        <f t="shared" si="2"/>
        <v>0</v>
      </c>
      <c r="AE22" s="95">
        <f t="shared" si="2"/>
        <v>0</v>
      </c>
      <c r="AF22" s="95">
        <f t="shared" si="2"/>
        <v>0</v>
      </c>
      <c r="AG22" s="95">
        <f t="shared" si="2"/>
        <v>0</v>
      </c>
      <c r="AH22" s="95">
        <f t="shared" si="2"/>
        <v>1.8243911206973999</v>
      </c>
      <c r="AI22" s="95">
        <f t="shared" si="2"/>
        <v>1.6896942696888499</v>
      </c>
      <c r="AJ22" s="95">
        <f t="shared" si="2"/>
        <v>1.9803577550567699</v>
      </c>
      <c r="AK22" s="95">
        <f t="shared" si="2"/>
        <v>1.8781911013858501</v>
      </c>
    </row>
    <row r="23" spans="1:37">
      <c r="A23" t="str">
        <f t="shared" si="0"/>
        <v>LCTLHSIMountain West</v>
      </c>
      <c r="B23" t="s">
        <v>37</v>
      </c>
      <c r="C23" t="s">
        <v>34</v>
      </c>
      <c r="D23" s="74" t="s">
        <v>23</v>
      </c>
      <c r="N23">
        <v>-51</v>
      </c>
      <c r="O23">
        <v>-42</v>
      </c>
      <c r="P23">
        <v>-59</v>
      </c>
      <c r="Q23">
        <v>-45</v>
      </c>
      <c r="X23" s="74" t="s">
        <v>19</v>
      </c>
      <c r="Y23" s="95">
        <f t="shared" si="3"/>
        <v>0</v>
      </c>
      <c r="Z23" s="95">
        <f t="shared" si="2"/>
        <v>0</v>
      </c>
      <c r="AA23" s="95">
        <f t="shared" si="2"/>
        <v>0</v>
      </c>
      <c r="AB23" s="95">
        <f t="shared" si="2"/>
        <v>0</v>
      </c>
      <c r="AC23" s="95">
        <f t="shared" si="2"/>
        <v>0</v>
      </c>
      <c r="AD23" s="95">
        <f t="shared" si="2"/>
        <v>0</v>
      </c>
      <c r="AE23" s="95">
        <f t="shared" si="2"/>
        <v>0</v>
      </c>
      <c r="AF23" s="95">
        <f t="shared" si="2"/>
        <v>0</v>
      </c>
      <c r="AG23" s="95">
        <f t="shared" si="2"/>
        <v>0</v>
      </c>
      <c r="AH23" s="95">
        <f t="shared" si="2"/>
        <v>0</v>
      </c>
      <c r="AI23" s="95">
        <f t="shared" si="2"/>
        <v>0</v>
      </c>
      <c r="AJ23" s="95">
        <f t="shared" si="2"/>
        <v>0</v>
      </c>
      <c r="AK23" s="95">
        <f t="shared" si="2"/>
        <v>0</v>
      </c>
    </row>
    <row r="24" spans="1:37">
      <c r="A24" t="str">
        <f t="shared" si="0"/>
        <v>LCTLHSIWest</v>
      </c>
      <c r="B24" t="s">
        <v>37</v>
      </c>
      <c r="C24" t="s">
        <v>34</v>
      </c>
      <c r="D24" s="74" t="s">
        <v>24</v>
      </c>
      <c r="N24">
        <v>-688</v>
      </c>
      <c r="O24">
        <v>-571</v>
      </c>
      <c r="P24">
        <v>-630</v>
      </c>
      <c r="Q24">
        <v>-553</v>
      </c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</row>
    <row r="25" spans="1:37">
      <c r="A25" t="str">
        <f t="shared" si="0"/>
        <v>LCTLHSIEAST</v>
      </c>
      <c r="B25" t="s">
        <v>37</v>
      </c>
      <c r="C25" t="s">
        <v>34</v>
      </c>
      <c r="D25" s="74" t="s">
        <v>19</v>
      </c>
      <c r="E25">
        <v>-2848</v>
      </c>
      <c r="F25">
        <v>-2391</v>
      </c>
      <c r="G25">
        <v>-2300</v>
      </c>
      <c r="H25">
        <v>-2492</v>
      </c>
      <c r="I25">
        <v>-2082</v>
      </c>
      <c r="J25">
        <v>-2336</v>
      </c>
      <c r="K25">
        <v>-2840</v>
      </c>
      <c r="L25">
        <v>-2415</v>
      </c>
      <c r="M25">
        <v>-2503</v>
      </c>
      <c r="N25">
        <v>-2998</v>
      </c>
      <c r="O25">
        <v>-2709</v>
      </c>
      <c r="P25">
        <v>-2822</v>
      </c>
      <c r="Q25">
        <v>-3639</v>
      </c>
    </row>
    <row r="26" spans="1:37">
      <c r="A26" t="str">
        <f t="shared" si="0"/>
        <v>LCTLHSIUNKNOWN</v>
      </c>
      <c r="B26" t="s">
        <v>37</v>
      </c>
      <c r="C26" t="s">
        <v>34</v>
      </c>
      <c r="D26" t="s">
        <v>31</v>
      </c>
      <c r="E26">
        <v>0</v>
      </c>
      <c r="F26">
        <v>-8</v>
      </c>
      <c r="G26">
        <v>-6</v>
      </c>
      <c r="H26">
        <v>-3</v>
      </c>
      <c r="I26">
        <v>0</v>
      </c>
      <c r="J26">
        <v>0</v>
      </c>
      <c r="K26">
        <v>-2</v>
      </c>
      <c r="L26">
        <v>-2</v>
      </c>
      <c r="M26">
        <v>0</v>
      </c>
      <c r="N26">
        <v>-1</v>
      </c>
      <c r="O26">
        <v>0</v>
      </c>
      <c r="P26">
        <v>0</v>
      </c>
      <c r="Q26">
        <v>0</v>
      </c>
      <c r="S26" s="45"/>
    </row>
    <row r="27" spans="1:37">
      <c r="A27" t="str">
        <f t="shared" si="0"/>
        <v>LCTLB1Central</v>
      </c>
      <c r="B27" t="s">
        <v>37</v>
      </c>
      <c r="C27" t="s">
        <v>36</v>
      </c>
      <c r="D27" s="92" t="s">
        <v>174</v>
      </c>
      <c r="E27">
        <v>-2409</v>
      </c>
      <c r="F27">
        <v>-2119</v>
      </c>
      <c r="G27">
        <v>-2209</v>
      </c>
      <c r="H27">
        <v>-2563</v>
      </c>
      <c r="I27">
        <v>-2613</v>
      </c>
      <c r="J27">
        <v>-2456</v>
      </c>
      <c r="K27">
        <v>-2514</v>
      </c>
      <c r="L27">
        <v>-2024</v>
      </c>
      <c r="M27">
        <v>-2412</v>
      </c>
    </row>
    <row r="28" spans="1:37">
      <c r="A28" t="str">
        <f t="shared" si="0"/>
        <v>LCTLB1Midwest</v>
      </c>
      <c r="B28" t="s">
        <v>37</v>
      </c>
      <c r="C28" t="s">
        <v>36</v>
      </c>
      <c r="D28" s="74" t="s">
        <v>27</v>
      </c>
      <c r="E28">
        <v>-1606</v>
      </c>
      <c r="F28">
        <v>-1741</v>
      </c>
      <c r="G28">
        <v>-1722</v>
      </c>
      <c r="H28">
        <v>-1994</v>
      </c>
      <c r="I28">
        <v>-1982</v>
      </c>
      <c r="J28">
        <v>-1803</v>
      </c>
      <c r="K28">
        <v>-2063</v>
      </c>
      <c r="L28">
        <v>-1495</v>
      </c>
      <c r="M28">
        <v>-1790</v>
      </c>
      <c r="N28">
        <v>-2963</v>
      </c>
      <c r="O28">
        <v>-2754</v>
      </c>
      <c r="P28">
        <v>-3192</v>
      </c>
      <c r="Q28">
        <v>-2855</v>
      </c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>
      <c r="A29" t="str">
        <f t="shared" si="0"/>
        <v>LCTLB1Northwest</v>
      </c>
      <c r="B29" t="s">
        <v>37</v>
      </c>
      <c r="C29" t="s">
        <v>36</v>
      </c>
      <c r="D29" s="74" t="s">
        <v>44</v>
      </c>
      <c r="E29">
        <v>-519</v>
      </c>
      <c r="F29">
        <v>-532</v>
      </c>
      <c r="G29">
        <v>-559</v>
      </c>
      <c r="H29">
        <v>-505</v>
      </c>
      <c r="I29">
        <v>-589</v>
      </c>
      <c r="J29">
        <v>-576</v>
      </c>
      <c r="K29">
        <v>-605</v>
      </c>
      <c r="L29">
        <v>-469</v>
      </c>
      <c r="M29">
        <v>-579</v>
      </c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</row>
    <row r="30" spans="1:37">
      <c r="A30" t="str">
        <f t="shared" si="0"/>
        <v>LCTLB1Southwest</v>
      </c>
      <c r="B30" t="s">
        <v>37</v>
      </c>
      <c r="C30" t="s">
        <v>36</v>
      </c>
      <c r="D30" s="76" t="s">
        <v>175</v>
      </c>
      <c r="E30">
        <v>-1149</v>
      </c>
      <c r="F30">
        <v>-1292</v>
      </c>
      <c r="G30">
        <v>-1180</v>
      </c>
      <c r="H30">
        <v>-1135</v>
      </c>
      <c r="I30">
        <v>-1287</v>
      </c>
      <c r="J30">
        <v>-1333</v>
      </c>
      <c r="K30">
        <v>-1403</v>
      </c>
      <c r="L30">
        <v>-854</v>
      </c>
      <c r="M30">
        <v>-1206</v>
      </c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</row>
    <row r="31" spans="1:37">
      <c r="A31" t="str">
        <f t="shared" si="0"/>
        <v>LCTLB1Mountain West</v>
      </c>
      <c r="B31" t="s">
        <v>37</v>
      </c>
      <c r="C31" t="s">
        <v>36</v>
      </c>
      <c r="D31" s="74" t="s">
        <v>23</v>
      </c>
      <c r="N31">
        <v>-152</v>
      </c>
      <c r="O31">
        <v>-154</v>
      </c>
      <c r="P31">
        <v>-216</v>
      </c>
      <c r="Q31">
        <v>-132</v>
      </c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</row>
    <row r="32" spans="1:37">
      <c r="A32" t="str">
        <f t="shared" si="0"/>
        <v>LCTLB1West</v>
      </c>
      <c r="B32" t="s">
        <v>37</v>
      </c>
      <c r="C32" t="s">
        <v>36</v>
      </c>
      <c r="D32" s="74" t="s">
        <v>24</v>
      </c>
      <c r="N32">
        <v>-1795</v>
      </c>
      <c r="O32">
        <v>-2008</v>
      </c>
      <c r="P32">
        <v>-1671</v>
      </c>
      <c r="Q32">
        <v>-1720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</row>
    <row r="33" spans="1:37">
      <c r="A33" t="str">
        <f t="shared" si="0"/>
        <v>LCTLB1EAST</v>
      </c>
      <c r="B33" t="s">
        <v>37</v>
      </c>
      <c r="C33" t="s">
        <v>36</v>
      </c>
      <c r="D33" t="s">
        <v>19</v>
      </c>
      <c r="E33">
        <v>-6170</v>
      </c>
      <c r="F33">
        <v>-6770</v>
      </c>
      <c r="G33">
        <v>-6115</v>
      </c>
      <c r="H33">
        <v>-6310</v>
      </c>
      <c r="I33">
        <v>-6600</v>
      </c>
      <c r="J33">
        <v>-6247</v>
      </c>
      <c r="K33">
        <v>-7595</v>
      </c>
      <c r="L33">
        <v>-5668</v>
      </c>
      <c r="M33">
        <v>-5714</v>
      </c>
      <c r="N33">
        <v>-7609</v>
      </c>
      <c r="O33">
        <v>-6678</v>
      </c>
      <c r="P33">
        <v>-7188</v>
      </c>
      <c r="Q33">
        <v>-7092</v>
      </c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</row>
    <row r="34" spans="1:37">
      <c r="A34" t="str">
        <f t="shared" si="0"/>
        <v>LCTLB1UNKNOWN</v>
      </c>
      <c r="B34" t="s">
        <v>37</v>
      </c>
      <c r="C34" t="s">
        <v>36</v>
      </c>
      <c r="D34" t="s">
        <v>31</v>
      </c>
      <c r="E34">
        <v>-1</v>
      </c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</row>
    <row r="35" spans="1:37">
      <c r="A35" t="str">
        <f t="shared" si="0"/>
        <v>CentuyrLinkHSICentral</v>
      </c>
      <c r="B35" t="s">
        <v>173</v>
      </c>
      <c r="C35" t="s">
        <v>34</v>
      </c>
      <c r="D35" s="92" t="s">
        <v>174</v>
      </c>
      <c r="E35">
        <f>SUM(E3,E19)</f>
        <v>-1926</v>
      </c>
      <c r="F35">
        <f t="shared" ref="F35:Q35" si="4">SUM(F3,F19)</f>
        <v>-1695</v>
      </c>
      <c r="G35">
        <f t="shared" si="4"/>
        <v>-1763</v>
      </c>
      <c r="H35">
        <f t="shared" si="4"/>
        <v>-2023</v>
      </c>
      <c r="I35">
        <f t="shared" si="4"/>
        <v>-1778</v>
      </c>
      <c r="J35">
        <f t="shared" si="4"/>
        <v>-1879</v>
      </c>
      <c r="K35">
        <f t="shared" si="4"/>
        <v>-1896</v>
      </c>
      <c r="L35">
        <f t="shared" si="4"/>
        <v>-2773</v>
      </c>
      <c r="M35">
        <f t="shared" si="4"/>
        <v>-1986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</row>
    <row r="36" spans="1:37">
      <c r="A36" t="str">
        <f t="shared" ref="A36:A50" si="5">B36&amp;C36&amp;D36</f>
        <v>CentuyrLinkHSIMidwest</v>
      </c>
      <c r="B36" t="s">
        <v>173</v>
      </c>
      <c r="C36" t="s">
        <v>34</v>
      </c>
      <c r="D36" s="74" t="s">
        <v>27</v>
      </c>
      <c r="E36">
        <f t="shared" ref="E36:Q36" si="6">SUM(E4,E20)</f>
        <v>-1542</v>
      </c>
      <c r="F36">
        <f t="shared" si="6"/>
        <v>-1543</v>
      </c>
      <c r="G36">
        <f t="shared" si="6"/>
        <v>-1460</v>
      </c>
      <c r="H36">
        <f t="shared" si="6"/>
        <v>-1710</v>
      </c>
      <c r="I36">
        <f t="shared" si="6"/>
        <v>-1644</v>
      </c>
      <c r="J36">
        <f t="shared" si="6"/>
        <v>-1657</v>
      </c>
      <c r="K36">
        <f t="shared" si="6"/>
        <v>-1730</v>
      </c>
      <c r="L36">
        <f t="shared" si="6"/>
        <v>-1524</v>
      </c>
      <c r="M36">
        <f t="shared" si="6"/>
        <v>-1726</v>
      </c>
      <c r="N36">
        <f t="shared" si="6"/>
        <v>-2081</v>
      </c>
      <c r="O36">
        <f t="shared" si="6"/>
        <v>-2007</v>
      </c>
      <c r="P36">
        <f t="shared" si="6"/>
        <v>-2128</v>
      </c>
      <c r="Q36">
        <f t="shared" si="6"/>
        <v>-2167</v>
      </c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</row>
    <row r="37" spans="1:37">
      <c r="A37" t="str">
        <f t="shared" si="5"/>
        <v>CentuyrLinkHSINorthwest</v>
      </c>
      <c r="B37" t="s">
        <v>173</v>
      </c>
      <c r="C37" t="s">
        <v>34</v>
      </c>
      <c r="D37" s="74" t="s">
        <v>44</v>
      </c>
      <c r="E37">
        <f t="shared" ref="E37:Q37" si="7">SUM(E5,E21)</f>
        <v>-1809</v>
      </c>
      <c r="F37">
        <f t="shared" si="7"/>
        <v>-1729</v>
      </c>
      <c r="G37">
        <f t="shared" si="7"/>
        <v>-1666</v>
      </c>
      <c r="H37">
        <f t="shared" si="7"/>
        <v>-1748</v>
      </c>
      <c r="I37">
        <f t="shared" si="7"/>
        <v>-1622</v>
      </c>
      <c r="J37">
        <f t="shared" si="7"/>
        <v>-1713</v>
      </c>
      <c r="K37">
        <f t="shared" si="7"/>
        <v>-1770</v>
      </c>
      <c r="L37">
        <f t="shared" si="7"/>
        <v>-1425</v>
      </c>
      <c r="M37">
        <f t="shared" si="7"/>
        <v>-1597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</row>
    <row r="38" spans="1:37">
      <c r="A38" t="str">
        <f t="shared" si="5"/>
        <v>CentuyrLinkHSISouthwest</v>
      </c>
      <c r="B38" t="s">
        <v>173</v>
      </c>
      <c r="C38" t="s">
        <v>34</v>
      </c>
      <c r="D38" s="76" t="s">
        <v>175</v>
      </c>
      <c r="E38">
        <f t="shared" ref="E38:Q38" si="8">SUM(E6,E22)</f>
        <v>-2175</v>
      </c>
      <c r="F38">
        <f t="shared" si="8"/>
        <v>-2060</v>
      </c>
      <c r="G38">
        <f t="shared" si="8"/>
        <v>-2103</v>
      </c>
      <c r="H38">
        <f t="shared" si="8"/>
        <v>-2197</v>
      </c>
      <c r="I38">
        <f t="shared" si="8"/>
        <v>-1905</v>
      </c>
      <c r="J38">
        <f t="shared" si="8"/>
        <v>-2099</v>
      </c>
      <c r="K38">
        <f t="shared" si="8"/>
        <v>-2153</v>
      </c>
      <c r="L38">
        <f t="shared" si="8"/>
        <v>-1770</v>
      </c>
      <c r="M38">
        <f t="shared" si="8"/>
        <v>-2044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</row>
    <row r="39" spans="1:37">
      <c r="A39" t="str">
        <f t="shared" si="5"/>
        <v>CentuyrLinkHSIMountain West</v>
      </c>
      <c r="B39" t="s">
        <v>173</v>
      </c>
      <c r="C39" t="s">
        <v>34</v>
      </c>
      <c r="D39" s="74" t="s">
        <v>23</v>
      </c>
      <c r="E39">
        <f t="shared" ref="E39:Q39" si="9">SUM(E7,E23)</f>
        <v>0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0</v>
      </c>
      <c r="K39">
        <f t="shared" si="9"/>
        <v>0</v>
      </c>
      <c r="L39">
        <f t="shared" si="9"/>
        <v>0</v>
      </c>
      <c r="M39">
        <f t="shared" si="9"/>
        <v>0</v>
      </c>
      <c r="N39">
        <f t="shared" si="9"/>
        <v>-2255</v>
      </c>
      <c r="O39">
        <f t="shared" si="9"/>
        <v>-1999</v>
      </c>
      <c r="P39">
        <f t="shared" si="9"/>
        <v>-2323</v>
      </c>
      <c r="Q39">
        <f t="shared" si="9"/>
        <v>-2235</v>
      </c>
    </row>
    <row r="40" spans="1:37">
      <c r="A40" t="str">
        <f t="shared" si="5"/>
        <v>CentuyrLinkHSIWest</v>
      </c>
      <c r="B40" t="s">
        <v>173</v>
      </c>
      <c r="C40" t="s">
        <v>34</v>
      </c>
      <c r="D40" s="74" t="s">
        <v>24</v>
      </c>
      <c r="E40">
        <f t="shared" ref="E40:Q40" si="10">SUM(E8,E24)</f>
        <v>0</v>
      </c>
      <c r="F40">
        <f t="shared" si="10"/>
        <v>0</v>
      </c>
      <c r="G40">
        <f t="shared" si="10"/>
        <v>0</v>
      </c>
      <c r="H40">
        <f t="shared" si="10"/>
        <v>0</v>
      </c>
      <c r="I40">
        <f t="shared" si="10"/>
        <v>0</v>
      </c>
      <c r="J40">
        <f t="shared" si="10"/>
        <v>0</v>
      </c>
      <c r="K40">
        <f t="shared" si="10"/>
        <v>0</v>
      </c>
      <c r="L40">
        <f t="shared" si="10"/>
        <v>0</v>
      </c>
      <c r="M40">
        <f t="shared" si="10"/>
        <v>0</v>
      </c>
      <c r="N40">
        <f t="shared" si="10"/>
        <v>-2515</v>
      </c>
      <c r="O40">
        <f t="shared" si="10"/>
        <v>-2255</v>
      </c>
      <c r="P40">
        <f t="shared" si="10"/>
        <v>-2594</v>
      </c>
      <c r="Q40">
        <f t="shared" si="10"/>
        <v>-2407</v>
      </c>
    </row>
    <row r="41" spans="1:37">
      <c r="A41" t="str">
        <f t="shared" si="5"/>
        <v>CentuyrLinkHSIEAST</v>
      </c>
      <c r="B41" t="s">
        <v>173</v>
      </c>
      <c r="C41" t="s">
        <v>34</v>
      </c>
      <c r="D41" t="s">
        <v>19</v>
      </c>
      <c r="E41">
        <f>SUM(E9,E25)</f>
        <v>-2848</v>
      </c>
      <c r="F41">
        <f t="shared" ref="F41:Q42" si="11">SUM(F9,F25)</f>
        <v>-2391</v>
      </c>
      <c r="G41">
        <f t="shared" si="11"/>
        <v>-2300</v>
      </c>
      <c r="H41">
        <f t="shared" si="11"/>
        <v>-2492</v>
      </c>
      <c r="I41">
        <f t="shared" si="11"/>
        <v>-2082</v>
      </c>
      <c r="J41">
        <f t="shared" si="11"/>
        <v>-2336</v>
      </c>
      <c r="K41">
        <f t="shared" si="11"/>
        <v>-2840</v>
      </c>
      <c r="L41">
        <f t="shared" si="11"/>
        <v>-2415</v>
      </c>
      <c r="M41">
        <f t="shared" si="11"/>
        <v>-2503</v>
      </c>
      <c r="N41">
        <f t="shared" si="11"/>
        <v>-2998</v>
      </c>
      <c r="O41">
        <f t="shared" si="11"/>
        <v>-2709</v>
      </c>
      <c r="P41">
        <f t="shared" si="11"/>
        <v>-2822</v>
      </c>
      <c r="Q41">
        <f t="shared" si="11"/>
        <v>-3639</v>
      </c>
    </row>
    <row r="42" spans="1:37">
      <c r="A42" t="str">
        <f t="shared" si="5"/>
        <v>CentuyrLinkHSIUNKNOWN</v>
      </c>
      <c r="B42" t="s">
        <v>173</v>
      </c>
      <c r="C42" t="s">
        <v>34</v>
      </c>
      <c r="D42" t="s">
        <v>31</v>
      </c>
      <c r="E42">
        <f>SUM(E10,E26)</f>
        <v>0</v>
      </c>
      <c r="F42">
        <f t="shared" si="11"/>
        <v>-8</v>
      </c>
      <c r="G42">
        <f t="shared" si="11"/>
        <v>-6</v>
      </c>
      <c r="H42">
        <f t="shared" si="11"/>
        <v>-3</v>
      </c>
      <c r="I42">
        <f t="shared" si="11"/>
        <v>0</v>
      </c>
      <c r="J42">
        <f t="shared" si="11"/>
        <v>0</v>
      </c>
      <c r="K42">
        <f t="shared" si="11"/>
        <v>-2</v>
      </c>
      <c r="L42">
        <f t="shared" si="11"/>
        <v>-2</v>
      </c>
      <c r="M42">
        <f t="shared" si="11"/>
        <v>0</v>
      </c>
      <c r="N42">
        <f t="shared" si="11"/>
        <v>-1</v>
      </c>
      <c r="O42">
        <f t="shared" si="11"/>
        <v>0</v>
      </c>
      <c r="P42">
        <f t="shared" si="11"/>
        <v>0</v>
      </c>
      <c r="Q42">
        <f t="shared" si="11"/>
        <v>0</v>
      </c>
    </row>
    <row r="43" spans="1:37">
      <c r="A43" t="str">
        <f t="shared" si="5"/>
        <v>CentuyrLinkB1Central</v>
      </c>
      <c r="B43" t="s">
        <v>173</v>
      </c>
      <c r="C43" t="s">
        <v>36</v>
      </c>
      <c r="D43" s="92" t="s">
        <v>174</v>
      </c>
      <c r="E43">
        <f>SUM(E11,E27)</f>
        <v>-6057</v>
      </c>
      <c r="F43">
        <f t="shared" ref="F43:Q43" si="12">SUM(F11,F27)</f>
        <v>-5573</v>
      </c>
      <c r="G43">
        <f t="shared" si="12"/>
        <v>-5569</v>
      </c>
      <c r="H43">
        <f t="shared" si="12"/>
        <v>-5995</v>
      </c>
      <c r="I43">
        <f t="shared" si="12"/>
        <v>-6164</v>
      </c>
      <c r="J43">
        <f t="shared" si="12"/>
        <v>-5898</v>
      </c>
      <c r="K43">
        <f t="shared" si="12"/>
        <v>-6106</v>
      </c>
      <c r="L43">
        <f t="shared" si="12"/>
        <v>-4763</v>
      </c>
      <c r="M43">
        <f t="shared" si="12"/>
        <v>-5729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2"/>
        <v>0</v>
      </c>
    </row>
    <row r="44" spans="1:37">
      <c r="A44" t="str">
        <f t="shared" si="5"/>
        <v>CentuyrLinkB1Midwest</v>
      </c>
      <c r="B44" t="s">
        <v>173</v>
      </c>
      <c r="C44" t="s">
        <v>36</v>
      </c>
      <c r="D44" s="74" t="s">
        <v>27</v>
      </c>
      <c r="E44">
        <f t="shared" ref="E44:Q44" si="13">SUM(E12,E28)</f>
        <v>-4608</v>
      </c>
      <c r="F44">
        <f t="shared" si="13"/>
        <v>-5458</v>
      </c>
      <c r="G44">
        <f t="shared" si="13"/>
        <v>-5135</v>
      </c>
      <c r="H44">
        <f t="shared" si="13"/>
        <v>-5994</v>
      </c>
      <c r="I44">
        <f t="shared" si="13"/>
        <v>-5477</v>
      </c>
      <c r="J44">
        <f t="shared" si="13"/>
        <v>-5424</v>
      </c>
      <c r="K44">
        <f t="shared" si="13"/>
        <v>-6147</v>
      </c>
      <c r="L44">
        <f t="shared" si="13"/>
        <v>-5166</v>
      </c>
      <c r="M44">
        <f t="shared" si="13"/>
        <v>-5715</v>
      </c>
      <c r="N44">
        <f t="shared" si="13"/>
        <v>-6827</v>
      </c>
      <c r="O44">
        <f t="shared" si="13"/>
        <v>-6249</v>
      </c>
      <c r="P44">
        <f t="shared" si="13"/>
        <v>-6845</v>
      </c>
      <c r="Q44">
        <f t="shared" si="13"/>
        <v>-6663</v>
      </c>
      <c r="R44" s="94"/>
    </row>
    <row r="45" spans="1:37">
      <c r="A45" t="str">
        <f t="shared" si="5"/>
        <v>CentuyrLinkB1Northwest</v>
      </c>
      <c r="B45" t="s">
        <v>173</v>
      </c>
      <c r="C45" t="s">
        <v>36</v>
      </c>
      <c r="D45" s="74" t="s">
        <v>44</v>
      </c>
      <c r="E45">
        <f t="shared" ref="E45:Q45" si="14">SUM(E13,E29)</f>
        <v>-6683</v>
      </c>
      <c r="F45">
        <f t="shared" si="14"/>
        <v>-6422</v>
      </c>
      <c r="G45">
        <f t="shared" si="14"/>
        <v>-6370</v>
      </c>
      <c r="H45">
        <f t="shared" si="14"/>
        <v>-6473</v>
      </c>
      <c r="I45">
        <f t="shared" si="14"/>
        <v>-6341</v>
      </c>
      <c r="J45">
        <f t="shared" si="14"/>
        <v>-6131</v>
      </c>
      <c r="K45">
        <f t="shared" si="14"/>
        <v>-7066</v>
      </c>
      <c r="L45">
        <f t="shared" si="14"/>
        <v>-5581</v>
      </c>
      <c r="M45">
        <f t="shared" si="14"/>
        <v>-6047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4"/>
        <v>0</v>
      </c>
    </row>
    <row r="46" spans="1:37">
      <c r="A46" t="str">
        <f t="shared" si="5"/>
        <v>CentuyrLinkB1Southwest</v>
      </c>
      <c r="B46" t="s">
        <v>173</v>
      </c>
      <c r="C46" t="s">
        <v>36</v>
      </c>
      <c r="D46" s="76" t="s">
        <v>175</v>
      </c>
      <c r="E46">
        <f t="shared" ref="E46:Q46" si="15">SUM(E14,E30)</f>
        <v>-8614</v>
      </c>
      <c r="F46">
        <f t="shared" si="15"/>
        <v>-7644</v>
      </c>
      <c r="G46">
        <f t="shared" si="15"/>
        <v>-7118</v>
      </c>
      <c r="H46">
        <f t="shared" si="15"/>
        <v>-7708</v>
      </c>
      <c r="I46">
        <f t="shared" si="15"/>
        <v>-7042</v>
      </c>
      <c r="J46">
        <f t="shared" si="15"/>
        <v>-7439</v>
      </c>
      <c r="K46">
        <f t="shared" si="15"/>
        <v>-8395</v>
      </c>
      <c r="L46">
        <f t="shared" si="15"/>
        <v>-6199</v>
      </c>
      <c r="M46">
        <f t="shared" si="15"/>
        <v>-7114</v>
      </c>
      <c r="N46">
        <f t="shared" si="15"/>
        <v>0</v>
      </c>
      <c r="O46">
        <f t="shared" si="15"/>
        <v>0</v>
      </c>
      <c r="P46">
        <f t="shared" si="15"/>
        <v>0</v>
      </c>
      <c r="Q46">
        <f t="shared" si="15"/>
        <v>0</v>
      </c>
    </row>
    <row r="47" spans="1:37">
      <c r="A47" t="str">
        <f t="shared" si="5"/>
        <v>CentuyrLinkB1Mountain West</v>
      </c>
      <c r="B47" t="s">
        <v>173</v>
      </c>
      <c r="C47" t="s">
        <v>36</v>
      </c>
      <c r="D47" s="74" t="s">
        <v>23</v>
      </c>
      <c r="E47">
        <f t="shared" ref="E47:Q47" si="16">SUM(E15,E31)</f>
        <v>0</v>
      </c>
      <c r="F47">
        <f t="shared" si="16"/>
        <v>0</v>
      </c>
      <c r="G47">
        <f t="shared" si="16"/>
        <v>0</v>
      </c>
      <c r="H47">
        <f t="shared" si="16"/>
        <v>0</v>
      </c>
      <c r="I47">
        <f t="shared" si="16"/>
        <v>0</v>
      </c>
      <c r="J47">
        <f t="shared" si="16"/>
        <v>0</v>
      </c>
      <c r="K47">
        <f t="shared" si="16"/>
        <v>0</v>
      </c>
      <c r="L47">
        <f t="shared" si="16"/>
        <v>0</v>
      </c>
      <c r="M47">
        <f t="shared" si="16"/>
        <v>0</v>
      </c>
      <c r="N47">
        <f t="shared" si="16"/>
        <v>-8055</v>
      </c>
      <c r="O47">
        <f t="shared" si="16"/>
        <v>-7944</v>
      </c>
      <c r="P47">
        <f t="shared" si="16"/>
        <v>-8539</v>
      </c>
      <c r="Q47">
        <f t="shared" si="16"/>
        <v>-8292</v>
      </c>
    </row>
    <row r="48" spans="1:37">
      <c r="A48" t="str">
        <f t="shared" si="5"/>
        <v>CentuyrLinkB1West</v>
      </c>
      <c r="B48" t="s">
        <v>173</v>
      </c>
      <c r="C48" t="s">
        <v>36</v>
      </c>
      <c r="D48" s="74" t="s">
        <v>24</v>
      </c>
      <c r="E48">
        <f t="shared" ref="E48:Q48" si="17">SUM(E16,E32)</f>
        <v>0</v>
      </c>
      <c r="F48">
        <f t="shared" si="17"/>
        <v>0</v>
      </c>
      <c r="G48">
        <f t="shared" si="17"/>
        <v>0</v>
      </c>
      <c r="H48">
        <f t="shared" si="17"/>
        <v>0</v>
      </c>
      <c r="I48">
        <f t="shared" si="17"/>
        <v>0</v>
      </c>
      <c r="J48">
        <f t="shared" si="17"/>
        <v>0</v>
      </c>
      <c r="K48">
        <f t="shared" si="17"/>
        <v>0</v>
      </c>
      <c r="L48">
        <f t="shared" si="17"/>
        <v>0</v>
      </c>
      <c r="M48">
        <f t="shared" si="17"/>
        <v>0</v>
      </c>
      <c r="N48">
        <f t="shared" si="17"/>
        <v>-8775</v>
      </c>
      <c r="O48">
        <f t="shared" si="17"/>
        <v>-8651</v>
      </c>
      <c r="P48">
        <f t="shared" si="17"/>
        <v>-9373</v>
      </c>
      <c r="Q48">
        <f t="shared" si="17"/>
        <v>-8278</v>
      </c>
    </row>
    <row r="49" spans="1:18">
      <c r="A49" t="str">
        <f t="shared" si="5"/>
        <v>CentuyrLinkB1EAST</v>
      </c>
      <c r="B49" t="s">
        <v>173</v>
      </c>
      <c r="C49" t="s">
        <v>36</v>
      </c>
      <c r="D49" t="s">
        <v>19</v>
      </c>
      <c r="E49">
        <f t="shared" ref="E49:Q49" si="18">SUM(E17,E33)</f>
        <v>-6170</v>
      </c>
      <c r="F49">
        <f t="shared" si="18"/>
        <v>-6770</v>
      </c>
      <c r="G49">
        <f t="shared" si="18"/>
        <v>-6115</v>
      </c>
      <c r="H49">
        <f t="shared" si="18"/>
        <v>-6310</v>
      </c>
      <c r="I49">
        <f t="shared" si="18"/>
        <v>-6600</v>
      </c>
      <c r="J49">
        <f t="shared" si="18"/>
        <v>-6247</v>
      </c>
      <c r="K49">
        <f t="shared" si="18"/>
        <v>-7595</v>
      </c>
      <c r="L49">
        <f t="shared" si="18"/>
        <v>-5668</v>
      </c>
      <c r="M49">
        <f t="shared" si="18"/>
        <v>-5714</v>
      </c>
      <c r="N49">
        <f t="shared" si="18"/>
        <v>-7609</v>
      </c>
      <c r="O49">
        <f t="shared" si="18"/>
        <v>-6678</v>
      </c>
      <c r="P49">
        <f t="shared" si="18"/>
        <v>-7188</v>
      </c>
      <c r="Q49">
        <f t="shared" si="18"/>
        <v>-7092</v>
      </c>
    </row>
    <row r="50" spans="1:18">
      <c r="A50" t="str">
        <f t="shared" si="5"/>
        <v>CentuyrLinkB1UNKNOWN</v>
      </c>
      <c r="B50" t="s">
        <v>173</v>
      </c>
      <c r="C50" t="s">
        <v>36</v>
      </c>
      <c r="D50" t="s">
        <v>31</v>
      </c>
      <c r="E50">
        <f t="shared" ref="E50:Q50" si="19">SUM(E18,E34)</f>
        <v>-1</v>
      </c>
      <c r="F50">
        <f t="shared" si="19"/>
        <v>0</v>
      </c>
      <c r="G50">
        <f t="shared" si="19"/>
        <v>0</v>
      </c>
      <c r="H50">
        <f t="shared" si="19"/>
        <v>0</v>
      </c>
      <c r="I50">
        <f t="shared" si="19"/>
        <v>0</v>
      </c>
      <c r="J50">
        <f t="shared" si="19"/>
        <v>0</v>
      </c>
      <c r="K50">
        <f t="shared" si="19"/>
        <v>0</v>
      </c>
      <c r="L50">
        <f t="shared" si="19"/>
        <v>0</v>
      </c>
      <c r="M50">
        <f t="shared" si="19"/>
        <v>0</v>
      </c>
      <c r="N50">
        <f t="shared" si="19"/>
        <v>0</v>
      </c>
      <c r="O50">
        <f t="shared" si="19"/>
        <v>0</v>
      </c>
      <c r="P50">
        <f t="shared" si="19"/>
        <v>-1</v>
      </c>
      <c r="Q50">
        <f t="shared" si="19"/>
        <v>0</v>
      </c>
    </row>
    <row r="52" spans="1:18">
      <c r="R52" s="93"/>
    </row>
    <row r="55" spans="1:18">
      <c r="A55" s="46" t="s">
        <v>224</v>
      </c>
    </row>
    <row r="57" spans="1:18">
      <c r="A57" t="s">
        <v>40</v>
      </c>
      <c r="B57" t="s">
        <v>33</v>
      </c>
      <c r="C57" t="s">
        <v>32</v>
      </c>
      <c r="D57" t="s">
        <v>17</v>
      </c>
      <c r="E57" s="45">
        <v>41759</v>
      </c>
      <c r="F57" s="45">
        <v>41790</v>
      </c>
      <c r="G57" s="45">
        <v>41820</v>
      </c>
      <c r="H57" s="45">
        <v>41851</v>
      </c>
      <c r="I57" s="45">
        <v>41881</v>
      </c>
      <c r="J57" s="45">
        <v>41912</v>
      </c>
      <c r="K57" s="45">
        <v>41943</v>
      </c>
      <c r="L57" s="45">
        <v>41973</v>
      </c>
      <c r="M57" s="45">
        <v>42004</v>
      </c>
      <c r="N57" s="45">
        <v>42035</v>
      </c>
      <c r="O57" s="45">
        <v>42063</v>
      </c>
      <c r="P57" s="45">
        <v>42094</v>
      </c>
      <c r="Q57" s="45">
        <v>42124</v>
      </c>
    </row>
    <row r="58" spans="1:18">
      <c r="A58" t="s">
        <v>176</v>
      </c>
      <c r="B58" t="s">
        <v>35</v>
      </c>
      <c r="C58" t="s">
        <v>34</v>
      </c>
      <c r="D58" t="s">
        <v>174</v>
      </c>
      <c r="E58">
        <v>56353</v>
      </c>
      <c r="F58">
        <v>56275</v>
      </c>
      <c r="G58">
        <v>56266</v>
      </c>
      <c r="H58">
        <v>56155</v>
      </c>
      <c r="I58">
        <v>55949</v>
      </c>
      <c r="J58">
        <v>55857</v>
      </c>
      <c r="K58">
        <v>55768</v>
      </c>
      <c r="L58">
        <v>54491</v>
      </c>
      <c r="M58">
        <v>54251</v>
      </c>
    </row>
    <row r="59" spans="1:18">
      <c r="A59" t="s">
        <v>177</v>
      </c>
      <c r="B59" t="s">
        <v>35</v>
      </c>
      <c r="C59" t="s">
        <v>34</v>
      </c>
      <c r="D59" t="s">
        <v>27</v>
      </c>
      <c r="E59">
        <v>58447</v>
      </c>
      <c r="F59">
        <v>58286</v>
      </c>
      <c r="G59">
        <v>58361</v>
      </c>
      <c r="H59">
        <v>58348</v>
      </c>
      <c r="I59">
        <v>58436</v>
      </c>
      <c r="J59">
        <v>58284</v>
      </c>
      <c r="K59">
        <v>58228</v>
      </c>
      <c r="L59">
        <v>58056</v>
      </c>
      <c r="M59">
        <v>57883</v>
      </c>
      <c r="N59">
        <v>57880</v>
      </c>
      <c r="O59">
        <v>57683</v>
      </c>
      <c r="P59">
        <v>57554</v>
      </c>
      <c r="Q59">
        <v>57412</v>
      </c>
    </row>
    <row r="60" spans="1:18">
      <c r="A60" t="s">
        <v>178</v>
      </c>
      <c r="B60" t="s">
        <v>35</v>
      </c>
      <c r="C60" t="s">
        <v>34</v>
      </c>
      <c r="D60" t="s">
        <v>44</v>
      </c>
      <c r="E60">
        <v>84021</v>
      </c>
      <c r="F60">
        <v>83713</v>
      </c>
      <c r="G60">
        <v>83517</v>
      </c>
      <c r="H60">
        <v>83176</v>
      </c>
      <c r="I60">
        <v>82927</v>
      </c>
      <c r="J60">
        <v>82738</v>
      </c>
      <c r="K60">
        <v>82652</v>
      </c>
      <c r="L60">
        <v>82407</v>
      </c>
      <c r="M60">
        <v>82118</v>
      </c>
    </row>
    <row r="61" spans="1:18">
      <c r="A61" t="s">
        <v>179</v>
      </c>
      <c r="B61" t="s">
        <v>35</v>
      </c>
      <c r="C61" t="s">
        <v>34</v>
      </c>
      <c r="D61" t="s">
        <v>175</v>
      </c>
      <c r="E61">
        <v>89820</v>
      </c>
      <c r="F61">
        <v>89385</v>
      </c>
      <c r="G61">
        <v>89005</v>
      </c>
      <c r="H61">
        <v>88657</v>
      </c>
      <c r="I61">
        <v>88424</v>
      </c>
      <c r="J61">
        <v>88137</v>
      </c>
      <c r="K61">
        <v>87867</v>
      </c>
      <c r="L61">
        <v>87606</v>
      </c>
      <c r="M61">
        <v>87117</v>
      </c>
    </row>
    <row r="62" spans="1:18">
      <c r="A62" t="s">
        <v>180</v>
      </c>
      <c r="B62" t="s">
        <v>35</v>
      </c>
      <c r="C62" t="s">
        <v>34</v>
      </c>
      <c r="D62" t="s">
        <v>23</v>
      </c>
      <c r="N62">
        <v>122973</v>
      </c>
      <c r="O62">
        <v>122786</v>
      </c>
      <c r="P62">
        <v>122451</v>
      </c>
      <c r="Q62">
        <v>122111</v>
      </c>
    </row>
    <row r="63" spans="1:18">
      <c r="A63" t="s">
        <v>181</v>
      </c>
      <c r="B63" t="s">
        <v>35</v>
      </c>
      <c r="C63" t="s">
        <v>34</v>
      </c>
      <c r="D63" t="s">
        <v>24</v>
      </c>
      <c r="N63">
        <v>100143</v>
      </c>
      <c r="O63">
        <v>99663</v>
      </c>
      <c r="P63">
        <v>99174</v>
      </c>
      <c r="Q63">
        <v>98712</v>
      </c>
    </row>
    <row r="64" spans="1:18">
      <c r="A64" t="s">
        <v>182</v>
      </c>
      <c r="B64" t="s">
        <v>35</v>
      </c>
      <c r="C64" t="s">
        <v>34</v>
      </c>
      <c r="D64" t="s">
        <v>19</v>
      </c>
    </row>
    <row r="65" spans="1:17">
      <c r="A65" t="s">
        <v>183</v>
      </c>
      <c r="B65" t="s">
        <v>35</v>
      </c>
      <c r="C65" t="s">
        <v>34</v>
      </c>
      <c r="D65" t="s">
        <v>31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>
      <c r="A66" t="s">
        <v>184</v>
      </c>
      <c r="B66" t="s">
        <v>35</v>
      </c>
      <c r="C66" t="s">
        <v>36</v>
      </c>
      <c r="D66" t="s">
        <v>174</v>
      </c>
      <c r="E66">
        <v>259994</v>
      </c>
      <c r="F66">
        <v>258391</v>
      </c>
      <c r="G66">
        <v>257667</v>
      </c>
      <c r="H66">
        <v>255360</v>
      </c>
      <c r="I66">
        <v>254093</v>
      </c>
      <c r="J66">
        <v>252945</v>
      </c>
      <c r="K66">
        <v>251287</v>
      </c>
      <c r="L66">
        <v>250550</v>
      </c>
      <c r="M66">
        <v>249410</v>
      </c>
    </row>
    <row r="67" spans="1:17">
      <c r="A67" t="s">
        <v>185</v>
      </c>
      <c r="B67" t="s">
        <v>35</v>
      </c>
      <c r="C67" t="s">
        <v>36</v>
      </c>
      <c r="D67" t="s">
        <v>27</v>
      </c>
      <c r="E67">
        <v>288558</v>
      </c>
      <c r="F67">
        <v>286946</v>
      </c>
      <c r="G67">
        <v>286114</v>
      </c>
      <c r="H67">
        <v>284081</v>
      </c>
      <c r="I67">
        <v>282669</v>
      </c>
      <c r="J67">
        <v>281142</v>
      </c>
      <c r="K67">
        <v>279816</v>
      </c>
      <c r="L67">
        <v>278912</v>
      </c>
      <c r="M67">
        <v>277167</v>
      </c>
      <c r="N67">
        <v>275223</v>
      </c>
      <c r="O67">
        <v>273690</v>
      </c>
      <c r="P67">
        <v>271994</v>
      </c>
      <c r="Q67">
        <v>270029</v>
      </c>
    </row>
    <row r="68" spans="1:17">
      <c r="A68" t="s">
        <v>186</v>
      </c>
      <c r="B68" t="s">
        <v>35</v>
      </c>
      <c r="C68" t="s">
        <v>36</v>
      </c>
      <c r="D68" t="s">
        <v>44</v>
      </c>
      <c r="E68">
        <v>437154</v>
      </c>
      <c r="F68">
        <v>434201</v>
      </c>
      <c r="G68">
        <v>433139</v>
      </c>
      <c r="H68">
        <v>428798</v>
      </c>
      <c r="I68">
        <v>425871</v>
      </c>
      <c r="J68">
        <v>423545</v>
      </c>
      <c r="K68">
        <v>421144</v>
      </c>
      <c r="L68">
        <v>418681</v>
      </c>
      <c r="M68">
        <v>415706</v>
      </c>
    </row>
    <row r="69" spans="1:17">
      <c r="A69" t="s">
        <v>187</v>
      </c>
      <c r="B69" t="s">
        <v>35</v>
      </c>
      <c r="C69" t="s">
        <v>36</v>
      </c>
      <c r="D69" t="s">
        <v>175</v>
      </c>
      <c r="E69">
        <v>446909</v>
      </c>
      <c r="F69">
        <v>443375</v>
      </c>
      <c r="G69">
        <v>441713</v>
      </c>
      <c r="H69">
        <v>437074</v>
      </c>
      <c r="I69">
        <v>434208</v>
      </c>
      <c r="J69">
        <v>431313</v>
      </c>
      <c r="K69">
        <v>428458</v>
      </c>
      <c r="L69">
        <v>426535</v>
      </c>
      <c r="M69">
        <v>423092</v>
      </c>
    </row>
    <row r="70" spans="1:17">
      <c r="A70" t="s">
        <v>188</v>
      </c>
      <c r="B70" t="s">
        <v>35</v>
      </c>
      <c r="C70" t="s">
        <v>36</v>
      </c>
      <c r="D70" t="s">
        <v>23</v>
      </c>
      <c r="N70">
        <v>580738</v>
      </c>
      <c r="O70">
        <v>576365</v>
      </c>
      <c r="P70">
        <v>571903</v>
      </c>
      <c r="Q70">
        <v>567540</v>
      </c>
    </row>
    <row r="71" spans="1:17">
      <c r="A71" t="s">
        <v>189</v>
      </c>
      <c r="B71" t="s">
        <v>35</v>
      </c>
      <c r="C71" t="s">
        <v>36</v>
      </c>
      <c r="D71" t="s">
        <v>24</v>
      </c>
      <c r="N71">
        <v>499329</v>
      </c>
      <c r="O71">
        <v>495726</v>
      </c>
      <c r="P71">
        <v>491761</v>
      </c>
      <c r="Q71">
        <v>488701</v>
      </c>
    </row>
    <row r="72" spans="1:17">
      <c r="A72" t="s">
        <v>190</v>
      </c>
      <c r="B72" t="s">
        <v>35</v>
      </c>
      <c r="C72" t="s">
        <v>36</v>
      </c>
      <c r="D72" t="s">
        <v>19</v>
      </c>
    </row>
    <row r="73" spans="1:17">
      <c r="A73" t="s">
        <v>191</v>
      </c>
      <c r="B73" t="s">
        <v>35</v>
      </c>
      <c r="C73" t="s">
        <v>36</v>
      </c>
      <c r="D73" t="s">
        <v>31</v>
      </c>
      <c r="N73">
        <v>303</v>
      </c>
      <c r="O73">
        <v>300</v>
      </c>
      <c r="P73">
        <v>294</v>
      </c>
      <c r="Q73">
        <v>288</v>
      </c>
    </row>
    <row r="74" spans="1:17">
      <c r="A74" t="s">
        <v>192</v>
      </c>
      <c r="B74" t="s">
        <v>37</v>
      </c>
      <c r="C74" t="s">
        <v>34</v>
      </c>
      <c r="D74" t="s">
        <v>174</v>
      </c>
      <c r="E74">
        <v>55549</v>
      </c>
      <c r="F74">
        <v>55610</v>
      </c>
      <c r="G74">
        <v>55605</v>
      </c>
      <c r="H74">
        <v>55427</v>
      </c>
      <c r="I74">
        <v>55581</v>
      </c>
      <c r="J74">
        <v>55672</v>
      </c>
      <c r="K74">
        <v>55678</v>
      </c>
      <c r="L74">
        <v>55648</v>
      </c>
      <c r="M74">
        <v>55415</v>
      </c>
    </row>
    <row r="75" spans="1:17">
      <c r="A75" t="s">
        <v>193</v>
      </c>
      <c r="B75" t="s">
        <v>37</v>
      </c>
      <c r="C75" t="s">
        <v>34</v>
      </c>
      <c r="D75" t="s">
        <v>27</v>
      </c>
      <c r="E75">
        <v>42137</v>
      </c>
      <c r="F75">
        <v>42196</v>
      </c>
      <c r="G75">
        <v>42231</v>
      </c>
      <c r="H75">
        <v>42080</v>
      </c>
      <c r="I75">
        <v>42000</v>
      </c>
      <c r="J75">
        <v>41931</v>
      </c>
      <c r="K75">
        <v>41882</v>
      </c>
      <c r="L75">
        <v>41721</v>
      </c>
      <c r="M75">
        <v>40050</v>
      </c>
      <c r="N75">
        <v>67057</v>
      </c>
      <c r="O75">
        <v>66960</v>
      </c>
      <c r="P75">
        <v>66704</v>
      </c>
      <c r="Q75">
        <v>66506</v>
      </c>
    </row>
    <row r="76" spans="1:17">
      <c r="A76" t="s">
        <v>194</v>
      </c>
      <c r="B76" t="s">
        <v>37</v>
      </c>
      <c r="C76" t="s">
        <v>34</v>
      </c>
      <c r="D76" t="s">
        <v>44</v>
      </c>
      <c r="E76">
        <v>13004</v>
      </c>
      <c r="F76">
        <v>12996</v>
      </c>
      <c r="G76">
        <v>12981</v>
      </c>
      <c r="H76">
        <v>12950</v>
      </c>
      <c r="I76">
        <v>12960</v>
      </c>
      <c r="J76">
        <v>12909</v>
      </c>
      <c r="K76">
        <v>12844</v>
      </c>
      <c r="L76">
        <v>12833</v>
      </c>
      <c r="M76">
        <v>12725</v>
      </c>
    </row>
    <row r="77" spans="1:17">
      <c r="A77" t="s">
        <v>195</v>
      </c>
      <c r="B77" t="s">
        <v>37</v>
      </c>
      <c r="C77" t="s">
        <v>34</v>
      </c>
      <c r="D77" t="s">
        <v>175</v>
      </c>
      <c r="E77">
        <v>16540</v>
      </c>
      <c r="F77">
        <v>16529</v>
      </c>
      <c r="G77">
        <v>16391</v>
      </c>
      <c r="H77">
        <v>16327</v>
      </c>
      <c r="I77">
        <v>16388</v>
      </c>
      <c r="J77">
        <v>16377</v>
      </c>
      <c r="K77">
        <v>16348</v>
      </c>
      <c r="L77">
        <v>16374</v>
      </c>
      <c r="M77">
        <v>16404</v>
      </c>
    </row>
    <row r="78" spans="1:17">
      <c r="A78" t="s">
        <v>196</v>
      </c>
      <c r="B78" t="s">
        <v>37</v>
      </c>
      <c r="C78" t="s">
        <v>34</v>
      </c>
      <c r="D78" t="s">
        <v>23</v>
      </c>
      <c r="N78">
        <v>3529</v>
      </c>
      <c r="O78">
        <v>3533</v>
      </c>
      <c r="P78">
        <v>3526</v>
      </c>
      <c r="Q78">
        <v>3520</v>
      </c>
    </row>
    <row r="79" spans="1:17">
      <c r="A79" t="s">
        <v>197</v>
      </c>
      <c r="B79" t="s">
        <v>37</v>
      </c>
      <c r="C79" t="s">
        <v>34</v>
      </c>
      <c r="D79" t="s">
        <v>24</v>
      </c>
      <c r="N79">
        <v>28967</v>
      </c>
      <c r="O79">
        <v>28956</v>
      </c>
      <c r="P79">
        <v>29134</v>
      </c>
      <c r="Q79">
        <v>29080</v>
      </c>
    </row>
    <row r="80" spans="1:17">
      <c r="A80" t="s">
        <v>198</v>
      </c>
      <c r="B80" t="s">
        <v>37</v>
      </c>
      <c r="C80" t="s">
        <v>34</v>
      </c>
      <c r="D80" t="s">
        <v>19</v>
      </c>
      <c r="E80">
        <v>132755</v>
      </c>
      <c r="F80">
        <v>132423</v>
      </c>
      <c r="G80">
        <v>131954</v>
      </c>
      <c r="H80">
        <v>131437</v>
      </c>
      <c r="I80">
        <v>131775</v>
      </c>
      <c r="J80">
        <v>131635</v>
      </c>
      <c r="K80">
        <v>131001</v>
      </c>
      <c r="L80">
        <v>130426</v>
      </c>
      <c r="M80">
        <v>124095</v>
      </c>
      <c r="N80">
        <v>155339</v>
      </c>
      <c r="O80">
        <v>154999</v>
      </c>
      <c r="P80">
        <v>155510</v>
      </c>
      <c r="Q80">
        <v>156144</v>
      </c>
    </row>
    <row r="81" spans="1:17">
      <c r="A81" t="s">
        <v>199</v>
      </c>
      <c r="B81" t="s">
        <v>37</v>
      </c>
      <c r="C81" t="s">
        <v>34</v>
      </c>
      <c r="D81" t="s">
        <v>31</v>
      </c>
      <c r="E81">
        <v>175</v>
      </c>
      <c r="F81">
        <v>168</v>
      </c>
      <c r="G81">
        <v>165</v>
      </c>
      <c r="H81">
        <v>162</v>
      </c>
      <c r="I81">
        <v>162</v>
      </c>
      <c r="J81">
        <v>162</v>
      </c>
      <c r="K81">
        <v>160</v>
      </c>
      <c r="L81">
        <v>158</v>
      </c>
      <c r="M81">
        <v>7421</v>
      </c>
      <c r="N81">
        <v>28</v>
      </c>
      <c r="O81">
        <v>30</v>
      </c>
      <c r="P81">
        <v>30</v>
      </c>
      <c r="Q81">
        <v>30</v>
      </c>
    </row>
    <row r="82" spans="1:17">
      <c r="A82" t="s">
        <v>200</v>
      </c>
      <c r="B82" t="s">
        <v>37</v>
      </c>
      <c r="C82" t="s">
        <v>36</v>
      </c>
      <c r="D82" t="s">
        <v>174</v>
      </c>
      <c r="E82">
        <v>183323</v>
      </c>
      <c r="F82">
        <v>182849</v>
      </c>
      <c r="G82">
        <v>182283</v>
      </c>
      <c r="H82">
        <v>181268</v>
      </c>
      <c r="I82">
        <v>180889</v>
      </c>
      <c r="J82">
        <v>179917</v>
      </c>
      <c r="K82">
        <v>178859</v>
      </c>
      <c r="L82">
        <v>178104</v>
      </c>
      <c r="M82">
        <v>176980</v>
      </c>
    </row>
    <row r="83" spans="1:17">
      <c r="A83" t="s">
        <v>201</v>
      </c>
      <c r="B83" t="s">
        <v>37</v>
      </c>
      <c r="C83" t="s">
        <v>36</v>
      </c>
      <c r="D83" t="s">
        <v>27</v>
      </c>
      <c r="E83">
        <v>143034</v>
      </c>
      <c r="F83">
        <v>142369</v>
      </c>
      <c r="G83">
        <v>141671</v>
      </c>
      <c r="H83">
        <v>140528</v>
      </c>
      <c r="I83">
        <v>140106</v>
      </c>
      <c r="J83">
        <v>139493</v>
      </c>
      <c r="K83">
        <v>138638</v>
      </c>
      <c r="L83">
        <v>137907</v>
      </c>
      <c r="M83">
        <v>137076</v>
      </c>
      <c r="N83">
        <v>222361</v>
      </c>
      <c r="O83">
        <v>221983</v>
      </c>
      <c r="P83">
        <v>214682</v>
      </c>
      <c r="Q83">
        <v>213601</v>
      </c>
    </row>
    <row r="84" spans="1:17">
      <c r="A84" t="s">
        <v>202</v>
      </c>
      <c r="B84" t="s">
        <v>37</v>
      </c>
      <c r="C84" t="s">
        <v>36</v>
      </c>
      <c r="D84" t="s">
        <v>44</v>
      </c>
      <c r="E84">
        <v>45546</v>
      </c>
      <c r="F84">
        <v>45405</v>
      </c>
      <c r="G84">
        <v>45206</v>
      </c>
      <c r="H84">
        <v>45019</v>
      </c>
      <c r="I84">
        <v>44980</v>
      </c>
      <c r="J84">
        <v>44728</v>
      </c>
      <c r="K84">
        <v>44426</v>
      </c>
      <c r="L84">
        <v>44216</v>
      </c>
      <c r="M84">
        <v>43908</v>
      </c>
    </row>
    <row r="85" spans="1:17">
      <c r="A85" t="s">
        <v>203</v>
      </c>
      <c r="B85" t="s">
        <v>37</v>
      </c>
      <c r="C85" t="s">
        <v>36</v>
      </c>
      <c r="D85" t="s">
        <v>175</v>
      </c>
      <c r="E85">
        <v>65222</v>
      </c>
      <c r="F85">
        <v>64733</v>
      </c>
      <c r="G85">
        <v>64240</v>
      </c>
      <c r="H85">
        <v>63857</v>
      </c>
      <c r="I85">
        <v>63840</v>
      </c>
      <c r="J85">
        <v>63789</v>
      </c>
      <c r="K85">
        <v>63409</v>
      </c>
      <c r="L85">
        <v>63222</v>
      </c>
      <c r="M85">
        <v>62742</v>
      </c>
    </row>
    <row r="86" spans="1:17">
      <c r="A86" t="s">
        <v>204</v>
      </c>
      <c r="B86" t="s">
        <v>37</v>
      </c>
      <c r="C86" t="s">
        <v>36</v>
      </c>
      <c r="D86" t="s">
        <v>23</v>
      </c>
      <c r="N86">
        <v>13831</v>
      </c>
      <c r="O86">
        <v>13753</v>
      </c>
      <c r="P86">
        <v>13665</v>
      </c>
      <c r="Q86">
        <v>13602</v>
      </c>
    </row>
    <row r="87" spans="1:17">
      <c r="A87" t="s">
        <v>205</v>
      </c>
      <c r="B87" t="s">
        <v>37</v>
      </c>
      <c r="C87" t="s">
        <v>36</v>
      </c>
      <c r="D87" t="s">
        <v>24</v>
      </c>
      <c r="N87">
        <v>105100</v>
      </c>
      <c r="O87">
        <v>103887</v>
      </c>
      <c r="P87">
        <v>103486</v>
      </c>
      <c r="Q87">
        <v>102865</v>
      </c>
    </row>
    <row r="88" spans="1:17">
      <c r="A88" t="s">
        <v>206</v>
      </c>
      <c r="B88" t="s">
        <v>37</v>
      </c>
      <c r="C88" t="s">
        <v>36</v>
      </c>
      <c r="D88" t="s">
        <v>19</v>
      </c>
      <c r="E88">
        <v>423037</v>
      </c>
      <c r="F88">
        <v>420353</v>
      </c>
      <c r="G88">
        <v>417894</v>
      </c>
      <c r="H88">
        <v>414613</v>
      </c>
      <c r="I88">
        <v>413977</v>
      </c>
      <c r="J88">
        <v>411195</v>
      </c>
      <c r="K88">
        <v>407818</v>
      </c>
      <c r="L88">
        <v>405297</v>
      </c>
      <c r="M88">
        <v>402500</v>
      </c>
      <c r="N88">
        <v>474839</v>
      </c>
      <c r="O88">
        <v>471212</v>
      </c>
      <c r="P88">
        <v>475838</v>
      </c>
      <c r="Q88">
        <v>473047</v>
      </c>
    </row>
    <row r="89" spans="1:17">
      <c r="A89" t="s">
        <v>207</v>
      </c>
      <c r="B89" t="s">
        <v>37</v>
      </c>
      <c r="C89" t="s">
        <v>36</v>
      </c>
      <c r="D89" t="s">
        <v>31</v>
      </c>
      <c r="F89">
        <v>0</v>
      </c>
      <c r="G89">
        <v>1</v>
      </c>
      <c r="H89">
        <v>1</v>
      </c>
      <c r="I89">
        <v>1</v>
      </c>
      <c r="J89">
        <v>1</v>
      </c>
    </row>
    <row r="90" spans="1:17">
      <c r="A90" t="s">
        <v>208</v>
      </c>
      <c r="B90" t="s">
        <v>173</v>
      </c>
      <c r="C90" t="s">
        <v>34</v>
      </c>
      <c r="D90" t="s">
        <v>174</v>
      </c>
      <c r="E90">
        <v>111902</v>
      </c>
      <c r="F90">
        <v>111885</v>
      </c>
      <c r="G90">
        <v>111871</v>
      </c>
      <c r="H90">
        <v>111582</v>
      </c>
      <c r="I90">
        <v>111530</v>
      </c>
      <c r="J90">
        <v>111529</v>
      </c>
      <c r="K90">
        <v>111446</v>
      </c>
      <c r="L90">
        <v>110139</v>
      </c>
      <c r="M90">
        <v>109666</v>
      </c>
      <c r="N90">
        <v>0</v>
      </c>
      <c r="O90">
        <v>0</v>
      </c>
      <c r="P90">
        <v>0</v>
      </c>
      <c r="Q90">
        <v>0</v>
      </c>
    </row>
    <row r="91" spans="1:17">
      <c r="A91" t="s">
        <v>209</v>
      </c>
      <c r="B91" t="s">
        <v>173</v>
      </c>
      <c r="C91" t="s">
        <v>34</v>
      </c>
      <c r="D91" t="s">
        <v>27</v>
      </c>
      <c r="E91">
        <v>100584</v>
      </c>
      <c r="F91">
        <v>100482</v>
      </c>
      <c r="G91">
        <v>100592</v>
      </c>
      <c r="H91">
        <v>100428</v>
      </c>
      <c r="I91">
        <v>100436</v>
      </c>
      <c r="J91">
        <v>100215</v>
      </c>
      <c r="K91">
        <v>100110</v>
      </c>
      <c r="L91">
        <v>99777</v>
      </c>
      <c r="M91">
        <v>97933</v>
      </c>
      <c r="N91">
        <v>124937</v>
      </c>
      <c r="O91">
        <v>124643</v>
      </c>
      <c r="P91">
        <v>124258</v>
      </c>
      <c r="Q91">
        <v>123918</v>
      </c>
    </row>
    <row r="92" spans="1:17">
      <c r="A92" t="s">
        <v>210</v>
      </c>
      <c r="B92" t="s">
        <v>173</v>
      </c>
      <c r="C92" t="s">
        <v>34</v>
      </c>
      <c r="D92" t="s">
        <v>44</v>
      </c>
      <c r="E92">
        <v>97025</v>
      </c>
      <c r="F92">
        <v>96709</v>
      </c>
      <c r="G92">
        <v>96498</v>
      </c>
      <c r="H92">
        <v>96126</v>
      </c>
      <c r="I92">
        <v>95887</v>
      </c>
      <c r="J92">
        <v>95647</v>
      </c>
      <c r="K92">
        <v>95496</v>
      </c>
      <c r="L92">
        <v>95240</v>
      </c>
      <c r="M92">
        <v>94843</v>
      </c>
      <c r="N92">
        <v>0</v>
      </c>
      <c r="O92">
        <v>0</v>
      </c>
      <c r="P92">
        <v>0</v>
      </c>
      <c r="Q92">
        <v>0</v>
      </c>
    </row>
    <row r="93" spans="1:17">
      <c r="A93" t="s">
        <v>211</v>
      </c>
      <c r="B93" t="s">
        <v>173</v>
      </c>
      <c r="C93" t="s">
        <v>34</v>
      </c>
      <c r="D93" t="s">
        <v>175</v>
      </c>
      <c r="E93">
        <v>106360</v>
      </c>
      <c r="F93">
        <v>105914</v>
      </c>
      <c r="G93">
        <v>105396</v>
      </c>
      <c r="H93">
        <v>104984</v>
      </c>
      <c r="I93">
        <v>104812</v>
      </c>
      <c r="J93">
        <v>104514</v>
      </c>
      <c r="K93">
        <v>104215</v>
      </c>
      <c r="L93">
        <v>103980</v>
      </c>
      <c r="M93">
        <v>103521</v>
      </c>
      <c r="N93">
        <v>0</v>
      </c>
      <c r="O93">
        <v>0</v>
      </c>
      <c r="P93">
        <v>0</v>
      </c>
      <c r="Q93">
        <v>0</v>
      </c>
    </row>
    <row r="94" spans="1:17">
      <c r="A94" t="s">
        <v>212</v>
      </c>
      <c r="B94" t="s">
        <v>173</v>
      </c>
      <c r="C94" t="s">
        <v>34</v>
      </c>
      <c r="D94" t="s">
        <v>23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126502</v>
      </c>
      <c r="O94">
        <v>126319</v>
      </c>
      <c r="P94">
        <v>125977</v>
      </c>
      <c r="Q94">
        <v>125631</v>
      </c>
    </row>
    <row r="95" spans="1:17">
      <c r="A95" t="s">
        <v>213</v>
      </c>
      <c r="B95" t="s">
        <v>173</v>
      </c>
      <c r="C95" t="s">
        <v>34</v>
      </c>
      <c r="D95" t="s">
        <v>24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129110</v>
      </c>
      <c r="O95">
        <v>128619</v>
      </c>
      <c r="P95">
        <v>128308</v>
      </c>
      <c r="Q95">
        <v>127792</v>
      </c>
    </row>
    <row r="96" spans="1:17">
      <c r="A96" t="s">
        <v>214</v>
      </c>
      <c r="B96" t="s">
        <v>173</v>
      </c>
      <c r="C96" t="s">
        <v>34</v>
      </c>
      <c r="D96" t="s">
        <v>19</v>
      </c>
      <c r="E96">
        <v>132755</v>
      </c>
      <c r="F96">
        <v>132423</v>
      </c>
      <c r="G96">
        <v>131954</v>
      </c>
      <c r="H96">
        <v>131437</v>
      </c>
      <c r="I96">
        <v>131775</v>
      </c>
      <c r="J96">
        <v>131635</v>
      </c>
      <c r="K96">
        <v>131001</v>
      </c>
      <c r="L96">
        <v>130426</v>
      </c>
      <c r="M96">
        <v>124095</v>
      </c>
      <c r="N96">
        <v>155339</v>
      </c>
      <c r="O96">
        <v>154999</v>
      </c>
      <c r="P96">
        <v>155510</v>
      </c>
      <c r="Q96">
        <v>156144</v>
      </c>
    </row>
    <row r="97" spans="1:17">
      <c r="A97" t="s">
        <v>215</v>
      </c>
      <c r="B97" t="s">
        <v>173</v>
      </c>
      <c r="C97" t="s">
        <v>34</v>
      </c>
      <c r="D97" t="s">
        <v>31</v>
      </c>
      <c r="E97">
        <v>176</v>
      </c>
      <c r="F97">
        <v>169</v>
      </c>
      <c r="G97">
        <v>166</v>
      </c>
      <c r="H97">
        <v>163</v>
      </c>
      <c r="I97">
        <v>163</v>
      </c>
      <c r="J97">
        <v>163</v>
      </c>
      <c r="K97">
        <v>161</v>
      </c>
      <c r="L97">
        <v>159</v>
      </c>
      <c r="M97">
        <v>7422</v>
      </c>
      <c r="N97">
        <v>29</v>
      </c>
      <c r="O97">
        <v>31</v>
      </c>
      <c r="P97">
        <v>31</v>
      </c>
      <c r="Q97">
        <v>31</v>
      </c>
    </row>
    <row r="98" spans="1:17">
      <c r="A98" t="s">
        <v>216</v>
      </c>
      <c r="B98" t="s">
        <v>173</v>
      </c>
      <c r="C98" t="s">
        <v>36</v>
      </c>
      <c r="D98" t="s">
        <v>174</v>
      </c>
      <c r="E98">
        <v>443317</v>
      </c>
      <c r="F98">
        <v>441240</v>
      </c>
      <c r="G98">
        <v>439950</v>
      </c>
      <c r="H98">
        <v>436628</v>
      </c>
      <c r="I98">
        <v>434982</v>
      </c>
      <c r="J98">
        <v>432862</v>
      </c>
      <c r="K98">
        <v>430146</v>
      </c>
      <c r="L98">
        <v>428654</v>
      </c>
      <c r="M98">
        <v>426390</v>
      </c>
      <c r="N98">
        <v>0</v>
      </c>
      <c r="O98">
        <v>0</v>
      </c>
      <c r="P98">
        <v>0</v>
      </c>
      <c r="Q98">
        <v>0</v>
      </c>
    </row>
    <row r="99" spans="1:17">
      <c r="A99" t="s">
        <v>217</v>
      </c>
      <c r="B99" t="s">
        <v>173</v>
      </c>
      <c r="C99" t="s">
        <v>36</v>
      </c>
      <c r="D99" t="s">
        <v>27</v>
      </c>
      <c r="E99">
        <v>431592</v>
      </c>
      <c r="F99">
        <v>429315</v>
      </c>
      <c r="G99">
        <v>427785</v>
      </c>
      <c r="H99">
        <v>424609</v>
      </c>
      <c r="I99">
        <v>422775</v>
      </c>
      <c r="J99">
        <v>420635</v>
      </c>
      <c r="K99">
        <v>418454</v>
      </c>
      <c r="L99">
        <v>416819</v>
      </c>
      <c r="M99">
        <v>414243</v>
      </c>
      <c r="N99">
        <v>497584</v>
      </c>
      <c r="O99">
        <v>495673</v>
      </c>
      <c r="P99">
        <v>486676</v>
      </c>
      <c r="Q99">
        <v>483630</v>
      </c>
    </row>
    <row r="100" spans="1:17">
      <c r="A100" t="s">
        <v>218</v>
      </c>
      <c r="B100" t="s">
        <v>173</v>
      </c>
      <c r="C100" t="s">
        <v>36</v>
      </c>
      <c r="D100" t="s">
        <v>44</v>
      </c>
      <c r="E100">
        <v>482700</v>
      </c>
      <c r="F100">
        <v>479606</v>
      </c>
      <c r="G100">
        <v>478345</v>
      </c>
      <c r="H100">
        <v>473817</v>
      </c>
      <c r="I100">
        <v>470851</v>
      </c>
      <c r="J100">
        <v>468273</v>
      </c>
      <c r="K100">
        <v>465570</v>
      </c>
      <c r="L100">
        <v>462897</v>
      </c>
      <c r="M100">
        <v>459614</v>
      </c>
      <c r="N100">
        <v>0</v>
      </c>
      <c r="O100">
        <v>0</v>
      </c>
      <c r="P100">
        <v>0</v>
      </c>
      <c r="Q100">
        <v>0</v>
      </c>
    </row>
    <row r="101" spans="1:17">
      <c r="A101" t="s">
        <v>219</v>
      </c>
      <c r="B101" t="s">
        <v>173</v>
      </c>
      <c r="C101" t="s">
        <v>36</v>
      </c>
      <c r="D101" t="s">
        <v>175</v>
      </c>
      <c r="E101">
        <v>512131</v>
      </c>
      <c r="F101">
        <v>508108</v>
      </c>
      <c r="G101">
        <v>505953</v>
      </c>
      <c r="H101">
        <v>500931</v>
      </c>
      <c r="I101">
        <v>498048</v>
      </c>
      <c r="J101">
        <v>495102</v>
      </c>
      <c r="K101">
        <v>491867</v>
      </c>
      <c r="L101">
        <v>489757</v>
      </c>
      <c r="M101">
        <v>485834</v>
      </c>
      <c r="N101">
        <v>0</v>
      </c>
      <c r="O101">
        <v>0</v>
      </c>
      <c r="P101">
        <v>0</v>
      </c>
      <c r="Q101">
        <v>0</v>
      </c>
    </row>
    <row r="102" spans="1:17">
      <c r="A102" t="s">
        <v>220</v>
      </c>
      <c r="B102" t="s">
        <v>173</v>
      </c>
      <c r="C102" t="s">
        <v>36</v>
      </c>
      <c r="D102" t="s">
        <v>23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594569</v>
      </c>
      <c r="O102">
        <v>590118</v>
      </c>
      <c r="P102">
        <v>585568</v>
      </c>
      <c r="Q102">
        <v>581142</v>
      </c>
    </row>
    <row r="103" spans="1:17">
      <c r="A103" t="s">
        <v>221</v>
      </c>
      <c r="B103" t="s">
        <v>173</v>
      </c>
      <c r="C103" t="s">
        <v>36</v>
      </c>
      <c r="D103" t="s">
        <v>24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604429</v>
      </c>
      <c r="O103">
        <v>599613</v>
      </c>
      <c r="P103">
        <v>595247</v>
      </c>
      <c r="Q103">
        <v>591566</v>
      </c>
    </row>
    <row r="104" spans="1:17">
      <c r="A104" t="s">
        <v>222</v>
      </c>
      <c r="B104" t="s">
        <v>173</v>
      </c>
      <c r="C104" t="s">
        <v>36</v>
      </c>
      <c r="D104" t="s">
        <v>19</v>
      </c>
      <c r="E104">
        <v>423037</v>
      </c>
      <c r="F104">
        <v>420353</v>
      </c>
      <c r="G104">
        <v>417894</v>
      </c>
      <c r="H104">
        <v>414613</v>
      </c>
      <c r="I104">
        <v>413977</v>
      </c>
      <c r="J104">
        <v>411195</v>
      </c>
      <c r="K104">
        <v>407818</v>
      </c>
      <c r="L104">
        <v>405297</v>
      </c>
      <c r="M104">
        <v>402500</v>
      </c>
      <c r="N104">
        <v>474839</v>
      </c>
      <c r="O104">
        <v>471212</v>
      </c>
      <c r="P104">
        <v>475838</v>
      </c>
      <c r="Q104">
        <v>473047</v>
      </c>
    </row>
    <row r="105" spans="1:17">
      <c r="A105" t="s">
        <v>223</v>
      </c>
      <c r="B105" t="s">
        <v>173</v>
      </c>
      <c r="C105" t="s">
        <v>36</v>
      </c>
      <c r="D105" t="s">
        <v>31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303</v>
      </c>
      <c r="O105">
        <v>300</v>
      </c>
      <c r="P105">
        <v>294</v>
      </c>
      <c r="Q105">
        <v>288</v>
      </c>
    </row>
    <row r="106" spans="1:17">
      <c r="A106" s="4" t="s">
        <v>225</v>
      </c>
    </row>
    <row r="107" spans="1:17">
      <c r="A107" t="s">
        <v>40</v>
      </c>
      <c r="B107" t="s">
        <v>33</v>
      </c>
      <c r="C107" t="s">
        <v>32</v>
      </c>
      <c r="D107" t="s">
        <v>17</v>
      </c>
      <c r="E107" s="45">
        <v>41759</v>
      </c>
      <c r="F107" s="45">
        <v>41790</v>
      </c>
      <c r="G107" s="45">
        <v>41820</v>
      </c>
      <c r="H107" s="45">
        <v>41851</v>
      </c>
      <c r="I107" s="45">
        <v>41881</v>
      </c>
      <c r="J107" s="45">
        <v>41912</v>
      </c>
      <c r="K107" s="45">
        <v>41943</v>
      </c>
      <c r="L107" s="45">
        <v>41973</v>
      </c>
      <c r="M107" s="45">
        <v>42004</v>
      </c>
      <c r="N107" s="45">
        <v>42035</v>
      </c>
      <c r="O107" s="45">
        <v>42063</v>
      </c>
      <c r="P107" s="45">
        <v>42094</v>
      </c>
      <c r="Q107" s="45">
        <v>42124</v>
      </c>
    </row>
    <row r="108" spans="1:17">
      <c r="A108" t="s">
        <v>176</v>
      </c>
      <c r="B108" t="s">
        <v>35</v>
      </c>
      <c r="C108" t="s">
        <v>34</v>
      </c>
      <c r="D108" t="s">
        <v>174</v>
      </c>
      <c r="E108" s="95">
        <f>E3/E58*100</f>
        <v>-1.9395595620463864</v>
      </c>
      <c r="F108" s="95">
        <f t="shared" ref="F108:M108" si="20">F3/F58*100</f>
        <v>-1.6312749888938252</v>
      </c>
      <c r="G108" s="95">
        <f t="shared" si="20"/>
        <v>-1.7257313475278142</v>
      </c>
      <c r="H108" s="95">
        <f t="shared" si="20"/>
        <v>-1.8395512420977651</v>
      </c>
      <c r="I108" s="95">
        <f t="shared" si="20"/>
        <v>-1.8516863572181808</v>
      </c>
      <c r="J108" s="95">
        <f t="shared" si="20"/>
        <v>-1.8368333422847629</v>
      </c>
      <c r="K108" s="95">
        <f t="shared" si="20"/>
        <v>-1.8182470233825849</v>
      </c>
      <c r="L108" s="95">
        <f t="shared" si="20"/>
        <v>-3.6776715420895196</v>
      </c>
      <c r="M108" s="95">
        <f t="shared" si="20"/>
        <v>-1.8193213028331274</v>
      </c>
      <c r="N108" s="95">
        <v>0</v>
      </c>
      <c r="O108" s="95">
        <v>0</v>
      </c>
      <c r="P108" s="95">
        <v>0</v>
      </c>
      <c r="Q108" s="95">
        <v>0</v>
      </c>
    </row>
    <row r="109" spans="1:17">
      <c r="A109" t="s">
        <v>177</v>
      </c>
      <c r="B109" t="s">
        <v>35</v>
      </c>
      <c r="C109" t="s">
        <v>34</v>
      </c>
      <c r="D109" t="s">
        <v>27</v>
      </c>
      <c r="E109" s="95">
        <f t="shared" ref="E109:Q109" si="21">E4/E59*100</f>
        <v>-1.6647561038205554</v>
      </c>
      <c r="F109" s="95">
        <f t="shared" si="21"/>
        <v>-1.6693545619874413</v>
      </c>
      <c r="G109" s="95">
        <f t="shared" si="21"/>
        <v>-1.4564520827264784</v>
      </c>
      <c r="H109" s="95">
        <f t="shared" si="21"/>
        <v>-1.7532734626722426</v>
      </c>
      <c r="I109" s="95">
        <f t="shared" si="21"/>
        <v>-1.7352317064823055</v>
      </c>
      <c r="J109" s="95">
        <f t="shared" si="21"/>
        <v>-1.7775032598998011</v>
      </c>
      <c r="K109" s="95">
        <f t="shared" si="21"/>
        <v>-1.8650820910901971</v>
      </c>
      <c r="L109" s="95">
        <f t="shared" si="21"/>
        <v>-1.6036240870883285</v>
      </c>
      <c r="M109" s="95">
        <f t="shared" si="21"/>
        <v>-1.789817390252751</v>
      </c>
      <c r="N109" s="95">
        <f t="shared" si="21"/>
        <v>-1.7778161713890808</v>
      </c>
      <c r="O109" s="95">
        <f t="shared" si="21"/>
        <v>-1.6573340498933826</v>
      </c>
      <c r="P109" s="95">
        <f t="shared" si="21"/>
        <v>-1.7531361851478613</v>
      </c>
      <c r="Q109" s="95">
        <f t="shared" si="21"/>
        <v>-1.7748902668431685</v>
      </c>
    </row>
    <row r="110" spans="1:17">
      <c r="A110" t="s">
        <v>178</v>
      </c>
      <c r="B110" t="s">
        <v>35</v>
      </c>
      <c r="C110" t="s">
        <v>34</v>
      </c>
      <c r="D110" t="s">
        <v>44</v>
      </c>
      <c r="E110" s="95">
        <f t="shared" ref="E110:M110" si="22">E5/E60*100</f>
        <v>-1.9149974411159114</v>
      </c>
      <c r="F110" s="95">
        <f t="shared" si="22"/>
        <v>-1.8169221028991913</v>
      </c>
      <c r="G110" s="95">
        <f t="shared" si="22"/>
        <v>-1.7170156974029238</v>
      </c>
      <c r="H110" s="95">
        <f t="shared" si="22"/>
        <v>-1.8647205924785994</v>
      </c>
      <c r="I110" s="95">
        <f t="shared" si="22"/>
        <v>-1.7135552956214501</v>
      </c>
      <c r="J110" s="95">
        <f t="shared" si="22"/>
        <v>-1.7924049408977738</v>
      </c>
      <c r="K110" s="95">
        <f t="shared" si="22"/>
        <v>-1.8668634757779605</v>
      </c>
      <c r="L110" s="95">
        <f t="shared" si="22"/>
        <v>-1.5132209642384749</v>
      </c>
      <c r="M110" s="95">
        <f t="shared" si="22"/>
        <v>-1.6464112618427142</v>
      </c>
      <c r="N110" s="95">
        <v>0</v>
      </c>
      <c r="O110" s="95">
        <v>0</v>
      </c>
      <c r="P110" s="95">
        <v>0</v>
      </c>
      <c r="Q110" s="95">
        <v>0</v>
      </c>
    </row>
    <row r="111" spans="1:17">
      <c r="A111" t="s">
        <v>179</v>
      </c>
      <c r="B111" t="s">
        <v>35</v>
      </c>
      <c r="C111" t="s">
        <v>34</v>
      </c>
      <c r="D111" t="s">
        <v>175</v>
      </c>
      <c r="E111" s="95">
        <f t="shared" ref="E111:M111" si="23">E6/E61*100</f>
        <v>-2.0229347584057003</v>
      </c>
      <c r="F111" s="95">
        <f t="shared" si="23"/>
        <v>-1.8571348660289759</v>
      </c>
      <c r="G111" s="95">
        <f t="shared" si="23"/>
        <v>-1.90326386158081</v>
      </c>
      <c r="H111" s="95">
        <f t="shared" si="23"/>
        <v>-2.0291685935684716</v>
      </c>
      <c r="I111" s="95">
        <f t="shared" si="23"/>
        <v>-1.7970234325522483</v>
      </c>
      <c r="J111" s="95">
        <f t="shared" si="23"/>
        <v>-1.9299499642601858</v>
      </c>
      <c r="K111" s="95">
        <f t="shared" si="23"/>
        <v>-2.0030273026278351</v>
      </c>
      <c r="L111" s="95">
        <f t="shared" si="23"/>
        <v>-1.7247677099742027</v>
      </c>
      <c r="M111" s="95">
        <f t="shared" si="23"/>
        <v>-1.9008919039911845</v>
      </c>
      <c r="N111" s="95">
        <v>0</v>
      </c>
      <c r="O111" s="95">
        <v>0</v>
      </c>
      <c r="P111" s="95">
        <v>0</v>
      </c>
      <c r="Q111" s="95">
        <v>0</v>
      </c>
    </row>
    <row r="112" spans="1:17">
      <c r="A112" t="s">
        <v>180</v>
      </c>
      <c r="B112" t="s">
        <v>35</v>
      </c>
      <c r="C112" t="s">
        <v>34</v>
      </c>
      <c r="D112" t="s">
        <v>23</v>
      </c>
      <c r="E112" s="95">
        <v>0</v>
      </c>
      <c r="F112" s="95">
        <v>0</v>
      </c>
      <c r="G112" s="95">
        <v>0</v>
      </c>
      <c r="H112" s="96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f t="shared" ref="N112:Q112" si="24">N7/N62*100</f>
        <v>-1.792263342359705</v>
      </c>
      <c r="O112" s="95">
        <f t="shared" si="24"/>
        <v>-1.5938299154626749</v>
      </c>
      <c r="P112" s="95">
        <f t="shared" si="24"/>
        <v>-1.8489028264366971</v>
      </c>
      <c r="Q112" s="95">
        <f t="shared" si="24"/>
        <v>-1.793450221519765</v>
      </c>
    </row>
    <row r="113" spans="1:17">
      <c r="A113" t="s">
        <v>181</v>
      </c>
      <c r="B113" t="s">
        <v>35</v>
      </c>
      <c r="C113" t="s">
        <v>34</v>
      </c>
      <c r="D113" t="s">
        <v>24</v>
      </c>
      <c r="E113" s="95">
        <v>0</v>
      </c>
      <c r="F113" s="95">
        <v>0</v>
      </c>
      <c r="G113" s="95">
        <v>0</v>
      </c>
      <c r="H113" s="96">
        <v>0</v>
      </c>
      <c r="I113" s="95">
        <v>0</v>
      </c>
      <c r="J113" s="95">
        <v>0</v>
      </c>
      <c r="K113" s="95">
        <v>0</v>
      </c>
      <c r="L113" s="95">
        <v>0</v>
      </c>
      <c r="M113" s="95">
        <v>0</v>
      </c>
      <c r="N113" s="95">
        <f t="shared" ref="N113:Q113" si="25">N8/N63*100</f>
        <v>-1.8243911206974026</v>
      </c>
      <c r="O113" s="95">
        <f t="shared" si="25"/>
        <v>-1.6896942696888513</v>
      </c>
      <c r="P113" s="95">
        <f t="shared" si="25"/>
        <v>-1.9803577550567688</v>
      </c>
      <c r="Q113" s="95">
        <f t="shared" si="25"/>
        <v>-1.8781911013858497</v>
      </c>
    </row>
    <row r="114" spans="1:17">
      <c r="A114" t="s">
        <v>182</v>
      </c>
      <c r="B114" t="s">
        <v>35</v>
      </c>
      <c r="C114" t="s">
        <v>34</v>
      </c>
      <c r="D114" t="s">
        <v>19</v>
      </c>
      <c r="E114" s="95">
        <v>0</v>
      </c>
      <c r="F114" s="95">
        <v>0</v>
      </c>
      <c r="G114" s="95">
        <v>0</v>
      </c>
      <c r="H114" s="96">
        <v>0</v>
      </c>
      <c r="I114" s="95">
        <v>0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</row>
    <row r="115" spans="1:17">
      <c r="A115" t="s">
        <v>183</v>
      </c>
      <c r="B115" t="s">
        <v>35</v>
      </c>
      <c r="C115" t="s">
        <v>34</v>
      </c>
      <c r="D115" t="s">
        <v>31</v>
      </c>
      <c r="E115" s="95">
        <f t="shared" ref="E115:Q115" si="26">E10/E65*100</f>
        <v>0</v>
      </c>
      <c r="F115" s="95">
        <f t="shared" si="26"/>
        <v>0</v>
      </c>
      <c r="G115" s="95">
        <f t="shared" si="26"/>
        <v>0</v>
      </c>
      <c r="H115" s="95">
        <f t="shared" si="26"/>
        <v>0</v>
      </c>
      <c r="I115" s="95">
        <f t="shared" si="26"/>
        <v>0</v>
      </c>
      <c r="J115" s="95">
        <f t="shared" si="26"/>
        <v>0</v>
      </c>
      <c r="K115" s="95">
        <f t="shared" si="26"/>
        <v>0</v>
      </c>
      <c r="L115" s="95">
        <f t="shared" si="26"/>
        <v>0</v>
      </c>
      <c r="M115" s="95">
        <f t="shared" si="26"/>
        <v>0</v>
      </c>
      <c r="N115" s="95">
        <f t="shared" si="26"/>
        <v>0</v>
      </c>
      <c r="O115" s="95">
        <f t="shared" si="26"/>
        <v>0</v>
      </c>
      <c r="P115" s="95">
        <f t="shared" si="26"/>
        <v>0</v>
      </c>
      <c r="Q115" s="95">
        <f t="shared" si="26"/>
        <v>0</v>
      </c>
    </row>
    <row r="116" spans="1:17">
      <c r="A116" t="s">
        <v>184</v>
      </c>
      <c r="B116" t="s">
        <v>35</v>
      </c>
      <c r="C116" t="s">
        <v>36</v>
      </c>
      <c r="D116" t="s">
        <v>174</v>
      </c>
      <c r="E116" s="95">
        <f t="shared" ref="E116:M116" si="27">E11/E66*100</f>
        <v>-1.403109302522366</v>
      </c>
      <c r="F116" s="95">
        <f t="shared" si="27"/>
        <v>-1.3367338645695863</v>
      </c>
      <c r="G116" s="95">
        <f t="shared" si="27"/>
        <v>-1.304008662343257</v>
      </c>
      <c r="H116" s="95">
        <f t="shared" si="27"/>
        <v>-1.3439849624060152</v>
      </c>
      <c r="I116" s="95">
        <f t="shared" si="27"/>
        <v>-1.3975198057404179</v>
      </c>
      <c r="J116" s="95">
        <f t="shared" si="27"/>
        <v>-1.3607701278934154</v>
      </c>
      <c r="K116" s="95">
        <f t="shared" si="27"/>
        <v>-1.4294412365144238</v>
      </c>
      <c r="L116" s="95">
        <f t="shared" si="27"/>
        <v>-1.0931949710636599</v>
      </c>
      <c r="M116" s="95">
        <f t="shared" si="27"/>
        <v>-1.3299386552263341</v>
      </c>
      <c r="N116" s="95">
        <v>0</v>
      </c>
      <c r="O116" s="95">
        <v>0</v>
      </c>
      <c r="P116" s="95">
        <v>0</v>
      </c>
      <c r="Q116" s="95">
        <v>0</v>
      </c>
    </row>
    <row r="117" spans="1:17">
      <c r="A117" t="s">
        <v>185</v>
      </c>
      <c r="B117" t="s">
        <v>35</v>
      </c>
      <c r="C117" t="s">
        <v>36</v>
      </c>
      <c r="D117" t="s">
        <v>27</v>
      </c>
      <c r="E117" s="95">
        <f t="shared" ref="E117:Q117" si="28">E12/E67*100</f>
        <v>-1.0403454418175897</v>
      </c>
      <c r="F117" s="95">
        <f t="shared" si="28"/>
        <v>-1.295365678559729</v>
      </c>
      <c r="G117" s="95">
        <f t="shared" si="28"/>
        <v>-1.1928811592581978</v>
      </c>
      <c r="H117" s="95">
        <f t="shared" si="28"/>
        <v>-1.4080491127530528</v>
      </c>
      <c r="I117" s="95">
        <f t="shared" si="28"/>
        <v>-1.236428472878172</v>
      </c>
      <c r="J117" s="95">
        <f t="shared" si="28"/>
        <v>-1.2879612437842798</v>
      </c>
      <c r="K117" s="95">
        <f t="shared" si="28"/>
        <v>-1.4595305486462533</v>
      </c>
      <c r="L117" s="95">
        <f t="shared" si="28"/>
        <v>-1.3161857503441945</v>
      </c>
      <c r="M117" s="95">
        <f t="shared" si="28"/>
        <v>-1.4161137509155131</v>
      </c>
      <c r="N117" s="95">
        <f t="shared" si="28"/>
        <v>-1.4039524313011631</v>
      </c>
      <c r="O117" s="95">
        <f t="shared" si="28"/>
        <v>-1.2769922174723227</v>
      </c>
      <c r="P117" s="95">
        <f t="shared" si="28"/>
        <v>-1.3430443318602616</v>
      </c>
      <c r="Q117" s="95">
        <f t="shared" si="28"/>
        <v>-1.4102189024141851</v>
      </c>
    </row>
    <row r="118" spans="1:17">
      <c r="A118" t="s">
        <v>186</v>
      </c>
      <c r="B118" t="s">
        <v>35</v>
      </c>
      <c r="C118" t="s">
        <v>36</v>
      </c>
      <c r="D118" t="s">
        <v>44</v>
      </c>
      <c r="E118" s="95">
        <f t="shared" ref="E118:M118" si="29">E13/E68*100</f>
        <v>-1.4100294175507944</v>
      </c>
      <c r="F118" s="95">
        <f t="shared" si="29"/>
        <v>-1.356514609593253</v>
      </c>
      <c r="G118" s="95">
        <f t="shared" si="29"/>
        <v>-1.3416016567429856</v>
      </c>
      <c r="H118" s="95">
        <f t="shared" si="29"/>
        <v>-1.3917975363691062</v>
      </c>
      <c r="I118" s="95">
        <f t="shared" si="29"/>
        <v>-1.3506437395361508</v>
      </c>
      <c r="J118" s="95">
        <f t="shared" si="29"/>
        <v>-1.3115489499344817</v>
      </c>
      <c r="K118" s="95">
        <f t="shared" si="29"/>
        <v>-1.5341545884543055</v>
      </c>
      <c r="L118" s="95">
        <f t="shared" si="29"/>
        <v>-1.2209773073055621</v>
      </c>
      <c r="M118" s="95">
        <f t="shared" si="29"/>
        <v>-1.3153526771323965</v>
      </c>
      <c r="N118" s="95">
        <v>0</v>
      </c>
      <c r="O118" s="95">
        <v>0</v>
      </c>
      <c r="P118" s="95">
        <v>0</v>
      </c>
      <c r="Q118" s="95">
        <v>0</v>
      </c>
    </row>
    <row r="119" spans="1:17">
      <c r="A119" t="s">
        <v>187</v>
      </c>
      <c r="B119" t="s">
        <v>35</v>
      </c>
      <c r="C119" t="s">
        <v>36</v>
      </c>
      <c r="D119" t="s">
        <v>175</v>
      </c>
      <c r="E119" s="95">
        <f t="shared" ref="E119:M119" si="30">E14/E69*100</f>
        <v>-1.6703624227751064</v>
      </c>
      <c r="F119" s="95">
        <f t="shared" si="30"/>
        <v>-1.4326473075838737</v>
      </c>
      <c r="G119" s="95">
        <f t="shared" si="30"/>
        <v>-1.3443118042710991</v>
      </c>
      <c r="H119" s="95">
        <f t="shared" si="30"/>
        <v>-1.503864334185973</v>
      </c>
      <c r="I119" s="95">
        <f t="shared" si="30"/>
        <v>-1.3254016508217261</v>
      </c>
      <c r="J119" s="95">
        <f t="shared" si="30"/>
        <v>-1.4156772459907307</v>
      </c>
      <c r="K119" s="95">
        <f t="shared" si="30"/>
        <v>-1.6318985758230677</v>
      </c>
      <c r="L119" s="95">
        <f t="shared" si="30"/>
        <v>-1.2531210803333841</v>
      </c>
      <c r="M119" s="95">
        <f t="shared" si="30"/>
        <v>-1.3963866014956559</v>
      </c>
      <c r="N119" s="95">
        <v>0</v>
      </c>
      <c r="O119" s="95">
        <v>0</v>
      </c>
      <c r="P119" s="95">
        <v>0</v>
      </c>
      <c r="Q119" s="95">
        <v>0</v>
      </c>
    </row>
    <row r="120" spans="1:17">
      <c r="A120" t="s">
        <v>188</v>
      </c>
      <c r="B120" t="s">
        <v>35</v>
      </c>
      <c r="C120" t="s">
        <v>36</v>
      </c>
      <c r="D120" t="s">
        <v>23</v>
      </c>
      <c r="E120" s="95">
        <v>0</v>
      </c>
      <c r="F120" s="95">
        <v>0</v>
      </c>
      <c r="G120" s="95">
        <v>0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f t="shared" ref="N120:Q120" si="31">N15/N70*100</f>
        <v>-1.3608546366864231</v>
      </c>
      <c r="O120" s="95">
        <f t="shared" si="31"/>
        <v>-1.3515740893357509</v>
      </c>
      <c r="P120" s="95">
        <f t="shared" si="31"/>
        <v>-1.455316723290488</v>
      </c>
      <c r="Q120" s="95">
        <f t="shared" si="31"/>
        <v>-1.4377841209430171</v>
      </c>
    </row>
    <row r="121" spans="1:17">
      <c r="A121" t="s">
        <v>189</v>
      </c>
      <c r="B121" t="s">
        <v>35</v>
      </c>
      <c r="C121" t="s">
        <v>36</v>
      </c>
      <c r="D121" t="s">
        <v>24</v>
      </c>
      <c r="E121" s="95">
        <v>0</v>
      </c>
      <c r="F121" s="95">
        <v>0</v>
      </c>
      <c r="G121" s="95">
        <v>0</v>
      </c>
      <c r="H121" s="95">
        <v>0</v>
      </c>
      <c r="I121" s="95">
        <v>0</v>
      </c>
      <c r="J121" s="95">
        <v>0</v>
      </c>
      <c r="K121" s="95">
        <v>0</v>
      </c>
      <c r="L121" s="95">
        <v>0</v>
      </c>
      <c r="M121" s="95">
        <v>0</v>
      </c>
      <c r="N121" s="95">
        <f t="shared" ref="N121:Q121" si="32">N16/N71*100</f>
        <v>-1.3978759495242616</v>
      </c>
      <c r="O121" s="95">
        <f t="shared" si="32"/>
        <v>-1.3400547883306504</v>
      </c>
      <c r="P121" s="95">
        <f t="shared" si="32"/>
        <v>-1.566207975012252</v>
      </c>
      <c r="Q121" s="95">
        <f t="shared" si="32"/>
        <v>-1.341924817014903</v>
      </c>
    </row>
    <row r="122" spans="1:17">
      <c r="A122" t="s">
        <v>190</v>
      </c>
      <c r="B122" t="s">
        <v>35</v>
      </c>
      <c r="C122" t="s">
        <v>36</v>
      </c>
      <c r="D122" t="s">
        <v>19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95">
        <v>0</v>
      </c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</row>
    <row r="123" spans="1:17">
      <c r="A123" t="s">
        <v>191</v>
      </c>
      <c r="B123" t="s">
        <v>35</v>
      </c>
      <c r="C123" t="s">
        <v>36</v>
      </c>
      <c r="D123" t="s">
        <v>31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f t="shared" ref="N123:Q123" si="33">N18/N73*100</f>
        <v>0</v>
      </c>
      <c r="O123" s="95">
        <f t="shared" si="33"/>
        <v>0</v>
      </c>
      <c r="P123" s="95">
        <f t="shared" si="33"/>
        <v>-0.3401360544217687</v>
      </c>
      <c r="Q123" s="95">
        <f t="shared" si="33"/>
        <v>0</v>
      </c>
    </row>
    <row r="124" spans="1:17">
      <c r="A124" t="s">
        <v>192</v>
      </c>
      <c r="B124" t="s">
        <v>37</v>
      </c>
      <c r="C124" t="s">
        <v>34</v>
      </c>
      <c r="D124" t="s">
        <v>174</v>
      </c>
      <c r="E124" s="95">
        <f t="shared" ref="E124:M124" si="34">E19/E74*100</f>
        <v>-1.4995769500801095</v>
      </c>
      <c r="F124" s="95">
        <f t="shared" si="34"/>
        <v>-1.3972307139003777</v>
      </c>
      <c r="G124" s="95">
        <f t="shared" si="34"/>
        <v>-1.4243323442136497</v>
      </c>
      <c r="H124" s="95">
        <f t="shared" si="34"/>
        <v>-1.7861331120212172</v>
      </c>
      <c r="I124" s="95">
        <f t="shared" si="34"/>
        <v>-1.3349885752325434</v>
      </c>
      <c r="J124" s="95">
        <f t="shared" si="34"/>
        <v>-1.5321885328351774</v>
      </c>
      <c r="K124" s="95">
        <f t="shared" si="34"/>
        <v>-1.5841086245914004</v>
      </c>
      <c r="L124" s="95">
        <f t="shared" si="34"/>
        <v>-1.3819005175388155</v>
      </c>
      <c r="M124" s="95">
        <f t="shared" si="34"/>
        <v>-1.8027609852927908</v>
      </c>
      <c r="N124" s="95">
        <v>0</v>
      </c>
      <c r="O124" s="95">
        <v>0</v>
      </c>
      <c r="P124" s="95">
        <v>0</v>
      </c>
      <c r="Q124" s="95">
        <v>0</v>
      </c>
    </row>
    <row r="125" spans="1:17">
      <c r="A125" t="s">
        <v>193</v>
      </c>
      <c r="B125" t="s">
        <v>37</v>
      </c>
      <c r="C125" t="s">
        <v>34</v>
      </c>
      <c r="D125" t="s">
        <v>27</v>
      </c>
      <c r="E125" s="95">
        <f t="shared" ref="E125:Q125" si="35">E20/E75*100</f>
        <v>-1.3503571682844056</v>
      </c>
      <c r="F125" s="95">
        <f t="shared" si="35"/>
        <v>-1.3508389420798179</v>
      </c>
      <c r="G125" s="95">
        <f t="shared" si="35"/>
        <v>-1.4444365513485353</v>
      </c>
      <c r="H125" s="95">
        <f t="shared" si="35"/>
        <v>-1.6326045627376427</v>
      </c>
      <c r="I125" s="95">
        <f t="shared" si="35"/>
        <v>-1.5</v>
      </c>
      <c r="J125" s="95">
        <f t="shared" si="35"/>
        <v>-1.4810045074050224</v>
      </c>
      <c r="K125" s="95">
        <f t="shared" si="35"/>
        <v>-1.5376534071916337</v>
      </c>
      <c r="L125" s="95">
        <f t="shared" si="35"/>
        <v>-1.421346564080439</v>
      </c>
      <c r="M125" s="95">
        <f t="shared" si="35"/>
        <v>-1.7228464419475655</v>
      </c>
      <c r="N125" s="95">
        <f t="shared" si="35"/>
        <v>-1.5688145905721997</v>
      </c>
      <c r="O125" s="95">
        <f t="shared" si="35"/>
        <v>-1.5695937873357226</v>
      </c>
      <c r="P125" s="95">
        <f t="shared" si="35"/>
        <v>-1.6775605660829935</v>
      </c>
      <c r="Q125" s="95">
        <f t="shared" si="35"/>
        <v>-1.7261600457101616</v>
      </c>
    </row>
    <row r="126" spans="1:17">
      <c r="A126" t="s">
        <v>194</v>
      </c>
      <c r="B126" t="s">
        <v>37</v>
      </c>
      <c r="C126" t="s">
        <v>34</v>
      </c>
      <c r="D126" t="s">
        <v>44</v>
      </c>
      <c r="E126" s="95">
        <f t="shared" ref="E126:M126" si="36">E21/E76*100</f>
        <v>-1.5379883112888342</v>
      </c>
      <c r="F126" s="95">
        <f t="shared" si="36"/>
        <v>-1.600492459218221</v>
      </c>
      <c r="G126" s="95">
        <f t="shared" si="36"/>
        <v>-1.7872274863261692</v>
      </c>
      <c r="H126" s="95">
        <f t="shared" si="36"/>
        <v>-1.5212355212355211</v>
      </c>
      <c r="I126" s="95">
        <f t="shared" si="36"/>
        <v>-1.5509259259259258</v>
      </c>
      <c r="J126" s="95">
        <f t="shared" si="36"/>
        <v>-1.7817026880470992</v>
      </c>
      <c r="K126" s="95">
        <f t="shared" si="36"/>
        <v>-1.7673621924634071</v>
      </c>
      <c r="L126" s="95">
        <f t="shared" si="36"/>
        <v>-1.3870490142601106</v>
      </c>
      <c r="M126" s="95">
        <f t="shared" si="36"/>
        <v>-1.9253438113948922</v>
      </c>
      <c r="N126" s="95">
        <v>0</v>
      </c>
      <c r="O126" s="95">
        <v>0</v>
      </c>
      <c r="P126" s="95">
        <v>0</v>
      </c>
      <c r="Q126" s="95">
        <v>0</v>
      </c>
    </row>
    <row r="127" spans="1:17">
      <c r="A127" t="s">
        <v>195</v>
      </c>
      <c r="B127" t="s">
        <v>37</v>
      </c>
      <c r="C127" t="s">
        <v>34</v>
      </c>
      <c r="D127" t="s">
        <v>175</v>
      </c>
      <c r="E127" s="95">
        <f t="shared" ref="E127:M127" si="37">E22/E77*100</f>
        <v>-2.1644498186215237</v>
      </c>
      <c r="F127" s="95">
        <f t="shared" si="37"/>
        <v>-2.4199891100490047</v>
      </c>
      <c r="G127" s="95">
        <f t="shared" si="37"/>
        <v>-2.4952717954975294</v>
      </c>
      <c r="H127" s="95">
        <f t="shared" si="37"/>
        <v>-2.4376799167023946</v>
      </c>
      <c r="I127" s="95">
        <f t="shared" si="37"/>
        <v>-1.9282401757383452</v>
      </c>
      <c r="J127" s="95">
        <f t="shared" si="37"/>
        <v>-2.4302375282408253</v>
      </c>
      <c r="K127" s="95">
        <f t="shared" si="37"/>
        <v>-2.4039637876192805</v>
      </c>
      <c r="L127" s="95">
        <f t="shared" si="37"/>
        <v>-1.5817759863197753</v>
      </c>
      <c r="M127" s="95">
        <f t="shared" si="37"/>
        <v>-2.3652767617654233</v>
      </c>
      <c r="N127" s="95">
        <v>0</v>
      </c>
      <c r="O127" s="95">
        <v>0</v>
      </c>
      <c r="P127" s="95">
        <v>0</v>
      </c>
      <c r="Q127" s="95">
        <v>0</v>
      </c>
    </row>
    <row r="128" spans="1:17">
      <c r="A128" t="s">
        <v>196</v>
      </c>
      <c r="B128" t="s">
        <v>37</v>
      </c>
      <c r="C128" t="s">
        <v>34</v>
      </c>
      <c r="D128" t="s">
        <v>23</v>
      </c>
      <c r="E128" s="95">
        <v>0</v>
      </c>
      <c r="F128" s="95">
        <v>0</v>
      </c>
      <c r="G128" s="95">
        <v>0</v>
      </c>
      <c r="H128" s="95">
        <v>0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f t="shared" ref="N128:Q128" si="38">N23/N78*100</f>
        <v>-1.4451686030036837</v>
      </c>
      <c r="O128" s="95">
        <f t="shared" si="38"/>
        <v>-1.1887913954146618</v>
      </c>
      <c r="P128" s="95">
        <f t="shared" si="38"/>
        <v>-1.6732841747022122</v>
      </c>
      <c r="Q128" s="95">
        <f t="shared" si="38"/>
        <v>-1.2784090909090911</v>
      </c>
    </row>
    <row r="129" spans="1:17">
      <c r="A129" t="s">
        <v>197</v>
      </c>
      <c r="B129" t="s">
        <v>37</v>
      </c>
      <c r="C129" t="s">
        <v>34</v>
      </c>
      <c r="D129" t="s">
        <v>24</v>
      </c>
      <c r="E129" s="95">
        <v>0</v>
      </c>
      <c r="F129" s="95">
        <v>0</v>
      </c>
      <c r="G129" s="95">
        <v>0</v>
      </c>
      <c r="H129" s="95">
        <v>0</v>
      </c>
      <c r="I129" s="95">
        <v>0</v>
      </c>
      <c r="J129" s="95">
        <v>0</v>
      </c>
      <c r="K129" s="95">
        <v>0</v>
      </c>
      <c r="L129" s="95">
        <v>0</v>
      </c>
      <c r="M129" s="95">
        <v>0</v>
      </c>
      <c r="N129" s="95">
        <f t="shared" ref="N129:Q129" si="39">N24/N79*100</f>
        <v>-2.3751165118928435</v>
      </c>
      <c r="O129" s="95">
        <f t="shared" si="39"/>
        <v>-1.9719574526868351</v>
      </c>
      <c r="P129" s="95">
        <f t="shared" si="39"/>
        <v>-2.162421912542047</v>
      </c>
      <c r="Q129" s="95">
        <f t="shared" si="39"/>
        <v>-1.9016506189821183</v>
      </c>
    </row>
    <row r="130" spans="1:17">
      <c r="A130" t="s">
        <v>198</v>
      </c>
      <c r="B130" t="s">
        <v>37</v>
      </c>
      <c r="C130" t="s">
        <v>34</v>
      </c>
      <c r="D130" t="s">
        <v>19</v>
      </c>
      <c r="E130" s="95">
        <f t="shared" ref="E130:Q130" si="40">E25/E80*100</f>
        <v>-2.1453052615720689</v>
      </c>
      <c r="F130" s="95">
        <f t="shared" si="40"/>
        <v>-1.8055775809338255</v>
      </c>
      <c r="G130" s="95">
        <f t="shared" si="40"/>
        <v>-1.7430316625490703</v>
      </c>
      <c r="H130" s="95">
        <f t="shared" si="40"/>
        <v>-1.8959653674383927</v>
      </c>
      <c r="I130" s="95">
        <f t="shared" si="40"/>
        <v>-1.5799658508821854</v>
      </c>
      <c r="J130" s="95">
        <f t="shared" si="40"/>
        <v>-1.7746040186880387</v>
      </c>
      <c r="K130" s="95">
        <f t="shared" si="40"/>
        <v>-2.1679223822718909</v>
      </c>
      <c r="L130" s="95">
        <f t="shared" si="40"/>
        <v>-1.8516246760615214</v>
      </c>
      <c r="M130" s="95">
        <f t="shared" si="40"/>
        <v>-2.0170031024618238</v>
      </c>
      <c r="N130" s="95">
        <f t="shared" si="40"/>
        <v>-1.9299725117324047</v>
      </c>
      <c r="O130" s="95">
        <f t="shared" si="40"/>
        <v>-1.7477532113110408</v>
      </c>
      <c r="P130" s="95">
        <f t="shared" si="40"/>
        <v>-1.8146742974728312</v>
      </c>
      <c r="Q130" s="95">
        <f t="shared" si="40"/>
        <v>-2.3305410390408854</v>
      </c>
    </row>
    <row r="131" spans="1:17">
      <c r="A131" t="s">
        <v>199</v>
      </c>
      <c r="B131" t="s">
        <v>37</v>
      </c>
      <c r="C131" t="s">
        <v>34</v>
      </c>
      <c r="D131" t="s">
        <v>31</v>
      </c>
      <c r="E131" s="95">
        <f t="shared" ref="E131:Q131" si="41">E26/E81*100</f>
        <v>0</v>
      </c>
      <c r="F131" s="95">
        <f t="shared" si="41"/>
        <v>-4.7619047619047619</v>
      </c>
      <c r="G131" s="95">
        <f t="shared" si="41"/>
        <v>-3.6363636363636362</v>
      </c>
      <c r="H131" s="95">
        <f t="shared" si="41"/>
        <v>-1.8518518518518516</v>
      </c>
      <c r="I131" s="95">
        <f t="shared" si="41"/>
        <v>0</v>
      </c>
      <c r="J131" s="95">
        <f t="shared" si="41"/>
        <v>0</v>
      </c>
      <c r="K131" s="95">
        <f t="shared" si="41"/>
        <v>-1.25</v>
      </c>
      <c r="L131" s="95">
        <f t="shared" si="41"/>
        <v>-1.2658227848101267</v>
      </c>
      <c r="M131" s="95">
        <f t="shared" si="41"/>
        <v>0</v>
      </c>
      <c r="N131" s="95">
        <f t="shared" si="41"/>
        <v>-3.5714285714285712</v>
      </c>
      <c r="O131" s="95">
        <f t="shared" si="41"/>
        <v>0</v>
      </c>
      <c r="P131" s="95">
        <f t="shared" si="41"/>
        <v>0</v>
      </c>
      <c r="Q131" s="95">
        <f t="shared" si="41"/>
        <v>0</v>
      </c>
    </row>
    <row r="132" spans="1:17">
      <c r="A132" t="s">
        <v>200</v>
      </c>
      <c r="B132" t="s">
        <v>37</v>
      </c>
      <c r="C132" t="s">
        <v>36</v>
      </c>
      <c r="D132" t="s">
        <v>174</v>
      </c>
      <c r="E132" s="95">
        <f t="shared" ref="E132:M132" si="42">E27/E82*100</f>
        <v>-1.3140740659928105</v>
      </c>
      <c r="F132" s="95">
        <f t="shared" si="42"/>
        <v>-1.1588797313630372</v>
      </c>
      <c r="G132" s="95">
        <f t="shared" si="42"/>
        <v>-1.2118519006160751</v>
      </c>
      <c r="H132" s="95">
        <f t="shared" si="42"/>
        <v>-1.4139285477855992</v>
      </c>
      <c r="I132" s="95">
        <f t="shared" si="42"/>
        <v>-1.4445322822283277</v>
      </c>
      <c r="J132" s="95">
        <f t="shared" si="42"/>
        <v>-1.3650738951850019</v>
      </c>
      <c r="K132" s="95">
        <f t="shared" si="42"/>
        <v>-1.4055764596693485</v>
      </c>
      <c r="L132" s="95">
        <f t="shared" si="42"/>
        <v>-1.1364146790639178</v>
      </c>
      <c r="M132" s="95">
        <f t="shared" si="42"/>
        <v>-1.3628658605492145</v>
      </c>
      <c r="N132" s="95">
        <v>0</v>
      </c>
      <c r="O132" s="95">
        <v>0</v>
      </c>
      <c r="P132" s="95">
        <v>0</v>
      </c>
      <c r="Q132" s="95">
        <v>0</v>
      </c>
    </row>
    <row r="133" spans="1:17">
      <c r="A133" t="s">
        <v>201</v>
      </c>
      <c r="B133" t="s">
        <v>37</v>
      </c>
      <c r="C133" t="s">
        <v>36</v>
      </c>
      <c r="D133" t="s">
        <v>27</v>
      </c>
      <c r="E133" s="95">
        <f t="shared" ref="E133:Q133" si="43">E28/E83*100</f>
        <v>-1.1228099612679503</v>
      </c>
      <c r="F133" s="95">
        <f t="shared" si="43"/>
        <v>-1.2228785760945149</v>
      </c>
      <c r="G133" s="95">
        <f t="shared" si="43"/>
        <v>-1.2154922320023152</v>
      </c>
      <c r="H133" s="95">
        <f t="shared" si="43"/>
        <v>-1.4189343049072072</v>
      </c>
      <c r="I133" s="95">
        <f t="shared" si="43"/>
        <v>-1.4146431987209684</v>
      </c>
      <c r="J133" s="95">
        <f t="shared" si="43"/>
        <v>-1.292537976816041</v>
      </c>
      <c r="K133" s="95">
        <f t="shared" si="43"/>
        <v>-1.4880480099251288</v>
      </c>
      <c r="L133" s="95">
        <f t="shared" si="43"/>
        <v>-1.0840638981342499</v>
      </c>
      <c r="M133" s="95">
        <f t="shared" si="43"/>
        <v>-1.3058449327380433</v>
      </c>
      <c r="N133" s="95">
        <f t="shared" si="43"/>
        <v>-1.3325178426072919</v>
      </c>
      <c r="O133" s="95">
        <f t="shared" si="43"/>
        <v>-1.2406355441632919</v>
      </c>
      <c r="P133" s="95">
        <f t="shared" si="43"/>
        <v>-1.4868503181449773</v>
      </c>
      <c r="Q133" s="95">
        <f t="shared" si="43"/>
        <v>-1.3366042293809486</v>
      </c>
    </row>
    <row r="134" spans="1:17">
      <c r="A134" t="s">
        <v>202</v>
      </c>
      <c r="B134" t="s">
        <v>37</v>
      </c>
      <c r="C134" t="s">
        <v>36</v>
      </c>
      <c r="D134" t="s">
        <v>44</v>
      </c>
      <c r="E134" s="95">
        <f t="shared" ref="E134:M134" si="44">E29/E84*100</f>
        <v>-1.1395073112896852</v>
      </c>
      <c r="F134" s="95">
        <f t="shared" si="44"/>
        <v>-1.1716771280695959</v>
      </c>
      <c r="G134" s="95">
        <f t="shared" si="44"/>
        <v>-1.2365615183825156</v>
      </c>
      <c r="H134" s="95">
        <f t="shared" si="44"/>
        <v>-1.1217485950376507</v>
      </c>
      <c r="I134" s="95">
        <f t="shared" si="44"/>
        <v>-1.3094708759448646</v>
      </c>
      <c r="J134" s="95">
        <f t="shared" si="44"/>
        <v>-1.2877839384725451</v>
      </c>
      <c r="K134" s="95">
        <f t="shared" si="44"/>
        <v>-1.3618151532886149</v>
      </c>
      <c r="L134" s="95">
        <f t="shared" si="44"/>
        <v>-1.0607020083227792</v>
      </c>
      <c r="M134" s="95">
        <f t="shared" si="44"/>
        <v>-1.3186663022683793</v>
      </c>
      <c r="N134" s="95">
        <v>0</v>
      </c>
      <c r="O134" s="95">
        <v>0</v>
      </c>
      <c r="P134" s="95">
        <v>0</v>
      </c>
      <c r="Q134" s="95">
        <v>0</v>
      </c>
    </row>
    <row r="135" spans="1:17">
      <c r="A135" t="s">
        <v>203</v>
      </c>
      <c r="B135" t="s">
        <v>37</v>
      </c>
      <c r="C135" t="s">
        <v>36</v>
      </c>
      <c r="D135" t="s">
        <v>175</v>
      </c>
      <c r="E135" s="95">
        <f t="shared" ref="E135:M135" si="45">E30/E85*100</f>
        <v>-1.7616755082640827</v>
      </c>
      <c r="F135" s="95">
        <f t="shared" si="45"/>
        <v>-1.995890813031993</v>
      </c>
      <c r="G135" s="95">
        <f t="shared" si="45"/>
        <v>-1.8368617683686177</v>
      </c>
      <c r="H135" s="95">
        <f t="shared" si="45"/>
        <v>-1.7774088980064833</v>
      </c>
      <c r="I135" s="95">
        <f t="shared" si="45"/>
        <v>-2.0159774436090223</v>
      </c>
      <c r="J135" s="95">
        <f t="shared" si="45"/>
        <v>-2.0897019862358714</v>
      </c>
      <c r="K135" s="95">
        <f t="shared" si="45"/>
        <v>-2.2126196596697629</v>
      </c>
      <c r="L135" s="95">
        <f t="shared" si="45"/>
        <v>-1.3507956091234063</v>
      </c>
      <c r="M135" s="95">
        <f t="shared" si="45"/>
        <v>-1.9221574065219471</v>
      </c>
      <c r="N135" s="95">
        <v>0</v>
      </c>
      <c r="O135" s="95">
        <v>0</v>
      </c>
      <c r="P135" s="95">
        <v>0</v>
      </c>
      <c r="Q135" s="95">
        <v>0</v>
      </c>
    </row>
    <row r="136" spans="1:17">
      <c r="A136" t="s">
        <v>204</v>
      </c>
      <c r="B136" t="s">
        <v>37</v>
      </c>
      <c r="C136" t="s">
        <v>36</v>
      </c>
      <c r="D136" t="s">
        <v>23</v>
      </c>
      <c r="E136" s="95">
        <v>0</v>
      </c>
      <c r="F136" s="95">
        <v>0</v>
      </c>
      <c r="G136" s="95">
        <v>0</v>
      </c>
      <c r="H136" s="95">
        <v>0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f t="shared" ref="N136:Q136" si="46">N31/N86*100</f>
        <v>-1.0989805509363026</v>
      </c>
      <c r="O136" s="95">
        <f t="shared" si="46"/>
        <v>-1.119755689667709</v>
      </c>
      <c r="P136" s="95">
        <f t="shared" si="46"/>
        <v>-1.5806805708013172</v>
      </c>
      <c r="Q136" s="95">
        <f t="shared" si="46"/>
        <v>-0.97044552271724738</v>
      </c>
    </row>
    <row r="137" spans="1:17">
      <c r="A137" t="s">
        <v>205</v>
      </c>
      <c r="B137" t="s">
        <v>37</v>
      </c>
      <c r="C137" t="s">
        <v>36</v>
      </c>
      <c r="D137" t="s">
        <v>24</v>
      </c>
      <c r="E137" s="95">
        <v>0</v>
      </c>
      <c r="F137" s="95">
        <v>0</v>
      </c>
      <c r="G137" s="95">
        <v>0</v>
      </c>
      <c r="H137" s="95">
        <v>0</v>
      </c>
      <c r="I137" s="95">
        <v>0</v>
      </c>
      <c r="J137" s="95">
        <v>0</v>
      </c>
      <c r="K137" s="95">
        <v>0</v>
      </c>
      <c r="L137" s="95">
        <v>0</v>
      </c>
      <c r="M137" s="95">
        <v>0</v>
      </c>
      <c r="N137" s="95">
        <f t="shared" ref="N137:Q137" si="47">N32/N87*100</f>
        <v>-1.7078972407231208</v>
      </c>
      <c r="O137" s="95">
        <f t="shared" si="47"/>
        <v>-1.9328693676783428</v>
      </c>
      <c r="P137" s="95">
        <f t="shared" si="47"/>
        <v>-1.6147111686604951</v>
      </c>
      <c r="Q137" s="95">
        <f t="shared" si="47"/>
        <v>-1.6720944927818016</v>
      </c>
    </row>
    <row r="138" spans="1:17">
      <c r="A138" t="s">
        <v>206</v>
      </c>
      <c r="B138" t="s">
        <v>37</v>
      </c>
      <c r="C138" t="s">
        <v>36</v>
      </c>
      <c r="D138" t="s">
        <v>19</v>
      </c>
      <c r="E138" s="95">
        <f t="shared" ref="E138:Q138" si="48">E33/E88*100</f>
        <v>-1.4585012658467227</v>
      </c>
      <c r="F138" s="95">
        <f t="shared" si="48"/>
        <v>-1.6105511320247505</v>
      </c>
      <c r="G138" s="95">
        <f t="shared" si="48"/>
        <v>-1.4632897337602357</v>
      </c>
      <c r="H138" s="95">
        <f t="shared" si="48"/>
        <v>-1.5219011463702297</v>
      </c>
      <c r="I138" s="95">
        <f t="shared" si="48"/>
        <v>-1.5942914702990745</v>
      </c>
      <c r="J138" s="95">
        <f t="shared" si="48"/>
        <v>-1.5192305353907514</v>
      </c>
      <c r="K138" s="95">
        <f t="shared" si="48"/>
        <v>-1.8623503621713606</v>
      </c>
      <c r="L138" s="95">
        <f t="shared" si="48"/>
        <v>-1.3984806203845574</v>
      </c>
      <c r="M138" s="95">
        <f t="shared" si="48"/>
        <v>-1.4196273291925465</v>
      </c>
      <c r="N138" s="95">
        <f t="shared" si="48"/>
        <v>-1.6024378789442315</v>
      </c>
      <c r="O138" s="95">
        <f t="shared" si="48"/>
        <v>-1.4171965060312555</v>
      </c>
      <c r="P138" s="95">
        <f t="shared" si="48"/>
        <v>-1.5105981447467416</v>
      </c>
      <c r="Q138" s="95">
        <f t="shared" si="48"/>
        <v>-1.4992167797280185</v>
      </c>
    </row>
    <row r="139" spans="1:17">
      <c r="A139" t="s">
        <v>207</v>
      </c>
      <c r="B139" t="s">
        <v>37</v>
      </c>
      <c r="C139" t="s">
        <v>36</v>
      </c>
      <c r="D139" t="s">
        <v>31</v>
      </c>
      <c r="E139" s="95">
        <v>0</v>
      </c>
      <c r="F139" s="95">
        <v>0</v>
      </c>
      <c r="G139" s="95">
        <f t="shared" ref="G139:J139" si="49">G34/G89*100</f>
        <v>0</v>
      </c>
      <c r="H139" s="95">
        <f t="shared" si="49"/>
        <v>0</v>
      </c>
      <c r="I139" s="95">
        <f t="shared" si="49"/>
        <v>0</v>
      </c>
      <c r="J139" s="95">
        <f t="shared" si="49"/>
        <v>0</v>
      </c>
      <c r="K139" s="95">
        <v>0</v>
      </c>
      <c r="L139" s="95">
        <v>0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</row>
    <row r="140" spans="1:17">
      <c r="A140" t="s">
        <v>208</v>
      </c>
      <c r="B140" t="s">
        <v>173</v>
      </c>
      <c r="C140" t="s">
        <v>34</v>
      </c>
      <c r="D140" t="s">
        <v>174</v>
      </c>
      <c r="E140" s="95">
        <f t="shared" ref="E140:M140" si="50">E35/E90*100</f>
        <v>-1.7211488623974549</v>
      </c>
      <c r="F140" s="95">
        <f t="shared" si="50"/>
        <v>-1.514948384501944</v>
      </c>
      <c r="G140" s="95">
        <f t="shared" si="50"/>
        <v>-1.575922267611803</v>
      </c>
      <c r="H140" s="95">
        <f t="shared" si="50"/>
        <v>-1.8130164363427792</v>
      </c>
      <c r="I140" s="95">
        <f t="shared" si="50"/>
        <v>-1.5941899040616874</v>
      </c>
      <c r="J140" s="95">
        <f t="shared" si="50"/>
        <v>-1.684763604085036</v>
      </c>
      <c r="K140" s="95">
        <f t="shared" si="50"/>
        <v>-1.7012723650916137</v>
      </c>
      <c r="L140" s="95">
        <f t="shared" si="50"/>
        <v>-2.5177275987615646</v>
      </c>
      <c r="M140" s="95">
        <f t="shared" si="50"/>
        <v>-1.8109532580745171</v>
      </c>
      <c r="N140" s="95">
        <v>0</v>
      </c>
      <c r="O140" s="95">
        <v>0</v>
      </c>
      <c r="P140" s="95">
        <v>0</v>
      </c>
      <c r="Q140" s="95">
        <v>0</v>
      </c>
    </row>
    <row r="141" spans="1:17">
      <c r="A141" t="s">
        <v>209</v>
      </c>
      <c r="B141" t="s">
        <v>173</v>
      </c>
      <c r="C141" t="s">
        <v>34</v>
      </c>
      <c r="D141" t="s">
        <v>27</v>
      </c>
      <c r="E141" s="95">
        <f t="shared" ref="E141:Q141" si="51">E36/E91*100</f>
        <v>-1.5330470054879504</v>
      </c>
      <c r="F141" s="95">
        <f t="shared" si="51"/>
        <v>-1.5355984156366314</v>
      </c>
      <c r="G141" s="95">
        <f t="shared" si="51"/>
        <v>-1.4514076666136471</v>
      </c>
      <c r="H141" s="95">
        <f t="shared" si="51"/>
        <v>-1.7027123909666628</v>
      </c>
      <c r="I141" s="95">
        <f t="shared" si="51"/>
        <v>-1.6368632761161337</v>
      </c>
      <c r="J141" s="95">
        <f t="shared" si="51"/>
        <v>-1.6534450930499427</v>
      </c>
      <c r="K141" s="95">
        <f t="shared" si="51"/>
        <v>-1.7280990909999003</v>
      </c>
      <c r="L141" s="95">
        <f t="shared" si="51"/>
        <v>-1.5274061156378724</v>
      </c>
      <c r="M141" s="95">
        <f t="shared" si="51"/>
        <v>-1.7624294160293259</v>
      </c>
      <c r="N141" s="95">
        <f t="shared" si="51"/>
        <v>-1.6656394822990788</v>
      </c>
      <c r="O141" s="95">
        <f t="shared" si="51"/>
        <v>-1.6101987275659282</v>
      </c>
      <c r="P141" s="95">
        <f t="shared" si="51"/>
        <v>-1.7125657905326015</v>
      </c>
      <c r="Q141" s="95">
        <f t="shared" si="51"/>
        <v>-1.7487370680611372</v>
      </c>
    </row>
    <row r="142" spans="1:17">
      <c r="A142" t="s">
        <v>210</v>
      </c>
      <c r="B142" t="s">
        <v>173</v>
      </c>
      <c r="C142" t="s">
        <v>34</v>
      </c>
      <c r="D142" t="s">
        <v>44</v>
      </c>
      <c r="E142" s="95">
        <f t="shared" ref="E142:M142" si="52">E37/E92*100</f>
        <v>-1.8644679206390107</v>
      </c>
      <c r="F142" s="95">
        <f t="shared" si="52"/>
        <v>-1.7878377400241963</v>
      </c>
      <c r="G142" s="95">
        <f t="shared" si="52"/>
        <v>-1.7264606520342389</v>
      </c>
      <c r="H142" s="95">
        <f t="shared" si="52"/>
        <v>-1.8184466221417723</v>
      </c>
      <c r="I142" s="95">
        <f t="shared" si="52"/>
        <v>-1.6915744574342715</v>
      </c>
      <c r="J142" s="95">
        <f t="shared" si="52"/>
        <v>-1.7909605110458249</v>
      </c>
      <c r="K142" s="95">
        <f t="shared" si="52"/>
        <v>-1.853480774063835</v>
      </c>
      <c r="L142" s="95">
        <f t="shared" si="52"/>
        <v>-1.496220075598488</v>
      </c>
      <c r="M142" s="95">
        <f t="shared" si="52"/>
        <v>-1.6838353911200614</v>
      </c>
      <c r="N142" s="95">
        <v>0</v>
      </c>
      <c r="O142" s="95">
        <v>0</v>
      </c>
      <c r="P142" s="95">
        <v>0</v>
      </c>
      <c r="Q142" s="95">
        <v>0</v>
      </c>
    </row>
    <row r="143" spans="1:17">
      <c r="A143" t="s">
        <v>211</v>
      </c>
      <c r="B143" t="s">
        <v>173</v>
      </c>
      <c r="C143" t="s">
        <v>34</v>
      </c>
      <c r="D143" t="s">
        <v>175</v>
      </c>
      <c r="E143" s="95">
        <f t="shared" ref="E143:M143" si="53">E38/E93*100</f>
        <v>-2.0449417074088005</v>
      </c>
      <c r="F143" s="95">
        <f t="shared" si="53"/>
        <v>-1.9449742243707158</v>
      </c>
      <c r="G143" s="95">
        <f t="shared" si="53"/>
        <v>-1.9953318911533644</v>
      </c>
      <c r="H143" s="95">
        <f t="shared" si="53"/>
        <v>-2.0926998399756154</v>
      </c>
      <c r="I143" s="95">
        <f t="shared" si="53"/>
        <v>-1.8175399763385871</v>
      </c>
      <c r="J143" s="95">
        <f t="shared" si="53"/>
        <v>-2.0083433798342805</v>
      </c>
      <c r="K143" s="95">
        <f t="shared" si="53"/>
        <v>-2.0659214124646166</v>
      </c>
      <c r="L143" s="95">
        <f t="shared" si="53"/>
        <v>-1.7022504327755337</v>
      </c>
      <c r="M143" s="95">
        <f t="shared" si="53"/>
        <v>-1.9744786082050985</v>
      </c>
      <c r="N143" s="95">
        <v>0</v>
      </c>
      <c r="O143" s="95">
        <v>0</v>
      </c>
      <c r="P143" s="95">
        <v>0</v>
      </c>
      <c r="Q143" s="95">
        <v>0</v>
      </c>
    </row>
    <row r="144" spans="1:17">
      <c r="A144" t="s">
        <v>212</v>
      </c>
      <c r="B144" t="s">
        <v>173</v>
      </c>
      <c r="C144" t="s">
        <v>34</v>
      </c>
      <c r="D144" t="s">
        <v>23</v>
      </c>
      <c r="E144" s="95">
        <v>0</v>
      </c>
      <c r="F144" s="95">
        <v>0</v>
      </c>
      <c r="G144" s="95">
        <v>0</v>
      </c>
      <c r="H144" s="95">
        <v>0</v>
      </c>
      <c r="I144" s="95">
        <v>0</v>
      </c>
      <c r="J144" s="95">
        <v>0</v>
      </c>
      <c r="K144" s="95">
        <v>0</v>
      </c>
      <c r="L144" s="95">
        <v>0</v>
      </c>
      <c r="M144" s="95">
        <v>0</v>
      </c>
      <c r="N144" s="95">
        <f t="shared" ref="N144:Q144" si="54">N39/N94*100</f>
        <v>-1.7825805125610661</v>
      </c>
      <c r="O144" s="95">
        <f t="shared" si="54"/>
        <v>-1.5825014447549457</v>
      </c>
      <c r="P144" s="95">
        <f t="shared" si="54"/>
        <v>-1.8439873945243972</v>
      </c>
      <c r="Q144" s="95">
        <f t="shared" si="54"/>
        <v>-1.7790195095159635</v>
      </c>
    </row>
    <row r="145" spans="1:24">
      <c r="A145" t="s">
        <v>213</v>
      </c>
      <c r="B145" t="s">
        <v>173</v>
      </c>
      <c r="C145" t="s">
        <v>34</v>
      </c>
      <c r="D145" t="s">
        <v>24</v>
      </c>
      <c r="E145" s="95">
        <v>0</v>
      </c>
      <c r="F145" s="95">
        <v>0</v>
      </c>
      <c r="G145" s="95">
        <v>0</v>
      </c>
      <c r="H145" s="95">
        <v>0</v>
      </c>
      <c r="I145" s="95">
        <v>0</v>
      </c>
      <c r="J145" s="95">
        <v>0</v>
      </c>
      <c r="K145" s="95">
        <v>0</v>
      </c>
      <c r="L145" s="95">
        <v>0</v>
      </c>
      <c r="M145" s="95">
        <v>0</v>
      </c>
      <c r="N145" s="95">
        <f t="shared" ref="N145:Q145" si="55">N40/N95*100</f>
        <v>-1.947951359306018</v>
      </c>
      <c r="O145" s="95">
        <f t="shared" si="55"/>
        <v>-1.7532401900185821</v>
      </c>
      <c r="P145" s="95">
        <f t="shared" si="55"/>
        <v>-2.0216977896935497</v>
      </c>
      <c r="Q145" s="95">
        <f t="shared" si="55"/>
        <v>-1.8835294854137974</v>
      </c>
    </row>
    <row r="146" spans="1:24">
      <c r="A146" t="s">
        <v>214</v>
      </c>
      <c r="B146" t="s">
        <v>173</v>
      </c>
      <c r="C146" t="s">
        <v>34</v>
      </c>
      <c r="D146" t="s">
        <v>19</v>
      </c>
      <c r="E146" s="95">
        <f t="shared" ref="E146:Q146" si="56">E41/E96*100</f>
        <v>-2.1453052615720689</v>
      </c>
      <c r="F146" s="95">
        <f t="shared" si="56"/>
        <v>-1.8055775809338255</v>
      </c>
      <c r="G146" s="95">
        <f t="shared" si="56"/>
        <v>-1.7430316625490703</v>
      </c>
      <c r="H146" s="95">
        <f t="shared" si="56"/>
        <v>-1.8959653674383927</v>
      </c>
      <c r="I146" s="95">
        <f t="shared" si="56"/>
        <v>-1.5799658508821854</v>
      </c>
      <c r="J146" s="95">
        <f t="shared" si="56"/>
        <v>-1.7746040186880387</v>
      </c>
      <c r="K146" s="95">
        <f t="shared" si="56"/>
        <v>-2.1679223822718909</v>
      </c>
      <c r="L146" s="95">
        <f t="shared" si="56"/>
        <v>-1.8516246760615214</v>
      </c>
      <c r="M146" s="95">
        <f t="shared" si="56"/>
        <v>-2.0170031024618238</v>
      </c>
      <c r="N146" s="95">
        <f t="shared" si="56"/>
        <v>-1.9299725117324047</v>
      </c>
      <c r="O146" s="95">
        <f t="shared" si="56"/>
        <v>-1.7477532113110408</v>
      </c>
      <c r="P146" s="95">
        <f t="shared" si="56"/>
        <v>-1.8146742974728312</v>
      </c>
      <c r="Q146" s="95">
        <f t="shared" si="56"/>
        <v>-2.3305410390408854</v>
      </c>
    </row>
    <row r="147" spans="1:24">
      <c r="A147" t="s">
        <v>215</v>
      </c>
      <c r="B147" t="s">
        <v>173</v>
      </c>
      <c r="C147" t="s">
        <v>34</v>
      </c>
      <c r="D147" t="s">
        <v>31</v>
      </c>
      <c r="E147" s="95">
        <f t="shared" ref="E147:Q147" si="57">E42/E97*100</f>
        <v>0</v>
      </c>
      <c r="F147" s="95">
        <f t="shared" si="57"/>
        <v>-4.7337278106508878</v>
      </c>
      <c r="G147" s="95">
        <f t="shared" si="57"/>
        <v>-3.6144578313253009</v>
      </c>
      <c r="H147" s="95">
        <f t="shared" si="57"/>
        <v>-1.8404907975460123</v>
      </c>
      <c r="I147" s="95">
        <f t="shared" si="57"/>
        <v>0</v>
      </c>
      <c r="J147" s="95">
        <f t="shared" si="57"/>
        <v>0</v>
      </c>
      <c r="K147" s="95">
        <f t="shared" si="57"/>
        <v>-1.2422360248447204</v>
      </c>
      <c r="L147" s="95">
        <f t="shared" si="57"/>
        <v>-1.257861635220126</v>
      </c>
      <c r="M147" s="95">
        <f t="shared" si="57"/>
        <v>0</v>
      </c>
      <c r="N147" s="95">
        <f t="shared" si="57"/>
        <v>-3.4482758620689653</v>
      </c>
      <c r="O147" s="95">
        <f t="shared" si="57"/>
        <v>0</v>
      </c>
      <c r="P147" s="95">
        <f t="shared" si="57"/>
        <v>0</v>
      </c>
      <c r="Q147" s="95">
        <f t="shared" si="57"/>
        <v>0</v>
      </c>
    </row>
    <row r="148" spans="1:24">
      <c r="A148" t="s">
        <v>216</v>
      </c>
      <c r="B148" t="s">
        <v>173</v>
      </c>
      <c r="C148" t="s">
        <v>36</v>
      </c>
      <c r="D148" t="s">
        <v>174</v>
      </c>
      <c r="E148" s="95">
        <f t="shared" ref="E148:M148" si="58">E43/E98*100</f>
        <v>-1.3662909385383373</v>
      </c>
      <c r="F148" s="95">
        <f t="shared" si="58"/>
        <v>-1.2630314568035534</v>
      </c>
      <c r="G148" s="95">
        <f t="shared" si="58"/>
        <v>-1.2658256620070463</v>
      </c>
      <c r="H148" s="95">
        <f t="shared" si="58"/>
        <v>-1.3730223439632823</v>
      </c>
      <c r="I148" s="95">
        <f t="shared" si="58"/>
        <v>-1.4170701316376311</v>
      </c>
      <c r="J148" s="95">
        <f t="shared" si="58"/>
        <v>-1.3625589679851777</v>
      </c>
      <c r="K148" s="95">
        <f t="shared" si="58"/>
        <v>-1.419518024112743</v>
      </c>
      <c r="L148" s="95">
        <f t="shared" si="58"/>
        <v>-1.1111525846020334</v>
      </c>
      <c r="M148" s="95">
        <f t="shared" si="58"/>
        <v>-1.3436056192687447</v>
      </c>
      <c r="N148" s="95">
        <v>0</v>
      </c>
      <c r="O148" s="95">
        <v>0</v>
      </c>
      <c r="P148" s="95">
        <v>0</v>
      </c>
      <c r="Q148" s="95">
        <v>0</v>
      </c>
    </row>
    <row r="149" spans="1:24">
      <c r="A149" t="s">
        <v>217</v>
      </c>
      <c r="B149" t="s">
        <v>173</v>
      </c>
      <c r="C149" t="s">
        <v>36</v>
      </c>
      <c r="D149" t="s">
        <v>27</v>
      </c>
      <c r="E149" s="95">
        <f t="shared" ref="E149:Q149" si="59">E44/E99*100</f>
        <v>-1.0676750264138353</v>
      </c>
      <c r="F149" s="95">
        <f t="shared" si="59"/>
        <v>-1.2713275799820645</v>
      </c>
      <c r="G149" s="95">
        <f t="shared" si="59"/>
        <v>-1.2003693444136658</v>
      </c>
      <c r="H149" s="95">
        <f t="shared" si="59"/>
        <v>-1.4116516607043186</v>
      </c>
      <c r="I149" s="95">
        <f t="shared" si="59"/>
        <v>-1.2954881438117203</v>
      </c>
      <c r="J149" s="95">
        <f t="shared" si="59"/>
        <v>-1.2894790019850939</v>
      </c>
      <c r="K149" s="95">
        <f t="shared" si="59"/>
        <v>-1.4689786691010243</v>
      </c>
      <c r="L149" s="95">
        <f t="shared" si="59"/>
        <v>-1.2393868801566148</v>
      </c>
      <c r="M149" s="95">
        <f t="shared" si="59"/>
        <v>-1.3796250027157972</v>
      </c>
      <c r="N149" s="95">
        <f t="shared" si="59"/>
        <v>-1.3720296472555387</v>
      </c>
      <c r="O149" s="95">
        <f t="shared" si="59"/>
        <v>-1.2607101859492045</v>
      </c>
      <c r="P149" s="95">
        <f t="shared" si="59"/>
        <v>-1.4064798757284107</v>
      </c>
      <c r="Q149" s="95">
        <f t="shared" si="59"/>
        <v>-1.3777060976366229</v>
      </c>
    </row>
    <row r="150" spans="1:24">
      <c r="A150" t="s">
        <v>218</v>
      </c>
      <c r="B150" t="s">
        <v>173</v>
      </c>
      <c r="C150" t="s">
        <v>36</v>
      </c>
      <c r="D150" t="s">
        <v>44</v>
      </c>
      <c r="E150" s="95">
        <f t="shared" ref="E150:M150" si="60">E45/E100*100</f>
        <v>-1.3845038326082453</v>
      </c>
      <c r="F150" s="95">
        <f t="shared" si="60"/>
        <v>-1.3390157754490144</v>
      </c>
      <c r="G150" s="95">
        <f t="shared" si="60"/>
        <v>-1.3316748371990927</v>
      </c>
      <c r="H150" s="95">
        <f t="shared" si="60"/>
        <v>-1.3661392478530741</v>
      </c>
      <c r="I150" s="95">
        <f t="shared" si="60"/>
        <v>-1.346710530507528</v>
      </c>
      <c r="J150" s="95">
        <f t="shared" si="60"/>
        <v>-1.3092789889658383</v>
      </c>
      <c r="K150" s="95">
        <f t="shared" si="60"/>
        <v>-1.5177094744077153</v>
      </c>
      <c r="L150" s="95">
        <f t="shared" si="60"/>
        <v>-1.2056677835457996</v>
      </c>
      <c r="M150" s="95">
        <f t="shared" si="60"/>
        <v>-1.3156692354889101</v>
      </c>
      <c r="N150" s="95">
        <v>0</v>
      </c>
      <c r="O150" s="95">
        <v>0</v>
      </c>
      <c r="P150" s="95">
        <v>0</v>
      </c>
      <c r="Q150" s="95">
        <v>0</v>
      </c>
    </row>
    <row r="151" spans="1:24">
      <c r="A151" t="s">
        <v>219</v>
      </c>
      <c r="B151" t="s">
        <v>173</v>
      </c>
      <c r="C151" t="s">
        <v>36</v>
      </c>
      <c r="D151" t="s">
        <v>175</v>
      </c>
      <c r="E151" s="95">
        <f t="shared" ref="E151:M151" si="61">E46/E101*100</f>
        <v>-1.6819915217005024</v>
      </c>
      <c r="F151" s="95">
        <f t="shared" si="61"/>
        <v>-1.5044045754052289</v>
      </c>
      <c r="G151" s="95">
        <f t="shared" si="61"/>
        <v>-1.4068500433834763</v>
      </c>
      <c r="H151" s="95">
        <f t="shared" si="61"/>
        <v>-1.5387348756615182</v>
      </c>
      <c r="I151" s="95">
        <f t="shared" si="61"/>
        <v>-1.4139199434592651</v>
      </c>
      <c r="J151" s="95">
        <f t="shared" si="61"/>
        <v>-1.5025186729199236</v>
      </c>
      <c r="K151" s="95">
        <f t="shared" si="61"/>
        <v>-1.7067621938450843</v>
      </c>
      <c r="L151" s="95">
        <f t="shared" si="61"/>
        <v>-1.2657297394422131</v>
      </c>
      <c r="M151" s="95">
        <f t="shared" si="61"/>
        <v>-1.4642861553534745</v>
      </c>
      <c r="N151" s="95">
        <v>0</v>
      </c>
      <c r="O151" s="95">
        <v>0</v>
      </c>
      <c r="P151" s="95">
        <v>0</v>
      </c>
      <c r="Q151" s="95">
        <v>0</v>
      </c>
    </row>
    <row r="152" spans="1:24">
      <c r="A152" t="s">
        <v>220</v>
      </c>
      <c r="B152" t="s">
        <v>173</v>
      </c>
      <c r="C152" t="s">
        <v>36</v>
      </c>
      <c r="D152" t="s">
        <v>23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95">
        <v>0</v>
      </c>
      <c r="N152" s="95">
        <f t="shared" ref="N152:Q152" si="62">N47/N102*100</f>
        <v>-1.3547628618377345</v>
      </c>
      <c r="O152" s="95">
        <f t="shared" si="62"/>
        <v>-1.3461714436773662</v>
      </c>
      <c r="P152" s="95">
        <f t="shared" si="62"/>
        <v>-1.4582422536750641</v>
      </c>
      <c r="Q152" s="95">
        <f t="shared" si="62"/>
        <v>-1.4268457623093838</v>
      </c>
    </row>
    <row r="153" spans="1:24">
      <c r="A153" t="s">
        <v>221</v>
      </c>
      <c r="B153" t="s">
        <v>173</v>
      </c>
      <c r="C153" t="s">
        <v>36</v>
      </c>
      <c r="D153" t="s">
        <v>24</v>
      </c>
      <c r="E153" s="95">
        <v>0</v>
      </c>
      <c r="F153" s="95">
        <v>0</v>
      </c>
      <c r="G153" s="95">
        <v>0</v>
      </c>
      <c r="H153" s="95">
        <v>0</v>
      </c>
      <c r="I153" s="95">
        <v>0</v>
      </c>
      <c r="J153" s="95">
        <v>0</v>
      </c>
      <c r="K153" s="95">
        <v>0</v>
      </c>
      <c r="L153" s="95">
        <v>0</v>
      </c>
      <c r="M153" s="95">
        <v>0</v>
      </c>
      <c r="N153" s="95">
        <f t="shared" ref="N153:Q153" si="63">N48/N103*100</f>
        <v>-1.4517834187307359</v>
      </c>
      <c r="O153" s="95">
        <f t="shared" si="63"/>
        <v>-1.4427639160591916</v>
      </c>
      <c r="P153" s="95">
        <f t="shared" si="63"/>
        <v>-1.5746404433789669</v>
      </c>
      <c r="Q153" s="95">
        <f t="shared" si="63"/>
        <v>-1.399336675873867</v>
      </c>
    </row>
    <row r="154" spans="1:24">
      <c r="A154" t="s">
        <v>222</v>
      </c>
      <c r="B154" t="s">
        <v>173</v>
      </c>
      <c r="C154" t="s">
        <v>36</v>
      </c>
      <c r="D154" t="s">
        <v>19</v>
      </c>
      <c r="E154" s="95">
        <f t="shared" ref="E154:Q155" si="64">E49/E104*100</f>
        <v>-1.4585012658467227</v>
      </c>
      <c r="F154" s="95">
        <f t="shared" si="64"/>
        <v>-1.6105511320247505</v>
      </c>
      <c r="G154" s="95">
        <f t="shared" si="64"/>
        <v>-1.4632897337602357</v>
      </c>
      <c r="H154" s="95">
        <f t="shared" si="64"/>
        <v>-1.5219011463702297</v>
      </c>
      <c r="I154" s="95">
        <f t="shared" si="64"/>
        <v>-1.5942914702990745</v>
      </c>
      <c r="J154" s="95">
        <f t="shared" si="64"/>
        <v>-1.5192305353907514</v>
      </c>
      <c r="K154" s="95">
        <f t="shared" si="64"/>
        <v>-1.8623503621713606</v>
      </c>
      <c r="L154" s="95">
        <f t="shared" si="64"/>
        <v>-1.3984806203845574</v>
      </c>
      <c r="M154" s="95">
        <f t="shared" si="64"/>
        <v>-1.4196273291925465</v>
      </c>
      <c r="N154" s="95">
        <f t="shared" si="64"/>
        <v>-1.6024378789442315</v>
      </c>
      <c r="O154" s="95">
        <f t="shared" si="64"/>
        <v>-1.4171965060312555</v>
      </c>
      <c r="P154" s="95">
        <f t="shared" si="64"/>
        <v>-1.5105981447467416</v>
      </c>
      <c r="Q154" s="95">
        <f t="shared" si="64"/>
        <v>-1.4992167797280185</v>
      </c>
    </row>
    <row r="155" spans="1:24">
      <c r="A155" t="s">
        <v>223</v>
      </c>
      <c r="B155" t="s">
        <v>173</v>
      </c>
      <c r="C155" t="s">
        <v>36</v>
      </c>
      <c r="D155" t="s">
        <v>31</v>
      </c>
      <c r="E155" s="95">
        <v>0</v>
      </c>
      <c r="F155" s="95">
        <v>0</v>
      </c>
      <c r="G155" s="95">
        <f t="shared" si="64"/>
        <v>0</v>
      </c>
      <c r="H155" s="95">
        <f t="shared" si="64"/>
        <v>0</v>
      </c>
      <c r="I155" s="95">
        <f t="shared" si="64"/>
        <v>0</v>
      </c>
      <c r="J155" s="95">
        <f t="shared" si="64"/>
        <v>0</v>
      </c>
      <c r="K155" s="95">
        <v>0</v>
      </c>
      <c r="L155" s="95">
        <v>0</v>
      </c>
      <c r="M155" s="95">
        <v>0</v>
      </c>
      <c r="N155" s="95">
        <f t="shared" si="64"/>
        <v>0</v>
      </c>
      <c r="O155" s="95">
        <f t="shared" si="64"/>
        <v>0</v>
      </c>
      <c r="P155" s="95">
        <f t="shared" si="64"/>
        <v>-0.3401360544217687</v>
      </c>
      <c r="Q155" s="95">
        <f t="shared" si="64"/>
        <v>0</v>
      </c>
    </row>
    <row r="158" spans="1:24">
      <c r="H158" t="s">
        <v>40</v>
      </c>
      <c r="I158" t="s">
        <v>33</v>
      </c>
      <c r="J158" t="s">
        <v>32</v>
      </c>
      <c r="K158" t="s">
        <v>17</v>
      </c>
      <c r="L158" s="45">
        <v>41759</v>
      </c>
      <c r="M158" s="45">
        <v>41790</v>
      </c>
      <c r="N158" s="45">
        <v>41820</v>
      </c>
      <c r="O158" s="45">
        <v>41851</v>
      </c>
      <c r="P158" s="45">
        <v>41881</v>
      </c>
      <c r="Q158" s="45">
        <v>41912</v>
      </c>
      <c r="R158" s="45">
        <v>41943</v>
      </c>
      <c r="S158" s="45">
        <v>41973</v>
      </c>
      <c r="T158" s="45">
        <v>42004</v>
      </c>
      <c r="U158" s="45">
        <v>42035</v>
      </c>
      <c r="V158" s="45">
        <v>42063</v>
      </c>
      <c r="W158" s="45">
        <v>42094</v>
      </c>
      <c r="X158" s="45">
        <v>42124</v>
      </c>
    </row>
    <row r="159" spans="1:24">
      <c r="H159" t="s">
        <v>176</v>
      </c>
      <c r="I159" t="s">
        <v>35</v>
      </c>
      <c r="J159" t="s">
        <v>34</v>
      </c>
      <c r="K159" t="s">
        <v>174</v>
      </c>
      <c r="L159" s="95">
        <v>1.9395595620463899</v>
      </c>
      <c r="M159" s="95">
        <v>1.63127498889383</v>
      </c>
      <c r="N159" s="95">
        <v>1.72573134752781</v>
      </c>
      <c r="O159" s="95">
        <v>1.83955124209777</v>
      </c>
      <c r="P159" s="95">
        <v>1.8516863572181801</v>
      </c>
      <c r="Q159" s="95">
        <v>1.83683334228476</v>
      </c>
      <c r="R159" s="95">
        <v>1.81824702338258</v>
      </c>
      <c r="S159" s="95">
        <v>3.6776715420895201</v>
      </c>
      <c r="T159" s="95">
        <v>1.8193213028331301</v>
      </c>
      <c r="U159" s="95">
        <v>0</v>
      </c>
      <c r="V159" s="95">
        <v>0</v>
      </c>
      <c r="W159" s="95">
        <v>0</v>
      </c>
      <c r="X159" s="95">
        <v>0</v>
      </c>
    </row>
    <row r="160" spans="1:24">
      <c r="H160" t="s">
        <v>177</v>
      </c>
      <c r="I160" t="s">
        <v>35</v>
      </c>
      <c r="J160" t="s">
        <v>34</v>
      </c>
      <c r="K160" t="s">
        <v>27</v>
      </c>
      <c r="L160" s="95">
        <v>1.6647561038205601</v>
      </c>
      <c r="M160" s="95">
        <v>1.6693545619874399</v>
      </c>
      <c r="N160" s="95">
        <v>1.45645208272648</v>
      </c>
      <c r="O160" s="95">
        <v>1.7532734626722399</v>
      </c>
      <c r="P160" s="95">
        <v>1.73523170648231</v>
      </c>
      <c r="Q160" s="95">
        <v>1.7775032598998</v>
      </c>
      <c r="R160" s="95">
        <v>1.8650820910902</v>
      </c>
      <c r="S160" s="95">
        <v>1.60362408708833</v>
      </c>
      <c r="T160" s="95">
        <v>1.7898173902527501</v>
      </c>
      <c r="U160" s="95">
        <v>1.7778161713890801</v>
      </c>
      <c r="V160" s="95">
        <v>1.65733404989338</v>
      </c>
      <c r="W160" s="95">
        <v>1.75313618514786</v>
      </c>
      <c r="X160" s="95">
        <v>1.7748902668431701</v>
      </c>
    </row>
    <row r="161" spans="8:24">
      <c r="H161" t="s">
        <v>178</v>
      </c>
      <c r="I161" t="s">
        <v>35</v>
      </c>
      <c r="J161" t="s">
        <v>34</v>
      </c>
      <c r="K161" t="s">
        <v>44</v>
      </c>
      <c r="L161" s="95">
        <v>1.9149974411159101</v>
      </c>
      <c r="M161" s="95">
        <v>1.81692210289919</v>
      </c>
      <c r="N161" s="95">
        <v>1.71701569740292</v>
      </c>
      <c r="O161" s="95">
        <v>1.8647205924785999</v>
      </c>
      <c r="P161" s="95">
        <v>1.7135552956214499</v>
      </c>
      <c r="Q161" s="95">
        <v>1.79240494089777</v>
      </c>
      <c r="R161" s="95">
        <v>1.8668634757779601</v>
      </c>
      <c r="S161" s="95">
        <v>1.51322096423847</v>
      </c>
      <c r="T161" s="95">
        <v>1.64641126184271</v>
      </c>
      <c r="U161" s="95">
        <v>0</v>
      </c>
      <c r="V161" s="95">
        <v>0</v>
      </c>
      <c r="W161" s="95">
        <v>0</v>
      </c>
      <c r="X161" s="95">
        <v>0</v>
      </c>
    </row>
    <row r="162" spans="8:24">
      <c r="H162" t="s">
        <v>179</v>
      </c>
      <c r="I162" t="s">
        <v>35</v>
      </c>
      <c r="J162" t="s">
        <v>34</v>
      </c>
      <c r="K162" t="s">
        <v>175</v>
      </c>
      <c r="L162" s="95">
        <v>2.0229347584056998</v>
      </c>
      <c r="M162" s="95">
        <v>1.8571348660289799</v>
      </c>
      <c r="N162" s="95">
        <v>1.90326386158081</v>
      </c>
      <c r="O162" s="95">
        <v>2.0291685935684698</v>
      </c>
      <c r="P162" s="95">
        <v>1.7970234325522501</v>
      </c>
      <c r="Q162" s="95">
        <v>1.9299499642601901</v>
      </c>
      <c r="R162" s="95">
        <v>2.00302730262784</v>
      </c>
      <c r="S162" s="95">
        <v>1.7247677099742</v>
      </c>
      <c r="T162" s="95">
        <v>1.90089190399118</v>
      </c>
      <c r="U162" s="95">
        <v>0</v>
      </c>
      <c r="V162" s="95">
        <v>0</v>
      </c>
      <c r="W162" s="95">
        <v>0</v>
      </c>
      <c r="X162" s="95">
        <v>0</v>
      </c>
    </row>
    <row r="163" spans="8:24">
      <c r="H163" t="s">
        <v>180</v>
      </c>
      <c r="I163" t="s">
        <v>35</v>
      </c>
      <c r="J163" t="s">
        <v>34</v>
      </c>
      <c r="K163" t="s">
        <v>23</v>
      </c>
      <c r="L163" s="95">
        <v>0</v>
      </c>
      <c r="M163" s="95">
        <v>0</v>
      </c>
      <c r="N163" s="95">
        <v>0</v>
      </c>
      <c r="O163" s="95">
        <v>0</v>
      </c>
      <c r="P163" s="95">
        <v>0</v>
      </c>
      <c r="Q163" s="95">
        <v>0</v>
      </c>
      <c r="R163" s="95">
        <v>0</v>
      </c>
      <c r="S163" s="95">
        <v>0</v>
      </c>
      <c r="T163" s="95">
        <v>0</v>
      </c>
      <c r="U163" s="95">
        <v>1.7922633423597001</v>
      </c>
      <c r="V163" s="95">
        <v>1.5938299154626701</v>
      </c>
      <c r="W163" s="95">
        <v>1.8489028264367</v>
      </c>
      <c r="X163" s="95">
        <v>1.7934502215197601</v>
      </c>
    </row>
    <row r="164" spans="8:24">
      <c r="H164" t="s">
        <v>181</v>
      </c>
      <c r="I164" t="s">
        <v>35</v>
      </c>
      <c r="J164" t="s">
        <v>34</v>
      </c>
      <c r="K164" t="s">
        <v>24</v>
      </c>
      <c r="L164" s="95">
        <v>0</v>
      </c>
      <c r="M164" s="95">
        <v>0</v>
      </c>
      <c r="N164" s="95">
        <v>0</v>
      </c>
      <c r="O164" s="95">
        <v>0</v>
      </c>
      <c r="P164" s="95">
        <v>0</v>
      </c>
      <c r="Q164" s="95">
        <v>0</v>
      </c>
      <c r="R164" s="95">
        <v>0</v>
      </c>
      <c r="S164" s="95">
        <v>0</v>
      </c>
      <c r="T164" s="95">
        <v>0</v>
      </c>
      <c r="U164" s="95">
        <v>1.8243911206973999</v>
      </c>
      <c r="V164" s="95">
        <v>1.6896942696888499</v>
      </c>
      <c r="W164" s="95">
        <v>1.9803577550567699</v>
      </c>
      <c r="X164" s="95">
        <v>1.8781911013858501</v>
      </c>
    </row>
    <row r="165" spans="8:24">
      <c r="H165" t="s">
        <v>182</v>
      </c>
      <c r="I165" t="s">
        <v>35</v>
      </c>
      <c r="J165" t="s">
        <v>34</v>
      </c>
      <c r="K165" t="s">
        <v>19</v>
      </c>
      <c r="L165" s="95">
        <v>0</v>
      </c>
      <c r="M165" s="95">
        <v>0</v>
      </c>
      <c r="N165" s="95">
        <v>0</v>
      </c>
      <c r="O165" s="95">
        <v>0</v>
      </c>
      <c r="P165" s="95">
        <v>0</v>
      </c>
      <c r="Q165" s="95">
        <v>0</v>
      </c>
      <c r="R165" s="95">
        <v>0</v>
      </c>
      <c r="S165" s="95">
        <v>0</v>
      </c>
      <c r="T165" s="95">
        <v>0</v>
      </c>
      <c r="U165" s="95">
        <v>0</v>
      </c>
      <c r="V165" s="95">
        <v>0</v>
      </c>
      <c r="W165" s="95">
        <v>0</v>
      </c>
      <c r="X165" s="95">
        <v>0</v>
      </c>
    </row>
    <row r="166" spans="8:24">
      <c r="H166" t="s">
        <v>183</v>
      </c>
      <c r="I166" t="s">
        <v>35</v>
      </c>
      <c r="J166" t="s">
        <v>34</v>
      </c>
      <c r="K166" t="s">
        <v>31</v>
      </c>
      <c r="L166" s="95">
        <v>0</v>
      </c>
      <c r="M166" s="95">
        <v>0</v>
      </c>
      <c r="N166" s="95">
        <v>0</v>
      </c>
      <c r="O166" s="95">
        <v>0</v>
      </c>
      <c r="P166" s="95">
        <v>0</v>
      </c>
      <c r="Q166" s="95">
        <v>0</v>
      </c>
      <c r="R166" s="95">
        <v>0</v>
      </c>
      <c r="S166" s="95">
        <v>0</v>
      </c>
      <c r="T166" s="95">
        <v>0</v>
      </c>
      <c r="U166" s="95">
        <v>0</v>
      </c>
      <c r="V166" s="95">
        <v>0</v>
      </c>
      <c r="W166" s="95">
        <v>0</v>
      </c>
      <c r="X166" s="95">
        <v>0</v>
      </c>
    </row>
    <row r="167" spans="8:24">
      <c r="H167" t="s">
        <v>184</v>
      </c>
      <c r="I167" t="s">
        <v>35</v>
      </c>
      <c r="J167" t="s">
        <v>36</v>
      </c>
      <c r="K167" t="s">
        <v>174</v>
      </c>
      <c r="L167" s="95">
        <v>1.40310930252237</v>
      </c>
      <c r="M167" s="95">
        <v>1.3367338645695901</v>
      </c>
      <c r="N167" s="95">
        <v>1.3040086623432601</v>
      </c>
      <c r="O167" s="95">
        <v>1.3439849624060201</v>
      </c>
      <c r="P167" s="95">
        <v>1.3975198057404199</v>
      </c>
      <c r="Q167" s="95">
        <v>1.3607701278934199</v>
      </c>
      <c r="R167" s="95">
        <v>1.42944123651442</v>
      </c>
      <c r="S167" s="95">
        <v>1.0931949710636599</v>
      </c>
      <c r="T167" s="95">
        <v>1.3299386552263299</v>
      </c>
      <c r="U167" s="95">
        <v>0</v>
      </c>
      <c r="V167" s="95">
        <v>0</v>
      </c>
      <c r="W167" s="95">
        <v>0</v>
      </c>
      <c r="X167" s="95">
        <v>0</v>
      </c>
    </row>
    <row r="168" spans="8:24">
      <c r="H168" t="s">
        <v>185</v>
      </c>
      <c r="I168" t="s">
        <v>35</v>
      </c>
      <c r="J168" t="s">
        <v>36</v>
      </c>
      <c r="K168" t="s">
        <v>27</v>
      </c>
      <c r="L168" s="95">
        <v>1.0403454418175899</v>
      </c>
      <c r="M168" s="95">
        <v>1.2953656785597301</v>
      </c>
      <c r="N168" s="95">
        <v>1.1928811592582</v>
      </c>
      <c r="O168" s="95">
        <v>1.4080491127530499</v>
      </c>
      <c r="P168" s="95">
        <v>1.23642847287817</v>
      </c>
      <c r="Q168" s="95">
        <v>1.28796124378428</v>
      </c>
      <c r="R168" s="95">
        <v>1.45953054864625</v>
      </c>
      <c r="S168" s="95">
        <v>1.3161857503441901</v>
      </c>
      <c r="T168" s="95">
        <v>1.41611375091551</v>
      </c>
      <c r="U168" s="95">
        <v>1.40395243130116</v>
      </c>
      <c r="V168" s="95">
        <v>1.2769922174723201</v>
      </c>
      <c r="W168" s="95">
        <v>1.3430443318602601</v>
      </c>
      <c r="X168" s="95">
        <v>1.41021890241419</v>
      </c>
    </row>
    <row r="169" spans="8:24">
      <c r="H169" t="s">
        <v>186</v>
      </c>
      <c r="I169" t="s">
        <v>35</v>
      </c>
      <c r="J169" t="s">
        <v>36</v>
      </c>
      <c r="K169" t="s">
        <v>44</v>
      </c>
      <c r="L169" s="95">
        <v>1.4100294175507899</v>
      </c>
      <c r="M169" s="95">
        <v>1.3565146095932501</v>
      </c>
      <c r="N169" s="95">
        <v>1.34160165674299</v>
      </c>
      <c r="O169" s="95">
        <v>1.39179753636911</v>
      </c>
      <c r="P169" s="95">
        <v>1.3506437395361499</v>
      </c>
      <c r="Q169" s="95">
        <v>1.3115489499344799</v>
      </c>
      <c r="R169" s="95">
        <v>1.53415458845431</v>
      </c>
      <c r="S169" s="95">
        <v>1.2209773073055601</v>
      </c>
      <c r="T169" s="95">
        <v>1.3153526771324</v>
      </c>
      <c r="U169" s="95">
        <v>0</v>
      </c>
      <c r="V169" s="95">
        <v>0</v>
      </c>
      <c r="W169" s="95">
        <v>0</v>
      </c>
      <c r="X169" s="95">
        <v>0</v>
      </c>
    </row>
    <row r="170" spans="8:24">
      <c r="H170" t="s">
        <v>187</v>
      </c>
      <c r="I170" t="s">
        <v>35</v>
      </c>
      <c r="J170" t="s">
        <v>36</v>
      </c>
      <c r="K170" t="s">
        <v>175</v>
      </c>
      <c r="L170" s="95">
        <v>1.6703624227751099</v>
      </c>
      <c r="M170" s="95">
        <v>1.4326473075838699</v>
      </c>
      <c r="N170" s="95">
        <v>1.3443118042711</v>
      </c>
      <c r="O170" s="95">
        <v>1.5038643341859701</v>
      </c>
      <c r="P170" s="95">
        <v>1.3254016508217299</v>
      </c>
      <c r="Q170" s="95">
        <v>1.4156772459907301</v>
      </c>
      <c r="R170" s="95">
        <v>1.63189857582307</v>
      </c>
      <c r="S170" s="95">
        <v>1.2531210803333801</v>
      </c>
      <c r="T170" s="95">
        <v>1.3963866014956601</v>
      </c>
      <c r="U170" s="95">
        <v>0</v>
      </c>
      <c r="V170" s="95">
        <v>0</v>
      </c>
      <c r="W170" s="95">
        <v>0</v>
      </c>
      <c r="X170" s="95">
        <v>0</v>
      </c>
    </row>
    <row r="171" spans="8:24">
      <c r="H171" t="s">
        <v>188</v>
      </c>
      <c r="I171" t="s">
        <v>35</v>
      </c>
      <c r="J171" t="s">
        <v>36</v>
      </c>
      <c r="K171" t="s">
        <v>23</v>
      </c>
      <c r="L171" s="95">
        <v>0</v>
      </c>
      <c r="M171" s="95">
        <v>0</v>
      </c>
      <c r="N171" s="95">
        <v>0</v>
      </c>
      <c r="O171" s="95">
        <v>0</v>
      </c>
      <c r="P171" s="95">
        <v>0</v>
      </c>
      <c r="Q171" s="95">
        <v>0</v>
      </c>
      <c r="R171" s="95">
        <v>0</v>
      </c>
      <c r="S171" s="95">
        <v>0</v>
      </c>
      <c r="T171" s="95">
        <v>0</v>
      </c>
      <c r="U171" s="95">
        <v>1.36085463668642</v>
      </c>
      <c r="V171" s="95">
        <v>1.35157408933575</v>
      </c>
      <c r="W171" s="95">
        <v>1.45531672329049</v>
      </c>
      <c r="X171" s="95">
        <v>1.43778412094302</v>
      </c>
    </row>
    <row r="172" spans="8:24">
      <c r="H172" t="s">
        <v>189</v>
      </c>
      <c r="I172" t="s">
        <v>35</v>
      </c>
      <c r="J172" t="s">
        <v>36</v>
      </c>
      <c r="K172" t="s">
        <v>24</v>
      </c>
      <c r="L172" s="95">
        <v>0</v>
      </c>
      <c r="M172" s="95">
        <v>0</v>
      </c>
      <c r="N172" s="95">
        <v>0</v>
      </c>
      <c r="O172" s="95">
        <v>0</v>
      </c>
      <c r="P172" s="95">
        <v>0</v>
      </c>
      <c r="Q172" s="95">
        <v>0</v>
      </c>
      <c r="R172" s="95">
        <v>0</v>
      </c>
      <c r="S172" s="95">
        <v>0</v>
      </c>
      <c r="T172" s="95">
        <v>0</v>
      </c>
      <c r="U172" s="95">
        <v>1.3978759495242601</v>
      </c>
      <c r="V172" s="95">
        <v>1.3400547883306499</v>
      </c>
      <c r="W172" s="95">
        <v>1.56620797501225</v>
      </c>
      <c r="X172" s="95">
        <v>1.3419248170149001</v>
      </c>
    </row>
    <row r="173" spans="8:24">
      <c r="H173" t="s">
        <v>190</v>
      </c>
      <c r="I173" t="s">
        <v>35</v>
      </c>
      <c r="J173" t="s">
        <v>36</v>
      </c>
      <c r="K173" t="s">
        <v>19</v>
      </c>
      <c r="L173" s="95">
        <v>0</v>
      </c>
      <c r="M173" s="95">
        <v>0</v>
      </c>
      <c r="N173" s="95">
        <v>0</v>
      </c>
      <c r="O173" s="95">
        <v>0</v>
      </c>
      <c r="P173" s="95">
        <v>0</v>
      </c>
      <c r="Q173" s="95">
        <v>0</v>
      </c>
      <c r="R173" s="95">
        <v>0</v>
      </c>
      <c r="S173" s="95">
        <v>0</v>
      </c>
      <c r="T173" s="95">
        <v>0</v>
      </c>
      <c r="U173" s="95">
        <v>0</v>
      </c>
      <c r="V173" s="95">
        <v>0</v>
      </c>
      <c r="W173" s="95">
        <v>0</v>
      </c>
      <c r="X173" s="95">
        <v>0</v>
      </c>
    </row>
    <row r="174" spans="8:24">
      <c r="H174" t="s">
        <v>191</v>
      </c>
      <c r="I174" t="s">
        <v>35</v>
      </c>
      <c r="J174" t="s">
        <v>36</v>
      </c>
      <c r="K174" t="s">
        <v>31</v>
      </c>
      <c r="L174" s="95">
        <v>0</v>
      </c>
      <c r="M174" s="95">
        <v>0</v>
      </c>
      <c r="N174" s="95">
        <v>0</v>
      </c>
      <c r="O174" s="95">
        <v>0</v>
      </c>
      <c r="P174" s="95">
        <v>0</v>
      </c>
      <c r="Q174" s="95">
        <v>0</v>
      </c>
      <c r="R174" s="95">
        <v>0</v>
      </c>
      <c r="S174" s="95">
        <v>0</v>
      </c>
      <c r="T174" s="95">
        <v>0</v>
      </c>
      <c r="U174" s="95">
        <v>0</v>
      </c>
      <c r="V174" s="95">
        <v>0</v>
      </c>
      <c r="W174" s="95">
        <v>0.34013605442176897</v>
      </c>
      <c r="X174" s="95">
        <v>0</v>
      </c>
    </row>
    <row r="175" spans="8:24">
      <c r="H175" t="s">
        <v>192</v>
      </c>
      <c r="I175" t="s">
        <v>37</v>
      </c>
      <c r="J175" t="s">
        <v>34</v>
      </c>
      <c r="K175" t="s">
        <v>174</v>
      </c>
      <c r="L175" s="95">
        <v>1.4995769500801099</v>
      </c>
      <c r="M175" s="95">
        <v>1.3972307139003799</v>
      </c>
      <c r="N175" s="95">
        <v>1.42433234421365</v>
      </c>
      <c r="O175" s="95">
        <v>1.78613311202122</v>
      </c>
      <c r="P175" s="95">
        <v>1.3349885752325401</v>
      </c>
      <c r="Q175" s="95">
        <v>1.5321885328351801</v>
      </c>
      <c r="R175" s="95">
        <v>1.5841086245914</v>
      </c>
      <c r="S175" s="95">
        <v>1.3819005175388199</v>
      </c>
      <c r="T175" s="95">
        <v>1.8027609852927899</v>
      </c>
      <c r="U175" s="95">
        <v>0</v>
      </c>
      <c r="V175" s="95">
        <v>0</v>
      </c>
      <c r="W175" s="95">
        <v>0</v>
      </c>
      <c r="X175" s="95">
        <v>0</v>
      </c>
    </row>
    <row r="176" spans="8:24">
      <c r="H176" t="s">
        <v>193</v>
      </c>
      <c r="I176" t="s">
        <v>37</v>
      </c>
      <c r="J176" t="s">
        <v>34</v>
      </c>
      <c r="K176" t="s">
        <v>27</v>
      </c>
      <c r="L176" s="95">
        <v>1.35035716828441</v>
      </c>
      <c r="M176" s="95">
        <v>1.3508389420798199</v>
      </c>
      <c r="N176" s="95">
        <v>1.44443655134854</v>
      </c>
      <c r="O176" s="95">
        <v>1.63260456273764</v>
      </c>
      <c r="P176" s="95">
        <v>1.5</v>
      </c>
      <c r="Q176" s="95">
        <v>1.48100450740502</v>
      </c>
      <c r="R176" s="95">
        <v>1.5376534071916299</v>
      </c>
      <c r="S176" s="95">
        <v>1.4213465640804399</v>
      </c>
      <c r="T176" s="95">
        <v>1.72284644194757</v>
      </c>
      <c r="U176" s="95">
        <v>1.5688145905722</v>
      </c>
      <c r="V176" s="95">
        <v>1.56959378733572</v>
      </c>
      <c r="W176" s="95">
        <v>1.67756056608299</v>
      </c>
      <c r="X176" s="95">
        <v>1.72616004571016</v>
      </c>
    </row>
    <row r="177" spans="8:24">
      <c r="H177" t="s">
        <v>194</v>
      </c>
      <c r="I177" t="s">
        <v>37</v>
      </c>
      <c r="J177" t="s">
        <v>34</v>
      </c>
      <c r="K177" t="s">
        <v>44</v>
      </c>
      <c r="L177" s="95">
        <v>1.53798831128883</v>
      </c>
      <c r="M177" s="95">
        <v>1.6004924592182199</v>
      </c>
      <c r="N177" s="95">
        <v>1.7872274863261699</v>
      </c>
      <c r="O177" s="95">
        <v>1.52123552123552</v>
      </c>
      <c r="P177" s="95">
        <v>1.55092592592593</v>
      </c>
      <c r="Q177" s="95">
        <v>1.7817026880471001</v>
      </c>
      <c r="R177" s="95">
        <v>1.76736219246341</v>
      </c>
      <c r="S177" s="95">
        <v>1.38704901426011</v>
      </c>
      <c r="T177" s="95">
        <v>1.92534381139489</v>
      </c>
      <c r="U177" s="95">
        <v>0</v>
      </c>
      <c r="V177" s="95">
        <v>0</v>
      </c>
      <c r="W177" s="95">
        <v>0</v>
      </c>
      <c r="X177" s="95">
        <v>0</v>
      </c>
    </row>
    <row r="178" spans="8:24">
      <c r="H178" t="s">
        <v>195</v>
      </c>
      <c r="I178" t="s">
        <v>37</v>
      </c>
      <c r="J178" t="s">
        <v>34</v>
      </c>
      <c r="K178" t="s">
        <v>175</v>
      </c>
      <c r="L178" s="95">
        <v>2.1644498186215202</v>
      </c>
      <c r="M178" s="95">
        <v>2.4199891100489999</v>
      </c>
      <c r="N178" s="95">
        <v>2.4952717954975299</v>
      </c>
      <c r="O178" s="95">
        <v>2.4376799167023901</v>
      </c>
      <c r="P178" s="95">
        <v>1.92824017573835</v>
      </c>
      <c r="Q178" s="95">
        <v>2.4302375282408302</v>
      </c>
      <c r="R178" s="95">
        <v>2.4039637876192801</v>
      </c>
      <c r="S178" s="95">
        <v>1.58177598631978</v>
      </c>
      <c r="T178" s="95">
        <v>2.3652767617654198</v>
      </c>
      <c r="U178" s="95">
        <v>0</v>
      </c>
      <c r="V178" s="95">
        <v>0</v>
      </c>
      <c r="W178" s="95">
        <v>0</v>
      </c>
      <c r="X178" s="95">
        <v>0</v>
      </c>
    </row>
    <row r="179" spans="8:24">
      <c r="H179" t="s">
        <v>196</v>
      </c>
      <c r="I179" t="s">
        <v>37</v>
      </c>
      <c r="J179" t="s">
        <v>34</v>
      </c>
      <c r="K179" t="s">
        <v>23</v>
      </c>
      <c r="L179" s="95">
        <v>0</v>
      </c>
      <c r="M179" s="95">
        <v>0</v>
      </c>
      <c r="N179" s="95">
        <v>0</v>
      </c>
      <c r="O179" s="95">
        <v>0</v>
      </c>
      <c r="P179" s="95">
        <v>0</v>
      </c>
      <c r="Q179" s="95">
        <v>0</v>
      </c>
      <c r="R179" s="95">
        <v>0</v>
      </c>
      <c r="S179" s="95">
        <v>0</v>
      </c>
      <c r="T179" s="95">
        <v>0</v>
      </c>
      <c r="U179" s="95">
        <v>1.4451686030036801</v>
      </c>
      <c r="V179" s="95">
        <v>1.1887913954146601</v>
      </c>
      <c r="W179" s="95">
        <v>1.67328417470221</v>
      </c>
      <c r="X179" s="95">
        <v>1.2784090909090899</v>
      </c>
    </row>
    <row r="180" spans="8:24">
      <c r="H180" t="s">
        <v>197</v>
      </c>
      <c r="I180" t="s">
        <v>37</v>
      </c>
      <c r="J180" t="s">
        <v>34</v>
      </c>
      <c r="K180" t="s">
        <v>24</v>
      </c>
      <c r="L180" s="95">
        <v>0</v>
      </c>
      <c r="M180" s="95">
        <v>0</v>
      </c>
      <c r="N180" s="95">
        <v>0</v>
      </c>
      <c r="O180" s="95">
        <v>0</v>
      </c>
      <c r="P180" s="95">
        <v>0</v>
      </c>
      <c r="Q180" s="95">
        <v>0</v>
      </c>
      <c r="R180" s="95">
        <v>0</v>
      </c>
      <c r="S180" s="95">
        <v>0</v>
      </c>
      <c r="T180" s="95">
        <v>0</v>
      </c>
      <c r="U180" s="95">
        <v>2.3751165118928399</v>
      </c>
      <c r="V180" s="95">
        <v>1.97195745268684</v>
      </c>
      <c r="W180" s="95">
        <v>2.1624219125420501</v>
      </c>
      <c r="X180" s="95">
        <v>1.9016506189821201</v>
      </c>
    </row>
    <row r="181" spans="8:24">
      <c r="H181" t="s">
        <v>198</v>
      </c>
      <c r="I181" t="s">
        <v>37</v>
      </c>
      <c r="J181" t="s">
        <v>34</v>
      </c>
      <c r="K181" t="s">
        <v>19</v>
      </c>
      <c r="L181" s="95">
        <v>2.1453052615720698</v>
      </c>
      <c r="M181" s="95">
        <v>1.8055775809338299</v>
      </c>
      <c r="N181" s="95">
        <v>1.74303166254907</v>
      </c>
      <c r="O181" s="95">
        <v>1.8959653674383901</v>
      </c>
      <c r="P181" s="95">
        <v>1.5799658508821901</v>
      </c>
      <c r="Q181" s="95">
        <v>1.7746040186880401</v>
      </c>
      <c r="R181" s="95">
        <v>2.16792238227189</v>
      </c>
      <c r="S181" s="95">
        <v>1.85162467606152</v>
      </c>
      <c r="T181" s="95">
        <v>2.0170031024618198</v>
      </c>
      <c r="U181" s="95">
        <v>1.9299725117324</v>
      </c>
      <c r="V181" s="95">
        <v>1.7477532113110399</v>
      </c>
      <c r="W181" s="95">
        <v>1.81467429747283</v>
      </c>
      <c r="X181" s="95">
        <v>2.3305410390408898</v>
      </c>
    </row>
    <row r="182" spans="8:24">
      <c r="H182" t="s">
        <v>199</v>
      </c>
      <c r="I182" t="s">
        <v>37</v>
      </c>
      <c r="J182" t="s">
        <v>34</v>
      </c>
      <c r="K182" t="s">
        <v>31</v>
      </c>
      <c r="L182" s="95">
        <v>0</v>
      </c>
      <c r="M182" s="95">
        <v>4.7619047619047601</v>
      </c>
      <c r="N182" s="95">
        <v>3.6363636363636398</v>
      </c>
      <c r="O182" s="95">
        <v>1.8518518518518501</v>
      </c>
      <c r="P182" s="95">
        <v>0</v>
      </c>
      <c r="Q182" s="95">
        <v>0</v>
      </c>
      <c r="R182" s="95">
        <v>1.25</v>
      </c>
      <c r="S182" s="95">
        <v>1.26582278481013</v>
      </c>
      <c r="T182" s="95">
        <v>0</v>
      </c>
      <c r="U182" s="95">
        <v>3.5714285714285698</v>
      </c>
      <c r="V182" s="95">
        <v>0</v>
      </c>
      <c r="W182" s="95">
        <v>0</v>
      </c>
      <c r="X182" s="95">
        <v>0</v>
      </c>
    </row>
    <row r="183" spans="8:24">
      <c r="H183" t="s">
        <v>200</v>
      </c>
      <c r="I183" t="s">
        <v>37</v>
      </c>
      <c r="J183" t="s">
        <v>36</v>
      </c>
      <c r="K183" t="s">
        <v>174</v>
      </c>
      <c r="L183" s="95">
        <v>1.3140740659928101</v>
      </c>
      <c r="M183" s="95">
        <v>1.1588797313630399</v>
      </c>
      <c r="N183" s="95">
        <v>1.2118519006160799</v>
      </c>
      <c r="O183" s="95">
        <v>1.4139285477856001</v>
      </c>
      <c r="P183" s="95">
        <v>1.44453228222833</v>
      </c>
      <c r="Q183" s="95">
        <v>1.3650738951850001</v>
      </c>
      <c r="R183" s="95">
        <v>1.4055764596693501</v>
      </c>
      <c r="S183" s="95">
        <v>1.13641467906392</v>
      </c>
      <c r="T183" s="95">
        <v>1.3628658605492101</v>
      </c>
      <c r="U183" s="95">
        <v>0</v>
      </c>
      <c r="V183" s="95">
        <v>0</v>
      </c>
      <c r="W183" s="95">
        <v>0</v>
      </c>
      <c r="X183" s="95">
        <v>0</v>
      </c>
    </row>
    <row r="184" spans="8:24">
      <c r="H184" t="s">
        <v>201</v>
      </c>
      <c r="I184" t="s">
        <v>37</v>
      </c>
      <c r="J184" t="s">
        <v>36</v>
      </c>
      <c r="K184" t="s">
        <v>27</v>
      </c>
      <c r="L184" s="95">
        <v>1.1228099612679501</v>
      </c>
      <c r="M184" s="95">
        <v>1.22287857609451</v>
      </c>
      <c r="N184" s="95">
        <v>1.21549223200232</v>
      </c>
      <c r="O184" s="95">
        <v>1.4189343049072101</v>
      </c>
      <c r="P184" s="95">
        <v>1.41464319872097</v>
      </c>
      <c r="Q184" s="95">
        <v>1.2925379768160401</v>
      </c>
      <c r="R184" s="95">
        <v>1.4880480099251301</v>
      </c>
      <c r="S184" s="95">
        <v>1.0840638981342501</v>
      </c>
      <c r="T184" s="95">
        <v>1.3058449327380399</v>
      </c>
      <c r="U184" s="95">
        <v>1.3325178426072899</v>
      </c>
      <c r="V184" s="95">
        <v>1.2406355441632899</v>
      </c>
      <c r="W184" s="95">
        <v>1.4868503181449799</v>
      </c>
      <c r="X184" s="95">
        <v>1.3366042293809499</v>
      </c>
    </row>
    <row r="185" spans="8:24">
      <c r="H185" t="s">
        <v>202</v>
      </c>
      <c r="I185" t="s">
        <v>37</v>
      </c>
      <c r="J185" t="s">
        <v>36</v>
      </c>
      <c r="K185" t="s">
        <v>44</v>
      </c>
      <c r="L185" s="95">
        <v>1.1395073112896901</v>
      </c>
      <c r="M185" s="95">
        <v>1.1716771280695999</v>
      </c>
      <c r="N185" s="95">
        <v>1.23656151838252</v>
      </c>
      <c r="O185" s="95">
        <v>1.12174859503765</v>
      </c>
      <c r="P185" s="95">
        <v>1.3094708759448599</v>
      </c>
      <c r="Q185" s="95">
        <v>1.28778393847255</v>
      </c>
      <c r="R185" s="95">
        <v>1.36181515328861</v>
      </c>
      <c r="S185" s="95">
        <v>1.0607020083227801</v>
      </c>
      <c r="T185" s="95">
        <v>1.31866630226838</v>
      </c>
      <c r="U185" s="95">
        <v>0</v>
      </c>
      <c r="V185" s="95">
        <v>0</v>
      </c>
      <c r="W185" s="95">
        <v>0</v>
      </c>
      <c r="X185" s="95">
        <v>0</v>
      </c>
    </row>
    <row r="186" spans="8:24">
      <c r="H186" t="s">
        <v>203</v>
      </c>
      <c r="I186" t="s">
        <v>37</v>
      </c>
      <c r="J186" t="s">
        <v>36</v>
      </c>
      <c r="K186" t="s">
        <v>175</v>
      </c>
      <c r="L186" s="95">
        <v>1.76167550826408</v>
      </c>
      <c r="M186" s="95">
        <v>1.9958908130319899</v>
      </c>
      <c r="N186" s="95">
        <v>1.8368617683686199</v>
      </c>
      <c r="O186" s="95">
        <v>1.7774088980064799</v>
      </c>
      <c r="P186" s="95">
        <v>2.0159774436090201</v>
      </c>
      <c r="Q186" s="95">
        <v>2.0897019862358701</v>
      </c>
      <c r="R186" s="95">
        <v>2.2126196596697598</v>
      </c>
      <c r="S186" s="95">
        <v>1.3507956091234099</v>
      </c>
      <c r="T186" s="95">
        <v>1.92215740652195</v>
      </c>
      <c r="U186" s="95">
        <v>0</v>
      </c>
      <c r="V186" s="95">
        <v>0</v>
      </c>
      <c r="W186" s="95">
        <v>0</v>
      </c>
      <c r="X186" s="95">
        <v>0</v>
      </c>
    </row>
    <row r="187" spans="8:24">
      <c r="H187" t="s">
        <v>204</v>
      </c>
      <c r="I187" t="s">
        <v>37</v>
      </c>
      <c r="J187" t="s">
        <v>36</v>
      </c>
      <c r="K187" t="s">
        <v>23</v>
      </c>
      <c r="L187" s="95">
        <v>0</v>
      </c>
      <c r="M187" s="95">
        <v>0</v>
      </c>
      <c r="N187" s="95">
        <v>0</v>
      </c>
      <c r="O187" s="95">
        <v>0</v>
      </c>
      <c r="P187" s="95">
        <v>0</v>
      </c>
      <c r="Q187" s="95">
        <v>0</v>
      </c>
      <c r="R187" s="95">
        <v>0</v>
      </c>
      <c r="S187" s="95">
        <v>0</v>
      </c>
      <c r="T187" s="95">
        <v>0</v>
      </c>
      <c r="U187" s="95">
        <v>1.0989805509363</v>
      </c>
      <c r="V187" s="95">
        <v>1.1197556896677101</v>
      </c>
      <c r="W187" s="95">
        <v>1.5806805708013201</v>
      </c>
      <c r="X187" s="95">
        <v>0.97044552271724704</v>
      </c>
    </row>
    <row r="188" spans="8:24">
      <c r="H188" t="s">
        <v>205</v>
      </c>
      <c r="I188" t="s">
        <v>37</v>
      </c>
      <c r="J188" t="s">
        <v>36</v>
      </c>
      <c r="K188" t="s">
        <v>24</v>
      </c>
      <c r="L188" s="95">
        <v>0</v>
      </c>
      <c r="M188" s="95">
        <v>0</v>
      </c>
      <c r="N188" s="95">
        <v>0</v>
      </c>
      <c r="O188" s="95">
        <v>0</v>
      </c>
      <c r="P188" s="95">
        <v>0</v>
      </c>
      <c r="Q188" s="95">
        <v>0</v>
      </c>
      <c r="R188" s="95">
        <v>0</v>
      </c>
      <c r="S188" s="95">
        <v>0</v>
      </c>
      <c r="T188" s="95">
        <v>0</v>
      </c>
      <c r="U188" s="95">
        <v>1.7078972407231201</v>
      </c>
      <c r="V188" s="95">
        <v>1.9328693676783399</v>
      </c>
      <c r="W188" s="95">
        <v>1.6147111686605</v>
      </c>
      <c r="X188" s="95">
        <v>1.6720944927818</v>
      </c>
    </row>
    <row r="189" spans="8:24">
      <c r="H189" t="s">
        <v>206</v>
      </c>
      <c r="I189" t="s">
        <v>37</v>
      </c>
      <c r="J189" t="s">
        <v>36</v>
      </c>
      <c r="K189" t="s">
        <v>19</v>
      </c>
      <c r="L189" s="95">
        <v>1.45850126584672</v>
      </c>
      <c r="M189" s="95">
        <v>1.6105511320247501</v>
      </c>
      <c r="N189" s="95">
        <v>1.46328973376024</v>
      </c>
      <c r="O189" s="95">
        <v>1.5219011463702301</v>
      </c>
      <c r="P189" s="95">
        <v>1.59429147029907</v>
      </c>
      <c r="Q189" s="95">
        <v>1.51923053539075</v>
      </c>
      <c r="R189" s="95">
        <v>1.86235036217136</v>
      </c>
      <c r="S189" s="95">
        <v>1.3984806203845599</v>
      </c>
      <c r="T189" s="95">
        <v>1.4196273291925501</v>
      </c>
      <c r="U189" s="95">
        <v>1.60243787894423</v>
      </c>
      <c r="V189" s="95">
        <v>1.4171965060312599</v>
      </c>
      <c r="W189" s="95">
        <v>1.51059814474674</v>
      </c>
      <c r="X189" s="95">
        <v>1.49921677972802</v>
      </c>
    </row>
    <row r="190" spans="8:24">
      <c r="H190" t="s">
        <v>207</v>
      </c>
      <c r="I190" t="s">
        <v>37</v>
      </c>
      <c r="J190" t="s">
        <v>36</v>
      </c>
      <c r="K190" t="s">
        <v>31</v>
      </c>
      <c r="L190" s="95">
        <v>0</v>
      </c>
      <c r="M190" s="95">
        <v>0</v>
      </c>
      <c r="N190" s="95">
        <v>0</v>
      </c>
      <c r="O190" s="95">
        <v>0</v>
      </c>
      <c r="P190" s="95">
        <v>0</v>
      </c>
      <c r="Q190" s="95">
        <v>0</v>
      </c>
      <c r="R190" s="95">
        <v>0</v>
      </c>
      <c r="S190" s="95">
        <v>0</v>
      </c>
      <c r="T190" s="95">
        <v>0</v>
      </c>
      <c r="U190" s="95">
        <v>0</v>
      </c>
      <c r="V190" s="95">
        <v>0</v>
      </c>
      <c r="W190" s="95">
        <v>0</v>
      </c>
      <c r="X190" s="95">
        <v>0</v>
      </c>
    </row>
    <row r="191" spans="8:24">
      <c r="H191" t="s">
        <v>208</v>
      </c>
      <c r="I191" t="s">
        <v>173</v>
      </c>
      <c r="J191" t="s">
        <v>34</v>
      </c>
      <c r="K191" t="s">
        <v>174</v>
      </c>
      <c r="L191" s="95">
        <v>1.72114886239745</v>
      </c>
      <c r="M191" s="95">
        <v>1.51494838450194</v>
      </c>
      <c r="N191" s="95">
        <v>1.5759222676118001</v>
      </c>
      <c r="O191" s="95">
        <v>1.8130164363427801</v>
      </c>
      <c r="P191" s="95">
        <v>1.59418990406169</v>
      </c>
      <c r="Q191" s="95">
        <v>1.68476360408504</v>
      </c>
      <c r="R191" s="95">
        <v>1.70127236509161</v>
      </c>
      <c r="S191" s="95">
        <v>2.5177275987615602</v>
      </c>
      <c r="T191" s="95">
        <v>1.81095325807452</v>
      </c>
      <c r="U191" s="95">
        <v>0</v>
      </c>
      <c r="V191" s="95">
        <v>0</v>
      </c>
      <c r="W191" s="95">
        <v>0</v>
      </c>
      <c r="X191" s="95">
        <v>0</v>
      </c>
    </row>
    <row r="192" spans="8:24">
      <c r="H192" t="s">
        <v>209</v>
      </c>
      <c r="I192" t="s">
        <v>173</v>
      </c>
      <c r="J192" t="s">
        <v>34</v>
      </c>
      <c r="K192" t="s">
        <v>27</v>
      </c>
      <c r="L192" s="95">
        <v>1.5330470054879499</v>
      </c>
      <c r="M192" s="95">
        <v>1.53559841563663</v>
      </c>
      <c r="N192" s="95">
        <v>1.4514076666136499</v>
      </c>
      <c r="O192" s="95">
        <v>1.7027123909666599</v>
      </c>
      <c r="P192" s="95">
        <v>1.6368632761161299</v>
      </c>
      <c r="Q192" s="95">
        <v>1.65344509304994</v>
      </c>
      <c r="R192" s="95">
        <v>1.7280990909998999</v>
      </c>
      <c r="S192" s="95">
        <v>1.52740611563787</v>
      </c>
      <c r="T192" s="95">
        <v>1.7624294160293299</v>
      </c>
      <c r="U192" s="95">
        <v>1.6656394822990801</v>
      </c>
      <c r="V192" s="95">
        <v>1.61019872756593</v>
      </c>
      <c r="W192" s="95">
        <v>1.7125657905325999</v>
      </c>
      <c r="X192" s="95">
        <v>1.74873706806114</v>
      </c>
    </row>
    <row r="193" spans="8:24">
      <c r="H193" t="s">
        <v>210</v>
      </c>
      <c r="I193" t="s">
        <v>173</v>
      </c>
      <c r="J193" t="s">
        <v>34</v>
      </c>
      <c r="K193" t="s">
        <v>44</v>
      </c>
      <c r="L193" s="95">
        <v>1.86446792063901</v>
      </c>
      <c r="M193" s="95">
        <v>1.7878377400242</v>
      </c>
      <c r="N193" s="95">
        <v>1.72646065203424</v>
      </c>
      <c r="O193" s="95">
        <v>1.8184466221417701</v>
      </c>
      <c r="P193" s="95">
        <v>1.6915744574342699</v>
      </c>
      <c r="Q193" s="95">
        <v>1.79096051104582</v>
      </c>
      <c r="R193" s="95">
        <v>1.8534807740638399</v>
      </c>
      <c r="S193" s="95">
        <v>1.49622007559849</v>
      </c>
      <c r="T193" s="95">
        <v>1.6838353911200601</v>
      </c>
      <c r="U193" s="95">
        <v>0</v>
      </c>
      <c r="V193" s="95">
        <v>0</v>
      </c>
      <c r="W193" s="95">
        <v>0</v>
      </c>
      <c r="X193" s="95">
        <v>0</v>
      </c>
    </row>
    <row r="194" spans="8:24">
      <c r="H194" t="s">
        <v>211</v>
      </c>
      <c r="I194" t="s">
        <v>173</v>
      </c>
      <c r="J194" t="s">
        <v>34</v>
      </c>
      <c r="K194" t="s">
        <v>175</v>
      </c>
      <c r="L194" s="95">
        <v>2.0449417074088001</v>
      </c>
      <c r="M194" s="95">
        <v>1.94497422437072</v>
      </c>
      <c r="N194" s="95">
        <v>1.99533189115336</v>
      </c>
      <c r="O194" s="95">
        <v>2.0926998399756198</v>
      </c>
      <c r="P194" s="95">
        <v>1.81753997633859</v>
      </c>
      <c r="Q194" s="95">
        <v>2.00834337983428</v>
      </c>
      <c r="R194" s="95">
        <v>2.0659214124646201</v>
      </c>
      <c r="S194" s="95">
        <v>1.7022504327755299</v>
      </c>
      <c r="T194" s="95">
        <v>1.9744786082051</v>
      </c>
      <c r="U194" s="95">
        <v>0</v>
      </c>
      <c r="V194" s="95">
        <v>0</v>
      </c>
      <c r="W194" s="95">
        <v>0</v>
      </c>
      <c r="X194" s="95">
        <v>0</v>
      </c>
    </row>
    <row r="195" spans="8:24">
      <c r="H195" t="s">
        <v>212</v>
      </c>
      <c r="I195" t="s">
        <v>173</v>
      </c>
      <c r="J195" t="s">
        <v>34</v>
      </c>
      <c r="K195" t="s">
        <v>23</v>
      </c>
      <c r="L195" s="95">
        <v>0</v>
      </c>
      <c r="M195" s="95">
        <v>0</v>
      </c>
      <c r="N195" s="95">
        <v>0</v>
      </c>
      <c r="O195" s="95">
        <v>0</v>
      </c>
      <c r="P195" s="95">
        <v>0</v>
      </c>
      <c r="Q195" s="95">
        <v>0</v>
      </c>
      <c r="R195" s="95">
        <v>0</v>
      </c>
      <c r="S195" s="95">
        <v>0</v>
      </c>
      <c r="T195" s="95">
        <v>0</v>
      </c>
      <c r="U195" s="95">
        <v>1.7825805125610701</v>
      </c>
      <c r="V195" s="95">
        <v>1.5825014447549499</v>
      </c>
      <c r="W195" s="95">
        <v>1.8439873945244001</v>
      </c>
      <c r="X195" s="95">
        <v>1.77901950951596</v>
      </c>
    </row>
    <row r="196" spans="8:24">
      <c r="H196" t="s">
        <v>213</v>
      </c>
      <c r="I196" t="s">
        <v>173</v>
      </c>
      <c r="J196" t="s">
        <v>34</v>
      </c>
      <c r="K196" t="s">
        <v>24</v>
      </c>
      <c r="L196" s="95">
        <v>0</v>
      </c>
      <c r="M196" s="95">
        <v>0</v>
      </c>
      <c r="N196" s="95">
        <v>0</v>
      </c>
      <c r="O196" s="95">
        <v>0</v>
      </c>
      <c r="P196" s="95">
        <v>0</v>
      </c>
      <c r="Q196" s="95">
        <v>0</v>
      </c>
      <c r="R196" s="95">
        <v>0</v>
      </c>
      <c r="S196" s="95">
        <v>0</v>
      </c>
      <c r="T196" s="95">
        <v>0</v>
      </c>
      <c r="U196" s="95">
        <v>1.94795135930602</v>
      </c>
      <c r="V196" s="95">
        <v>1.7532401900185799</v>
      </c>
      <c r="W196" s="95">
        <v>2.0216977896935502</v>
      </c>
      <c r="X196" s="95">
        <v>1.8835294854138001</v>
      </c>
    </row>
    <row r="197" spans="8:24">
      <c r="H197" t="s">
        <v>214</v>
      </c>
      <c r="I197" t="s">
        <v>173</v>
      </c>
      <c r="J197" t="s">
        <v>34</v>
      </c>
      <c r="K197" t="s">
        <v>19</v>
      </c>
      <c r="L197" s="95">
        <v>2.1453052615720698</v>
      </c>
      <c r="M197" s="95">
        <v>1.8055775809338299</v>
      </c>
      <c r="N197" s="95">
        <v>1.74303166254907</v>
      </c>
      <c r="O197" s="95">
        <v>1.8959653674383901</v>
      </c>
      <c r="P197" s="95">
        <v>1.5799658508821901</v>
      </c>
      <c r="Q197" s="95">
        <v>1.7746040186880401</v>
      </c>
      <c r="R197" s="95">
        <v>2.16792238227189</v>
      </c>
      <c r="S197" s="95">
        <v>1.85162467606152</v>
      </c>
      <c r="T197" s="95">
        <v>2.0170031024618198</v>
      </c>
      <c r="U197" s="95">
        <v>1.9299725117324</v>
      </c>
      <c r="V197" s="95">
        <v>1.7477532113110399</v>
      </c>
      <c r="W197" s="95">
        <v>1.81467429747283</v>
      </c>
      <c r="X197" s="95">
        <v>2.3305410390408898</v>
      </c>
    </row>
    <row r="198" spans="8:24">
      <c r="H198" t="s">
        <v>215</v>
      </c>
      <c r="I198" t="s">
        <v>173</v>
      </c>
      <c r="J198" t="s">
        <v>34</v>
      </c>
      <c r="K198" t="s">
        <v>31</v>
      </c>
      <c r="L198" s="95">
        <v>0</v>
      </c>
      <c r="M198" s="95">
        <v>4.7337278106508904</v>
      </c>
      <c r="N198" s="95">
        <v>3.6144578313253</v>
      </c>
      <c r="O198" s="95">
        <v>1.8404907975460101</v>
      </c>
      <c r="P198" s="95">
        <v>0</v>
      </c>
      <c r="Q198" s="95">
        <v>0</v>
      </c>
      <c r="R198" s="95">
        <v>1.24223602484472</v>
      </c>
      <c r="S198" s="95">
        <v>1.2578616352201299</v>
      </c>
      <c r="T198" s="95">
        <v>0</v>
      </c>
      <c r="U198" s="95">
        <v>3.4482758620689702</v>
      </c>
      <c r="V198" s="95">
        <v>0</v>
      </c>
      <c r="W198" s="95">
        <v>0</v>
      </c>
      <c r="X198" s="95">
        <v>0</v>
      </c>
    </row>
    <row r="199" spans="8:24">
      <c r="H199" t="s">
        <v>216</v>
      </c>
      <c r="I199" t="s">
        <v>173</v>
      </c>
      <c r="J199" t="s">
        <v>36</v>
      </c>
      <c r="K199" t="s">
        <v>174</v>
      </c>
      <c r="L199" s="95">
        <v>1.3662909385383399</v>
      </c>
      <c r="M199" s="95">
        <v>1.2630314568035499</v>
      </c>
      <c r="N199" s="95">
        <v>1.26582566200705</v>
      </c>
      <c r="O199" s="95">
        <v>1.37302234396328</v>
      </c>
      <c r="P199" s="95">
        <v>1.41707013163763</v>
      </c>
      <c r="Q199" s="95">
        <v>1.3625589679851799</v>
      </c>
      <c r="R199" s="95">
        <v>1.4195180241127401</v>
      </c>
      <c r="S199" s="95">
        <v>1.11115258460203</v>
      </c>
      <c r="T199" s="95">
        <v>1.34360561926874</v>
      </c>
      <c r="U199" s="95">
        <v>0</v>
      </c>
      <c r="V199" s="95">
        <v>0</v>
      </c>
      <c r="W199" s="95">
        <v>0</v>
      </c>
      <c r="X199" s="95">
        <v>0</v>
      </c>
    </row>
    <row r="200" spans="8:24">
      <c r="H200" t="s">
        <v>217</v>
      </c>
      <c r="I200" t="s">
        <v>173</v>
      </c>
      <c r="J200" t="s">
        <v>36</v>
      </c>
      <c r="K200" t="s">
        <v>27</v>
      </c>
      <c r="L200" s="95">
        <v>1.0676750264138399</v>
      </c>
      <c r="M200" s="95">
        <v>1.27132757998206</v>
      </c>
      <c r="N200" s="95">
        <v>1.20036934441367</v>
      </c>
      <c r="O200" s="95">
        <v>1.4116516607043199</v>
      </c>
      <c r="P200" s="95">
        <v>1.2954881438117201</v>
      </c>
      <c r="Q200" s="95">
        <v>1.2894790019850899</v>
      </c>
      <c r="R200" s="95">
        <v>1.46897866910102</v>
      </c>
      <c r="S200" s="95">
        <v>1.2393868801566099</v>
      </c>
      <c r="T200" s="95">
        <v>1.3796250027157999</v>
      </c>
      <c r="U200" s="95">
        <v>1.37202964725554</v>
      </c>
      <c r="V200" s="95">
        <v>1.2607101859492</v>
      </c>
      <c r="W200" s="95">
        <v>1.40647987572841</v>
      </c>
      <c r="X200" s="95">
        <v>1.37770609763662</v>
      </c>
    </row>
    <row r="201" spans="8:24">
      <c r="H201" t="s">
        <v>218</v>
      </c>
      <c r="I201" t="s">
        <v>173</v>
      </c>
      <c r="J201" t="s">
        <v>36</v>
      </c>
      <c r="K201" t="s">
        <v>44</v>
      </c>
      <c r="L201" s="95">
        <v>1.3845038326082499</v>
      </c>
      <c r="M201" s="95">
        <v>1.33901577544901</v>
      </c>
      <c r="N201" s="95">
        <v>1.3316748371990901</v>
      </c>
      <c r="O201" s="95">
        <v>1.3661392478530701</v>
      </c>
      <c r="P201" s="95">
        <v>1.34671053050753</v>
      </c>
      <c r="Q201" s="95">
        <v>1.3092789889658401</v>
      </c>
      <c r="R201" s="95">
        <v>1.51770947440772</v>
      </c>
      <c r="S201" s="95">
        <v>1.2056677835458001</v>
      </c>
      <c r="T201" s="95">
        <v>1.3156692354889099</v>
      </c>
      <c r="U201" s="95">
        <v>0</v>
      </c>
      <c r="V201" s="95">
        <v>0</v>
      </c>
      <c r="W201" s="95">
        <v>0</v>
      </c>
      <c r="X201" s="95">
        <v>0</v>
      </c>
    </row>
    <row r="202" spans="8:24">
      <c r="H202" t="s">
        <v>219</v>
      </c>
      <c r="I202" t="s">
        <v>173</v>
      </c>
      <c r="J202" t="s">
        <v>36</v>
      </c>
      <c r="K202" t="s">
        <v>175</v>
      </c>
      <c r="L202" s="95">
        <v>1.6819915217004999</v>
      </c>
      <c r="M202" s="95">
        <v>1.50440457540523</v>
      </c>
      <c r="N202" s="95">
        <v>1.4068500433834801</v>
      </c>
      <c r="O202" s="95">
        <v>1.53873487566152</v>
      </c>
      <c r="P202" s="95">
        <v>1.41391994345927</v>
      </c>
      <c r="Q202" s="95">
        <v>1.50251867291992</v>
      </c>
      <c r="R202" s="95">
        <v>1.7067621938450801</v>
      </c>
      <c r="S202" s="95">
        <v>1.26572973944221</v>
      </c>
      <c r="T202" s="95">
        <v>1.4642861553534701</v>
      </c>
      <c r="U202" s="95">
        <v>0</v>
      </c>
      <c r="V202" s="95">
        <v>0</v>
      </c>
      <c r="W202" s="95">
        <v>0</v>
      </c>
      <c r="X202" s="95">
        <v>0</v>
      </c>
    </row>
    <row r="203" spans="8:24">
      <c r="H203" t="s">
        <v>220</v>
      </c>
      <c r="I203" t="s">
        <v>173</v>
      </c>
      <c r="J203" t="s">
        <v>36</v>
      </c>
      <c r="K203" t="s">
        <v>23</v>
      </c>
      <c r="L203" s="95">
        <v>0</v>
      </c>
      <c r="M203" s="95">
        <v>0</v>
      </c>
      <c r="N203" s="95">
        <v>0</v>
      </c>
      <c r="O203" s="95">
        <v>0</v>
      </c>
      <c r="P203" s="95">
        <v>0</v>
      </c>
      <c r="Q203" s="95">
        <v>0</v>
      </c>
      <c r="R203" s="95">
        <v>0</v>
      </c>
      <c r="S203" s="95">
        <v>0</v>
      </c>
      <c r="T203" s="95">
        <v>0</v>
      </c>
      <c r="U203" s="95">
        <v>1.3547628618377301</v>
      </c>
      <c r="V203" s="95">
        <v>1.34617144367737</v>
      </c>
      <c r="W203" s="95">
        <v>1.4582422536750601</v>
      </c>
      <c r="X203" s="95">
        <v>1.42684576230938</v>
      </c>
    </row>
    <row r="204" spans="8:24">
      <c r="H204" t="s">
        <v>221</v>
      </c>
      <c r="I204" t="s">
        <v>173</v>
      </c>
      <c r="J204" t="s">
        <v>36</v>
      </c>
      <c r="K204" t="s">
        <v>24</v>
      </c>
      <c r="L204" s="95">
        <v>0</v>
      </c>
      <c r="M204" s="95">
        <v>0</v>
      </c>
      <c r="N204" s="95">
        <v>0</v>
      </c>
      <c r="O204" s="95">
        <v>0</v>
      </c>
      <c r="P204" s="95">
        <v>0</v>
      </c>
      <c r="Q204" s="95">
        <v>0</v>
      </c>
      <c r="R204" s="95">
        <v>0</v>
      </c>
      <c r="S204" s="95">
        <v>0</v>
      </c>
      <c r="T204" s="95">
        <v>0</v>
      </c>
      <c r="U204" s="95">
        <v>1.4517834187307399</v>
      </c>
      <c r="V204" s="95">
        <v>1.4427639160591901</v>
      </c>
      <c r="W204" s="95">
        <v>1.57464044337897</v>
      </c>
      <c r="X204" s="95">
        <v>1.3993366758738699</v>
      </c>
    </row>
    <row r="205" spans="8:24">
      <c r="H205" t="s">
        <v>222</v>
      </c>
      <c r="I205" t="s">
        <v>173</v>
      </c>
      <c r="J205" t="s">
        <v>36</v>
      </c>
      <c r="K205" t="s">
        <v>19</v>
      </c>
      <c r="L205" s="95">
        <v>1.45850126584672</v>
      </c>
      <c r="M205" s="95">
        <v>1.6105511320247501</v>
      </c>
      <c r="N205" s="95">
        <v>1.46328973376024</v>
      </c>
      <c r="O205" s="95">
        <v>1.5219011463702301</v>
      </c>
      <c r="P205" s="95">
        <v>1.59429147029907</v>
      </c>
      <c r="Q205" s="95">
        <v>1.51923053539075</v>
      </c>
      <c r="R205" s="95">
        <v>1.86235036217136</v>
      </c>
      <c r="S205" s="95">
        <v>1.3984806203845599</v>
      </c>
      <c r="T205" s="95">
        <v>1.4196273291925501</v>
      </c>
      <c r="U205" s="95">
        <v>1.60243787894423</v>
      </c>
      <c r="V205" s="95">
        <v>1.4171965060312599</v>
      </c>
      <c r="W205" s="95">
        <v>1.51059814474674</v>
      </c>
      <c r="X205" s="95">
        <v>1.49921677972802</v>
      </c>
    </row>
    <row r="206" spans="8:24">
      <c r="H206" t="s">
        <v>223</v>
      </c>
      <c r="I206" t="s">
        <v>173</v>
      </c>
      <c r="J206" t="s">
        <v>36</v>
      </c>
      <c r="K206" t="s">
        <v>31</v>
      </c>
      <c r="L206" s="95">
        <v>0</v>
      </c>
      <c r="M206" s="95">
        <v>0</v>
      </c>
      <c r="N206" s="95">
        <v>0</v>
      </c>
      <c r="O206" s="95">
        <v>0</v>
      </c>
      <c r="P206" s="95">
        <v>0</v>
      </c>
      <c r="Q206" s="95">
        <v>0</v>
      </c>
      <c r="R206" s="95">
        <v>0</v>
      </c>
      <c r="S206" s="95">
        <v>0</v>
      </c>
      <c r="T206" s="95">
        <v>0</v>
      </c>
      <c r="U206" s="95">
        <v>0</v>
      </c>
      <c r="V206" s="95">
        <v>0</v>
      </c>
      <c r="W206" s="95">
        <v>0.34013605442176897</v>
      </c>
      <c r="X206" s="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AB72"/>
  <sheetViews>
    <sheetView topLeftCell="B69" workbookViewId="0">
      <selection activeCell="A24" sqref="A24:Q72"/>
    </sheetView>
  </sheetViews>
  <sheetFormatPr defaultRowHeight="12.75"/>
  <cols>
    <col min="1" max="1" width="29" customWidth="1"/>
    <col min="3" max="3" width="14.7109375" customWidth="1"/>
    <col min="4" max="4" width="17.28515625" customWidth="1"/>
    <col min="15" max="15" width="13.5703125" customWidth="1"/>
  </cols>
  <sheetData>
    <row r="1" spans="5:28">
      <c r="E1" s="45"/>
      <c r="F1" s="45"/>
      <c r="G1" s="45"/>
      <c r="H1" s="45"/>
      <c r="M1" s="46" t="s">
        <v>39</v>
      </c>
    </row>
    <row r="2" spans="5:28">
      <c r="J2" s="46" t="s">
        <v>38</v>
      </c>
      <c r="K2" s="46" t="s">
        <v>33</v>
      </c>
      <c r="L2">
        <v>3</v>
      </c>
      <c r="M2" t="str">
        <f>VLOOKUP(L2,J3:K5,2,0)</f>
        <v>CentuyrLink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</row>
    <row r="3" spans="5:28">
      <c r="J3">
        <v>1</v>
      </c>
      <c r="K3" s="46" t="s">
        <v>37</v>
      </c>
      <c r="P3" s="45">
        <v>41759</v>
      </c>
      <c r="Q3" s="45">
        <v>41790</v>
      </c>
      <c r="R3" s="45">
        <v>41820</v>
      </c>
      <c r="S3" s="45">
        <v>41851</v>
      </c>
      <c r="T3" s="45">
        <v>41881</v>
      </c>
      <c r="U3" s="45">
        <v>41912</v>
      </c>
      <c r="V3" s="45">
        <v>41943</v>
      </c>
      <c r="W3" s="45">
        <v>41973</v>
      </c>
      <c r="X3" s="45">
        <v>42004</v>
      </c>
      <c r="Y3" s="45">
        <v>42035</v>
      </c>
      <c r="Z3" s="45">
        <v>42063</v>
      </c>
      <c r="AA3" s="45">
        <v>42094</v>
      </c>
      <c r="AB3" s="45">
        <v>42124</v>
      </c>
    </row>
    <row r="4" spans="5:28">
      <c r="J4">
        <v>2</v>
      </c>
      <c r="K4" s="46" t="s">
        <v>35</v>
      </c>
      <c r="O4" s="92" t="s">
        <v>174</v>
      </c>
      <c r="P4">
        <f>VLOOKUP($M$2&amp;$M$12&amp;$O4,$A$24:$Q$72,P$2,0)</f>
        <v>443317</v>
      </c>
      <c r="Q4">
        <f t="shared" ref="Q4:AB11" si="0">VLOOKUP($M$2&amp;$M$12&amp;$O4,$A$24:$Q$72,Q$2,0)</f>
        <v>441240</v>
      </c>
      <c r="R4">
        <f t="shared" si="0"/>
        <v>439950</v>
      </c>
      <c r="S4">
        <f t="shared" si="0"/>
        <v>436628</v>
      </c>
      <c r="T4">
        <f t="shared" si="0"/>
        <v>434982</v>
      </c>
      <c r="U4">
        <f t="shared" si="0"/>
        <v>432862</v>
      </c>
      <c r="V4">
        <f t="shared" si="0"/>
        <v>430146</v>
      </c>
      <c r="W4">
        <f t="shared" si="0"/>
        <v>428654</v>
      </c>
      <c r="X4">
        <f t="shared" si="0"/>
        <v>426390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</row>
    <row r="5" spans="5:28">
      <c r="J5">
        <v>3</v>
      </c>
      <c r="K5" t="s">
        <v>173</v>
      </c>
      <c r="O5" s="74" t="s">
        <v>27</v>
      </c>
      <c r="P5">
        <f t="shared" ref="P5:P11" si="1">VLOOKUP($M$2&amp;$M$12&amp;$O5,$A$24:$Q$72,P$2,0)</f>
        <v>431592</v>
      </c>
      <c r="Q5">
        <f t="shared" si="0"/>
        <v>429315</v>
      </c>
      <c r="R5">
        <f t="shared" si="0"/>
        <v>427785</v>
      </c>
      <c r="S5">
        <f t="shared" si="0"/>
        <v>424609</v>
      </c>
      <c r="T5">
        <f t="shared" si="0"/>
        <v>422775</v>
      </c>
      <c r="U5">
        <f t="shared" si="0"/>
        <v>420635</v>
      </c>
      <c r="V5">
        <f t="shared" si="0"/>
        <v>418454</v>
      </c>
      <c r="W5">
        <f t="shared" si="0"/>
        <v>416819</v>
      </c>
      <c r="X5">
        <f t="shared" si="0"/>
        <v>414243</v>
      </c>
      <c r="Y5">
        <f t="shared" si="0"/>
        <v>497584</v>
      </c>
      <c r="Z5">
        <f t="shared" si="0"/>
        <v>495673</v>
      </c>
      <c r="AA5">
        <f t="shared" si="0"/>
        <v>486676</v>
      </c>
      <c r="AB5">
        <f t="shared" si="0"/>
        <v>483630</v>
      </c>
    </row>
    <row r="6" spans="5:28">
      <c r="O6" s="74" t="s">
        <v>44</v>
      </c>
      <c r="P6">
        <f t="shared" si="1"/>
        <v>482700</v>
      </c>
      <c r="Q6">
        <f t="shared" si="0"/>
        <v>479606</v>
      </c>
      <c r="R6">
        <f t="shared" si="0"/>
        <v>478345</v>
      </c>
      <c r="S6">
        <f t="shared" si="0"/>
        <v>473817</v>
      </c>
      <c r="T6">
        <f t="shared" si="0"/>
        <v>470851</v>
      </c>
      <c r="U6">
        <f t="shared" si="0"/>
        <v>468273</v>
      </c>
      <c r="V6">
        <f t="shared" si="0"/>
        <v>465570</v>
      </c>
      <c r="W6">
        <f t="shared" si="0"/>
        <v>462897</v>
      </c>
      <c r="X6">
        <f t="shared" si="0"/>
        <v>459614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</row>
    <row r="7" spans="5:28">
      <c r="O7" s="76" t="s">
        <v>175</v>
      </c>
      <c r="P7">
        <f t="shared" si="1"/>
        <v>512131</v>
      </c>
      <c r="Q7">
        <f t="shared" si="0"/>
        <v>508108</v>
      </c>
      <c r="R7">
        <f t="shared" si="0"/>
        <v>505953</v>
      </c>
      <c r="S7">
        <f t="shared" si="0"/>
        <v>500931</v>
      </c>
      <c r="T7">
        <f t="shared" si="0"/>
        <v>498048</v>
      </c>
      <c r="U7">
        <f t="shared" si="0"/>
        <v>495102</v>
      </c>
      <c r="V7">
        <f t="shared" si="0"/>
        <v>491867</v>
      </c>
      <c r="W7">
        <f t="shared" si="0"/>
        <v>489757</v>
      </c>
      <c r="X7">
        <f t="shared" si="0"/>
        <v>485834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</row>
    <row r="8" spans="5:28">
      <c r="O8" s="74" t="s">
        <v>23</v>
      </c>
      <c r="P8">
        <f t="shared" si="1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594569</v>
      </c>
      <c r="Z8">
        <f t="shared" si="0"/>
        <v>590118</v>
      </c>
      <c r="AA8">
        <f t="shared" si="0"/>
        <v>585568</v>
      </c>
      <c r="AB8">
        <f t="shared" si="0"/>
        <v>581142</v>
      </c>
    </row>
    <row r="9" spans="5:28">
      <c r="O9" s="74" t="s">
        <v>24</v>
      </c>
      <c r="P9">
        <f t="shared" si="1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604429</v>
      </c>
      <c r="Z9">
        <f t="shared" si="0"/>
        <v>599613</v>
      </c>
      <c r="AA9">
        <f t="shared" si="0"/>
        <v>595247</v>
      </c>
      <c r="AB9">
        <f t="shared" si="0"/>
        <v>591566</v>
      </c>
    </row>
    <row r="10" spans="5:28">
      <c r="O10" s="74" t="s">
        <v>19</v>
      </c>
      <c r="P10">
        <f t="shared" si="1"/>
        <v>423037</v>
      </c>
      <c r="Q10">
        <f t="shared" si="0"/>
        <v>420353</v>
      </c>
      <c r="R10">
        <f t="shared" si="0"/>
        <v>417894</v>
      </c>
      <c r="S10">
        <f t="shared" si="0"/>
        <v>414613</v>
      </c>
      <c r="T10">
        <f t="shared" si="0"/>
        <v>413977</v>
      </c>
      <c r="U10">
        <f t="shared" si="0"/>
        <v>411195</v>
      </c>
      <c r="V10">
        <f t="shared" si="0"/>
        <v>407818</v>
      </c>
      <c r="W10">
        <f t="shared" si="0"/>
        <v>405297</v>
      </c>
      <c r="X10">
        <f t="shared" si="0"/>
        <v>402500</v>
      </c>
      <c r="Y10">
        <f t="shared" si="0"/>
        <v>474839</v>
      </c>
      <c r="Z10">
        <f t="shared" si="0"/>
        <v>471212</v>
      </c>
      <c r="AA10">
        <f t="shared" si="0"/>
        <v>475838</v>
      </c>
      <c r="AB10">
        <f t="shared" si="0"/>
        <v>473047</v>
      </c>
    </row>
    <row r="11" spans="5:28">
      <c r="M11" t="s">
        <v>41</v>
      </c>
      <c r="O11" t="s">
        <v>31</v>
      </c>
      <c r="P11">
        <f t="shared" si="1"/>
        <v>0</v>
      </c>
      <c r="Q11">
        <f t="shared" si="0"/>
        <v>0</v>
      </c>
      <c r="R11">
        <f t="shared" si="0"/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303</v>
      </c>
      <c r="Z11">
        <f t="shared" si="0"/>
        <v>300</v>
      </c>
      <c r="AA11">
        <f t="shared" si="0"/>
        <v>294</v>
      </c>
      <c r="AB11">
        <f t="shared" si="0"/>
        <v>288</v>
      </c>
    </row>
    <row r="12" spans="5:28">
      <c r="J12" s="46" t="s">
        <v>38</v>
      </c>
      <c r="K12" t="s">
        <v>32</v>
      </c>
      <c r="L12">
        <v>2</v>
      </c>
      <c r="M12" t="str">
        <f>VLOOKUP(L12,J13:K14,2,0)</f>
        <v>B1</v>
      </c>
    </row>
    <row r="13" spans="5:28">
      <c r="J13">
        <v>1</v>
      </c>
      <c r="K13" t="s">
        <v>34</v>
      </c>
    </row>
    <row r="14" spans="5:28">
      <c r="J14">
        <v>2</v>
      </c>
      <c r="K14" t="s">
        <v>36</v>
      </c>
    </row>
    <row r="19" spans="1:17">
      <c r="J19" s="46" t="s">
        <v>38</v>
      </c>
    </row>
    <row r="24" spans="1:17">
      <c r="E24" s="45">
        <v>41759</v>
      </c>
      <c r="F24" s="45">
        <v>41790</v>
      </c>
      <c r="G24" s="45">
        <v>41820</v>
      </c>
      <c r="H24" s="45">
        <v>41851</v>
      </c>
      <c r="I24" s="45">
        <v>41881</v>
      </c>
      <c r="J24" s="45">
        <v>41912</v>
      </c>
      <c r="K24" s="45">
        <v>41943</v>
      </c>
      <c r="L24" s="45">
        <v>41973</v>
      </c>
      <c r="M24" s="45">
        <v>42004</v>
      </c>
      <c r="N24" s="45">
        <v>42035</v>
      </c>
      <c r="O24" s="45">
        <v>42063</v>
      </c>
      <c r="P24" s="45">
        <v>42094</v>
      </c>
      <c r="Q24" s="45">
        <v>42124</v>
      </c>
    </row>
    <row r="25" spans="1:17">
      <c r="A25" t="str">
        <f t="shared" ref="A25:A72" si="2">B25&amp;C25&amp;D25</f>
        <v>LQHSICentral</v>
      </c>
      <c r="B25" t="s">
        <v>35</v>
      </c>
      <c r="C25" t="s">
        <v>34</v>
      </c>
      <c r="D25" s="92" t="s">
        <v>174</v>
      </c>
      <c r="E25">
        <v>56353</v>
      </c>
      <c r="F25">
        <v>56275</v>
      </c>
      <c r="G25">
        <v>56266</v>
      </c>
      <c r="H25">
        <v>56155</v>
      </c>
      <c r="I25">
        <v>55949</v>
      </c>
      <c r="J25">
        <v>55857</v>
      </c>
      <c r="K25">
        <v>55768</v>
      </c>
      <c r="L25">
        <v>54491</v>
      </c>
      <c r="M25">
        <v>54251</v>
      </c>
    </row>
    <row r="26" spans="1:17">
      <c r="A26" t="str">
        <f t="shared" si="2"/>
        <v>LQHSIMidwest</v>
      </c>
      <c r="B26" t="s">
        <v>35</v>
      </c>
      <c r="C26" t="s">
        <v>34</v>
      </c>
      <c r="D26" s="74" t="s">
        <v>27</v>
      </c>
      <c r="E26">
        <v>58447</v>
      </c>
      <c r="F26">
        <v>58286</v>
      </c>
      <c r="G26">
        <v>58361</v>
      </c>
      <c r="H26">
        <v>58348</v>
      </c>
      <c r="I26">
        <v>58436</v>
      </c>
      <c r="J26">
        <v>58284</v>
      </c>
      <c r="K26">
        <v>58228</v>
      </c>
      <c r="L26">
        <v>58056</v>
      </c>
      <c r="M26">
        <v>57883</v>
      </c>
      <c r="N26">
        <v>57880</v>
      </c>
      <c r="O26">
        <v>57683</v>
      </c>
      <c r="P26">
        <v>57554</v>
      </c>
      <c r="Q26">
        <v>57412</v>
      </c>
    </row>
    <row r="27" spans="1:17">
      <c r="A27" t="str">
        <f t="shared" si="2"/>
        <v>LQHSINorthwest</v>
      </c>
      <c r="B27" t="s">
        <v>35</v>
      </c>
      <c r="C27" t="s">
        <v>34</v>
      </c>
      <c r="D27" s="74" t="s">
        <v>44</v>
      </c>
      <c r="E27">
        <v>84021</v>
      </c>
      <c r="F27">
        <v>83713</v>
      </c>
      <c r="G27">
        <v>83517</v>
      </c>
      <c r="H27">
        <v>83176</v>
      </c>
      <c r="I27">
        <v>82927</v>
      </c>
      <c r="J27">
        <v>82738</v>
      </c>
      <c r="K27">
        <v>82652</v>
      </c>
      <c r="L27">
        <v>82407</v>
      </c>
      <c r="M27">
        <v>82118</v>
      </c>
    </row>
    <row r="28" spans="1:17">
      <c r="A28" t="str">
        <f t="shared" si="2"/>
        <v>LQHSISouthwest</v>
      </c>
      <c r="B28" t="s">
        <v>35</v>
      </c>
      <c r="C28" t="s">
        <v>34</v>
      </c>
      <c r="D28" s="76" t="s">
        <v>175</v>
      </c>
      <c r="E28">
        <v>89820</v>
      </c>
      <c r="F28">
        <v>89385</v>
      </c>
      <c r="G28">
        <v>89005</v>
      </c>
      <c r="H28">
        <v>88657</v>
      </c>
      <c r="I28">
        <v>88424</v>
      </c>
      <c r="J28">
        <v>88137</v>
      </c>
      <c r="K28">
        <v>87867</v>
      </c>
      <c r="L28">
        <v>87606</v>
      </c>
      <c r="M28">
        <v>87117</v>
      </c>
    </row>
    <row r="29" spans="1:17">
      <c r="A29" t="str">
        <f t="shared" si="2"/>
        <v>LQHSIMountain West</v>
      </c>
      <c r="B29" t="s">
        <v>35</v>
      </c>
      <c r="C29" t="s">
        <v>34</v>
      </c>
      <c r="D29" s="74" t="s">
        <v>23</v>
      </c>
      <c r="N29">
        <v>122973</v>
      </c>
      <c r="O29">
        <v>122786</v>
      </c>
      <c r="P29">
        <v>122451</v>
      </c>
      <c r="Q29">
        <v>122111</v>
      </c>
    </row>
    <row r="30" spans="1:17">
      <c r="A30" t="str">
        <f t="shared" si="2"/>
        <v>LQHSIWest</v>
      </c>
      <c r="B30" t="s">
        <v>35</v>
      </c>
      <c r="C30" t="s">
        <v>34</v>
      </c>
      <c r="D30" s="74" t="s">
        <v>24</v>
      </c>
      <c r="N30">
        <v>100143</v>
      </c>
      <c r="O30">
        <v>99663</v>
      </c>
      <c r="P30">
        <v>99174</v>
      </c>
      <c r="Q30">
        <v>98712</v>
      </c>
    </row>
    <row r="31" spans="1:17">
      <c r="A31" t="str">
        <f t="shared" si="2"/>
        <v>LQHSIEAST</v>
      </c>
      <c r="B31" t="s">
        <v>35</v>
      </c>
      <c r="C31" t="s">
        <v>34</v>
      </c>
      <c r="D31" s="74" t="s">
        <v>19</v>
      </c>
    </row>
    <row r="32" spans="1:17">
      <c r="A32" t="str">
        <f t="shared" si="2"/>
        <v>LQHSIUNKNOWN</v>
      </c>
      <c r="B32" t="s">
        <v>35</v>
      </c>
      <c r="C32" t="s">
        <v>34</v>
      </c>
      <c r="D32" t="s">
        <v>31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>
      <c r="A33" t="str">
        <f t="shared" si="2"/>
        <v>LQB1Central</v>
      </c>
      <c r="B33" t="s">
        <v>35</v>
      </c>
      <c r="C33" t="s">
        <v>36</v>
      </c>
      <c r="D33" s="92" t="s">
        <v>174</v>
      </c>
      <c r="E33">
        <v>259994</v>
      </c>
      <c r="F33">
        <v>258391</v>
      </c>
      <c r="G33">
        <v>257667</v>
      </c>
      <c r="H33">
        <v>255360</v>
      </c>
      <c r="I33">
        <v>254093</v>
      </c>
      <c r="J33">
        <v>252945</v>
      </c>
      <c r="K33">
        <v>251287</v>
      </c>
      <c r="L33">
        <v>250550</v>
      </c>
      <c r="M33">
        <v>249410</v>
      </c>
    </row>
    <row r="34" spans="1:17">
      <c r="A34" t="str">
        <f t="shared" si="2"/>
        <v>LQB1Midwest</v>
      </c>
      <c r="B34" t="s">
        <v>35</v>
      </c>
      <c r="C34" t="s">
        <v>36</v>
      </c>
      <c r="D34" s="74" t="s">
        <v>27</v>
      </c>
      <c r="E34">
        <v>288558</v>
      </c>
      <c r="F34">
        <v>286946</v>
      </c>
      <c r="G34">
        <v>286114</v>
      </c>
      <c r="H34">
        <v>284081</v>
      </c>
      <c r="I34">
        <v>282669</v>
      </c>
      <c r="J34">
        <v>281142</v>
      </c>
      <c r="K34">
        <v>279816</v>
      </c>
      <c r="L34">
        <v>278912</v>
      </c>
      <c r="M34">
        <v>277167</v>
      </c>
      <c r="N34">
        <v>275223</v>
      </c>
      <c r="O34">
        <v>273690</v>
      </c>
      <c r="P34">
        <v>271994</v>
      </c>
      <c r="Q34">
        <v>270029</v>
      </c>
    </row>
    <row r="35" spans="1:17">
      <c r="A35" t="str">
        <f t="shared" si="2"/>
        <v>LQB1Northwest</v>
      </c>
      <c r="B35" t="s">
        <v>35</v>
      </c>
      <c r="C35" t="s">
        <v>36</v>
      </c>
      <c r="D35" s="74" t="s">
        <v>44</v>
      </c>
      <c r="E35">
        <v>437154</v>
      </c>
      <c r="F35">
        <v>434201</v>
      </c>
      <c r="G35">
        <v>433139</v>
      </c>
      <c r="H35">
        <v>428798</v>
      </c>
      <c r="I35">
        <v>425871</v>
      </c>
      <c r="J35">
        <v>423545</v>
      </c>
      <c r="K35">
        <v>421144</v>
      </c>
      <c r="L35">
        <v>418681</v>
      </c>
      <c r="M35">
        <v>415706</v>
      </c>
    </row>
    <row r="36" spans="1:17">
      <c r="A36" t="str">
        <f t="shared" si="2"/>
        <v>LQB1Southwest</v>
      </c>
      <c r="B36" t="s">
        <v>35</v>
      </c>
      <c r="C36" t="s">
        <v>36</v>
      </c>
      <c r="D36" s="76" t="s">
        <v>175</v>
      </c>
      <c r="E36">
        <v>446909</v>
      </c>
      <c r="F36">
        <v>443375</v>
      </c>
      <c r="G36">
        <v>441713</v>
      </c>
      <c r="H36">
        <v>437074</v>
      </c>
      <c r="I36">
        <v>434208</v>
      </c>
      <c r="J36">
        <v>431313</v>
      </c>
      <c r="K36">
        <v>428458</v>
      </c>
      <c r="L36">
        <v>426535</v>
      </c>
      <c r="M36">
        <v>423092</v>
      </c>
    </row>
    <row r="37" spans="1:17">
      <c r="A37" t="str">
        <f t="shared" si="2"/>
        <v>LQB1Mountain West</v>
      </c>
      <c r="B37" t="s">
        <v>35</v>
      </c>
      <c r="C37" t="s">
        <v>36</v>
      </c>
      <c r="D37" s="74" t="s">
        <v>23</v>
      </c>
      <c r="N37">
        <v>580738</v>
      </c>
      <c r="O37">
        <v>576365</v>
      </c>
      <c r="P37">
        <v>571903</v>
      </c>
      <c r="Q37">
        <v>567540</v>
      </c>
    </row>
    <row r="38" spans="1:17">
      <c r="A38" t="str">
        <f t="shared" si="2"/>
        <v>LQB1West</v>
      </c>
      <c r="B38" t="s">
        <v>35</v>
      </c>
      <c r="C38" t="s">
        <v>36</v>
      </c>
      <c r="D38" s="74" t="s">
        <v>24</v>
      </c>
      <c r="N38">
        <v>499329</v>
      </c>
      <c r="O38">
        <v>495726</v>
      </c>
      <c r="P38">
        <v>491761</v>
      </c>
      <c r="Q38">
        <v>488701</v>
      </c>
    </row>
    <row r="39" spans="1:17">
      <c r="A39" t="str">
        <f t="shared" si="2"/>
        <v>LQB1EAST</v>
      </c>
      <c r="B39" t="s">
        <v>35</v>
      </c>
      <c r="C39" t="s">
        <v>36</v>
      </c>
      <c r="D39" s="74" t="s">
        <v>19</v>
      </c>
    </row>
    <row r="40" spans="1:17">
      <c r="A40" t="str">
        <f t="shared" si="2"/>
        <v>LQB1UNKNOWN</v>
      </c>
      <c r="B40" t="s">
        <v>35</v>
      </c>
      <c r="C40" t="s">
        <v>36</v>
      </c>
      <c r="D40" t="s">
        <v>31</v>
      </c>
      <c r="N40">
        <v>303</v>
      </c>
      <c r="O40">
        <v>300</v>
      </c>
      <c r="P40">
        <v>294</v>
      </c>
      <c r="Q40">
        <v>288</v>
      </c>
    </row>
    <row r="41" spans="1:17">
      <c r="A41" t="str">
        <f t="shared" si="2"/>
        <v>LCTLHSICentral</v>
      </c>
      <c r="B41" t="s">
        <v>37</v>
      </c>
      <c r="C41" t="s">
        <v>34</v>
      </c>
      <c r="D41" s="92" t="s">
        <v>174</v>
      </c>
      <c r="E41">
        <v>55549</v>
      </c>
      <c r="F41">
        <v>55610</v>
      </c>
      <c r="G41">
        <v>55605</v>
      </c>
      <c r="H41">
        <v>55427</v>
      </c>
      <c r="I41">
        <v>55581</v>
      </c>
      <c r="J41">
        <v>55672</v>
      </c>
      <c r="K41">
        <v>55678</v>
      </c>
      <c r="L41">
        <v>55648</v>
      </c>
      <c r="M41">
        <v>55415</v>
      </c>
    </row>
    <row r="42" spans="1:17">
      <c r="A42" t="str">
        <f t="shared" si="2"/>
        <v>LCTLHSIMidwest</v>
      </c>
      <c r="B42" t="s">
        <v>37</v>
      </c>
      <c r="C42" t="s">
        <v>34</v>
      </c>
      <c r="D42" s="74" t="s">
        <v>27</v>
      </c>
      <c r="E42">
        <v>42137</v>
      </c>
      <c r="F42">
        <v>42196</v>
      </c>
      <c r="G42">
        <v>42231</v>
      </c>
      <c r="H42">
        <v>42080</v>
      </c>
      <c r="I42">
        <v>42000</v>
      </c>
      <c r="J42">
        <v>41931</v>
      </c>
      <c r="K42">
        <v>41882</v>
      </c>
      <c r="L42">
        <v>41721</v>
      </c>
      <c r="M42">
        <v>40050</v>
      </c>
      <c r="N42">
        <v>67057</v>
      </c>
      <c r="O42">
        <v>66960</v>
      </c>
      <c r="P42">
        <v>66704</v>
      </c>
      <c r="Q42">
        <v>66506</v>
      </c>
    </row>
    <row r="43" spans="1:17">
      <c r="A43" t="str">
        <f t="shared" si="2"/>
        <v>LCTLHSINorthwest</v>
      </c>
      <c r="B43" t="s">
        <v>37</v>
      </c>
      <c r="C43" t="s">
        <v>34</v>
      </c>
      <c r="D43" s="74" t="s">
        <v>44</v>
      </c>
      <c r="E43">
        <v>13004</v>
      </c>
      <c r="F43">
        <v>12996</v>
      </c>
      <c r="G43">
        <v>12981</v>
      </c>
      <c r="H43">
        <v>12950</v>
      </c>
      <c r="I43">
        <v>12960</v>
      </c>
      <c r="J43">
        <v>12909</v>
      </c>
      <c r="K43">
        <v>12844</v>
      </c>
      <c r="L43">
        <v>12833</v>
      </c>
      <c r="M43">
        <v>12725</v>
      </c>
    </row>
    <row r="44" spans="1:17">
      <c r="A44" t="str">
        <f t="shared" si="2"/>
        <v>LCTLHSISouthwest</v>
      </c>
      <c r="B44" t="s">
        <v>37</v>
      </c>
      <c r="C44" t="s">
        <v>34</v>
      </c>
      <c r="D44" s="76" t="s">
        <v>175</v>
      </c>
      <c r="E44">
        <v>16540</v>
      </c>
      <c r="F44">
        <v>16529</v>
      </c>
      <c r="G44">
        <v>16391</v>
      </c>
      <c r="H44">
        <v>16327</v>
      </c>
      <c r="I44">
        <v>16388</v>
      </c>
      <c r="J44">
        <v>16377</v>
      </c>
      <c r="K44">
        <v>16348</v>
      </c>
      <c r="L44">
        <v>16374</v>
      </c>
      <c r="M44">
        <v>16404</v>
      </c>
    </row>
    <row r="45" spans="1:17">
      <c r="A45" t="str">
        <f t="shared" si="2"/>
        <v>LCTLHSIMountain West</v>
      </c>
      <c r="B45" t="s">
        <v>37</v>
      </c>
      <c r="C45" t="s">
        <v>34</v>
      </c>
      <c r="D45" s="74" t="s">
        <v>23</v>
      </c>
      <c r="N45">
        <v>3529</v>
      </c>
      <c r="O45">
        <v>3533</v>
      </c>
      <c r="P45">
        <v>3526</v>
      </c>
      <c r="Q45">
        <v>3520</v>
      </c>
    </row>
    <row r="46" spans="1:17">
      <c r="A46" t="str">
        <f t="shared" si="2"/>
        <v>LCTLHSIWest</v>
      </c>
      <c r="B46" t="s">
        <v>37</v>
      </c>
      <c r="C46" t="s">
        <v>34</v>
      </c>
      <c r="D46" s="74" t="s">
        <v>24</v>
      </c>
      <c r="N46">
        <v>28967</v>
      </c>
      <c r="O46">
        <v>28956</v>
      </c>
      <c r="P46">
        <v>29134</v>
      </c>
      <c r="Q46">
        <v>29080</v>
      </c>
    </row>
    <row r="47" spans="1:17">
      <c r="A47" t="str">
        <f t="shared" si="2"/>
        <v>LCTLHSIEAST</v>
      </c>
      <c r="B47" t="s">
        <v>37</v>
      </c>
      <c r="C47" t="s">
        <v>34</v>
      </c>
      <c r="D47" s="74" t="s">
        <v>19</v>
      </c>
      <c r="E47">
        <v>132755</v>
      </c>
      <c r="F47">
        <v>132423</v>
      </c>
      <c r="G47">
        <v>131954</v>
      </c>
      <c r="H47">
        <v>131437</v>
      </c>
      <c r="I47">
        <v>131775</v>
      </c>
      <c r="J47">
        <v>131635</v>
      </c>
      <c r="K47">
        <v>131001</v>
      </c>
      <c r="L47">
        <v>130426</v>
      </c>
      <c r="M47">
        <v>124095</v>
      </c>
      <c r="N47">
        <v>155339</v>
      </c>
      <c r="O47">
        <v>154999</v>
      </c>
      <c r="P47">
        <v>155510</v>
      </c>
      <c r="Q47">
        <v>156144</v>
      </c>
    </row>
    <row r="48" spans="1:17">
      <c r="A48" t="str">
        <f t="shared" si="2"/>
        <v>LCTLHSIUNKNOWN</v>
      </c>
      <c r="B48" t="s">
        <v>37</v>
      </c>
      <c r="C48" t="s">
        <v>34</v>
      </c>
      <c r="D48" t="s">
        <v>31</v>
      </c>
      <c r="E48">
        <v>175</v>
      </c>
      <c r="F48">
        <v>168</v>
      </c>
      <c r="G48">
        <v>165</v>
      </c>
      <c r="H48">
        <v>162</v>
      </c>
      <c r="I48">
        <v>162</v>
      </c>
      <c r="J48">
        <v>162</v>
      </c>
      <c r="K48">
        <v>160</v>
      </c>
      <c r="L48">
        <v>158</v>
      </c>
      <c r="M48">
        <v>7421</v>
      </c>
      <c r="N48">
        <v>28</v>
      </c>
      <c r="O48">
        <v>30</v>
      </c>
      <c r="P48">
        <v>30</v>
      </c>
      <c r="Q48">
        <v>30</v>
      </c>
    </row>
    <row r="49" spans="1:17">
      <c r="A49" t="str">
        <f t="shared" si="2"/>
        <v>LCTLB1Central</v>
      </c>
      <c r="B49" t="s">
        <v>37</v>
      </c>
      <c r="C49" t="s">
        <v>36</v>
      </c>
      <c r="D49" s="92" t="s">
        <v>174</v>
      </c>
      <c r="E49">
        <v>183323</v>
      </c>
      <c r="F49">
        <v>182849</v>
      </c>
      <c r="G49">
        <v>182283</v>
      </c>
      <c r="H49">
        <v>181268</v>
      </c>
      <c r="I49">
        <v>180889</v>
      </c>
      <c r="J49">
        <v>179917</v>
      </c>
      <c r="K49">
        <v>178859</v>
      </c>
      <c r="L49">
        <v>178104</v>
      </c>
      <c r="M49">
        <v>176980</v>
      </c>
    </row>
    <row r="50" spans="1:17">
      <c r="A50" t="str">
        <f t="shared" si="2"/>
        <v>LCTLB1Midwest</v>
      </c>
      <c r="B50" t="s">
        <v>37</v>
      </c>
      <c r="C50" t="s">
        <v>36</v>
      </c>
      <c r="D50" s="74" t="s">
        <v>27</v>
      </c>
      <c r="E50">
        <v>143034</v>
      </c>
      <c r="F50">
        <v>142369</v>
      </c>
      <c r="G50">
        <v>141671</v>
      </c>
      <c r="H50">
        <v>140528</v>
      </c>
      <c r="I50">
        <v>140106</v>
      </c>
      <c r="J50">
        <v>139493</v>
      </c>
      <c r="K50">
        <v>138638</v>
      </c>
      <c r="L50">
        <v>137907</v>
      </c>
      <c r="M50">
        <v>137076</v>
      </c>
      <c r="N50">
        <v>222361</v>
      </c>
      <c r="O50">
        <v>221983</v>
      </c>
      <c r="P50">
        <v>214682</v>
      </c>
      <c r="Q50">
        <v>213601</v>
      </c>
    </row>
    <row r="51" spans="1:17">
      <c r="A51" t="str">
        <f t="shared" si="2"/>
        <v>LCTLB1Northwest</v>
      </c>
      <c r="B51" t="s">
        <v>37</v>
      </c>
      <c r="C51" t="s">
        <v>36</v>
      </c>
      <c r="D51" s="74" t="s">
        <v>44</v>
      </c>
      <c r="E51">
        <v>45546</v>
      </c>
      <c r="F51">
        <v>45405</v>
      </c>
      <c r="G51">
        <v>45206</v>
      </c>
      <c r="H51">
        <v>45019</v>
      </c>
      <c r="I51">
        <v>44980</v>
      </c>
      <c r="J51">
        <v>44728</v>
      </c>
      <c r="K51">
        <v>44426</v>
      </c>
      <c r="L51">
        <v>44216</v>
      </c>
      <c r="M51">
        <v>43908</v>
      </c>
    </row>
    <row r="52" spans="1:17">
      <c r="A52" t="str">
        <f t="shared" si="2"/>
        <v>LCTLB1Southwest</v>
      </c>
      <c r="B52" t="s">
        <v>37</v>
      </c>
      <c r="C52" t="s">
        <v>36</v>
      </c>
      <c r="D52" s="76" t="s">
        <v>175</v>
      </c>
      <c r="E52">
        <v>65222</v>
      </c>
      <c r="F52">
        <v>64733</v>
      </c>
      <c r="G52">
        <v>64240</v>
      </c>
      <c r="H52">
        <v>63857</v>
      </c>
      <c r="I52">
        <v>63840</v>
      </c>
      <c r="J52">
        <v>63789</v>
      </c>
      <c r="K52">
        <v>63409</v>
      </c>
      <c r="L52">
        <v>63222</v>
      </c>
      <c r="M52">
        <v>62742</v>
      </c>
    </row>
    <row r="53" spans="1:17">
      <c r="A53" t="str">
        <f t="shared" si="2"/>
        <v>LCTLB1Mountain West</v>
      </c>
      <c r="B53" t="s">
        <v>37</v>
      </c>
      <c r="C53" t="s">
        <v>36</v>
      </c>
      <c r="D53" s="74" t="s">
        <v>23</v>
      </c>
      <c r="N53">
        <v>13831</v>
      </c>
      <c r="O53">
        <v>13753</v>
      </c>
      <c r="P53">
        <v>13665</v>
      </c>
      <c r="Q53">
        <v>13602</v>
      </c>
    </row>
    <row r="54" spans="1:17">
      <c r="A54" t="str">
        <f t="shared" si="2"/>
        <v>LCTLB1West</v>
      </c>
      <c r="B54" t="s">
        <v>37</v>
      </c>
      <c r="C54" t="s">
        <v>36</v>
      </c>
      <c r="D54" s="74" t="s">
        <v>24</v>
      </c>
      <c r="N54">
        <v>105100</v>
      </c>
      <c r="O54">
        <v>103887</v>
      </c>
      <c r="P54">
        <v>103486</v>
      </c>
      <c r="Q54">
        <v>102865</v>
      </c>
    </row>
    <row r="55" spans="1:17">
      <c r="A55" t="str">
        <f t="shared" si="2"/>
        <v>LCTLB1EAST</v>
      </c>
      <c r="B55" t="s">
        <v>37</v>
      </c>
      <c r="C55" t="s">
        <v>36</v>
      </c>
      <c r="D55" t="s">
        <v>19</v>
      </c>
      <c r="E55">
        <v>423037</v>
      </c>
      <c r="F55">
        <v>420353</v>
      </c>
      <c r="G55">
        <v>417894</v>
      </c>
      <c r="H55">
        <v>414613</v>
      </c>
      <c r="I55">
        <v>413977</v>
      </c>
      <c r="J55">
        <v>411195</v>
      </c>
      <c r="K55">
        <v>407818</v>
      </c>
      <c r="L55">
        <v>405297</v>
      </c>
      <c r="M55">
        <v>402500</v>
      </c>
      <c r="N55">
        <v>474839</v>
      </c>
      <c r="O55">
        <v>471212</v>
      </c>
      <c r="P55">
        <v>475838</v>
      </c>
      <c r="Q55">
        <v>473047</v>
      </c>
    </row>
    <row r="56" spans="1:17">
      <c r="A56" t="str">
        <f t="shared" si="2"/>
        <v>LCTLB1UNKNOWN</v>
      </c>
      <c r="B56" t="s">
        <v>37</v>
      </c>
      <c r="C56" t="s">
        <v>36</v>
      </c>
      <c r="D56" t="s">
        <v>31</v>
      </c>
      <c r="F56">
        <v>0</v>
      </c>
      <c r="G56">
        <v>1</v>
      </c>
      <c r="H56">
        <v>1</v>
      </c>
      <c r="I56">
        <v>1</v>
      </c>
      <c r="J56">
        <v>1</v>
      </c>
    </row>
    <row r="57" spans="1:17">
      <c r="A57" t="str">
        <f t="shared" si="2"/>
        <v>CentuyrLinkHSICentral</v>
      </c>
      <c r="B57" t="s">
        <v>173</v>
      </c>
      <c r="C57" t="s">
        <v>34</v>
      </c>
      <c r="D57" s="92" t="s">
        <v>174</v>
      </c>
      <c r="E57">
        <f>SUM(E25,E41)</f>
        <v>111902</v>
      </c>
      <c r="F57">
        <f t="shared" ref="F57:Q57" si="3">SUM(F25,F41)</f>
        <v>111885</v>
      </c>
      <c r="G57">
        <f t="shared" si="3"/>
        <v>111871</v>
      </c>
      <c r="H57">
        <f t="shared" si="3"/>
        <v>111582</v>
      </c>
      <c r="I57">
        <f t="shared" si="3"/>
        <v>111530</v>
      </c>
      <c r="J57">
        <f t="shared" si="3"/>
        <v>111529</v>
      </c>
      <c r="K57">
        <f t="shared" si="3"/>
        <v>111446</v>
      </c>
      <c r="L57">
        <f t="shared" si="3"/>
        <v>110139</v>
      </c>
      <c r="M57">
        <f t="shared" si="3"/>
        <v>109666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</row>
    <row r="58" spans="1:17">
      <c r="A58" t="str">
        <f t="shared" si="2"/>
        <v>CentuyrLinkHSIMidwest</v>
      </c>
      <c r="B58" t="s">
        <v>173</v>
      </c>
      <c r="C58" t="s">
        <v>34</v>
      </c>
      <c r="D58" s="74" t="s">
        <v>27</v>
      </c>
      <c r="E58">
        <f t="shared" ref="E58:Q58" si="4">SUM(E26,E42)</f>
        <v>100584</v>
      </c>
      <c r="F58">
        <f t="shared" si="4"/>
        <v>100482</v>
      </c>
      <c r="G58">
        <f t="shared" si="4"/>
        <v>100592</v>
      </c>
      <c r="H58">
        <f t="shared" si="4"/>
        <v>100428</v>
      </c>
      <c r="I58">
        <f t="shared" si="4"/>
        <v>100436</v>
      </c>
      <c r="J58">
        <f t="shared" si="4"/>
        <v>100215</v>
      </c>
      <c r="K58">
        <f t="shared" si="4"/>
        <v>100110</v>
      </c>
      <c r="L58">
        <f t="shared" si="4"/>
        <v>99777</v>
      </c>
      <c r="M58">
        <f t="shared" si="4"/>
        <v>97933</v>
      </c>
      <c r="N58">
        <f t="shared" si="4"/>
        <v>124937</v>
      </c>
      <c r="O58">
        <f t="shared" si="4"/>
        <v>124643</v>
      </c>
      <c r="P58">
        <f t="shared" si="4"/>
        <v>124258</v>
      </c>
      <c r="Q58">
        <f t="shared" si="4"/>
        <v>123918</v>
      </c>
    </row>
    <row r="59" spans="1:17">
      <c r="A59" t="str">
        <f t="shared" si="2"/>
        <v>CentuyrLinkHSINorthwest</v>
      </c>
      <c r="B59" t="s">
        <v>173</v>
      </c>
      <c r="C59" t="s">
        <v>34</v>
      </c>
      <c r="D59" s="74" t="s">
        <v>44</v>
      </c>
      <c r="E59">
        <f t="shared" ref="E59:Q59" si="5">SUM(E27,E43)</f>
        <v>97025</v>
      </c>
      <c r="F59">
        <f t="shared" si="5"/>
        <v>96709</v>
      </c>
      <c r="G59">
        <f t="shared" si="5"/>
        <v>96498</v>
      </c>
      <c r="H59">
        <f t="shared" si="5"/>
        <v>96126</v>
      </c>
      <c r="I59">
        <f t="shared" si="5"/>
        <v>95887</v>
      </c>
      <c r="J59">
        <f t="shared" si="5"/>
        <v>95647</v>
      </c>
      <c r="K59">
        <f t="shared" si="5"/>
        <v>95496</v>
      </c>
      <c r="L59">
        <f t="shared" si="5"/>
        <v>95240</v>
      </c>
      <c r="M59">
        <f t="shared" si="5"/>
        <v>94843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</row>
    <row r="60" spans="1:17">
      <c r="A60" t="str">
        <f t="shared" si="2"/>
        <v>CentuyrLinkHSISouthwest</v>
      </c>
      <c r="B60" t="s">
        <v>173</v>
      </c>
      <c r="C60" t="s">
        <v>34</v>
      </c>
      <c r="D60" s="76" t="s">
        <v>175</v>
      </c>
      <c r="E60">
        <f t="shared" ref="E60:Q60" si="6">SUM(E28,E44)</f>
        <v>106360</v>
      </c>
      <c r="F60">
        <f t="shared" si="6"/>
        <v>105914</v>
      </c>
      <c r="G60">
        <f t="shared" si="6"/>
        <v>105396</v>
      </c>
      <c r="H60">
        <f t="shared" si="6"/>
        <v>104984</v>
      </c>
      <c r="I60">
        <f t="shared" si="6"/>
        <v>104812</v>
      </c>
      <c r="J60">
        <f t="shared" si="6"/>
        <v>104514</v>
      </c>
      <c r="K60">
        <f t="shared" si="6"/>
        <v>104215</v>
      </c>
      <c r="L60">
        <f t="shared" si="6"/>
        <v>103980</v>
      </c>
      <c r="M60">
        <f t="shared" si="6"/>
        <v>103521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</row>
    <row r="61" spans="1:17">
      <c r="A61" t="str">
        <f t="shared" si="2"/>
        <v>CentuyrLinkHSIMountain West</v>
      </c>
      <c r="B61" t="s">
        <v>173</v>
      </c>
      <c r="C61" t="s">
        <v>34</v>
      </c>
      <c r="D61" s="74" t="s">
        <v>23</v>
      </c>
      <c r="E61">
        <f t="shared" ref="E61:Q61" si="7">SUM(E29,E45)</f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126502</v>
      </c>
      <c r="O61">
        <f t="shared" si="7"/>
        <v>126319</v>
      </c>
      <c r="P61">
        <f t="shared" si="7"/>
        <v>125977</v>
      </c>
      <c r="Q61">
        <f t="shared" si="7"/>
        <v>125631</v>
      </c>
    </row>
    <row r="62" spans="1:17">
      <c r="A62" t="str">
        <f t="shared" si="2"/>
        <v>CentuyrLinkHSIWest</v>
      </c>
      <c r="B62" t="s">
        <v>173</v>
      </c>
      <c r="C62" t="s">
        <v>34</v>
      </c>
      <c r="D62" s="74" t="s">
        <v>24</v>
      </c>
      <c r="E62">
        <f t="shared" ref="E62:Q62" si="8">SUM(E30,E46)</f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129110</v>
      </c>
      <c r="O62">
        <f t="shared" si="8"/>
        <v>128619</v>
      </c>
      <c r="P62">
        <f t="shared" si="8"/>
        <v>128308</v>
      </c>
      <c r="Q62">
        <f t="shared" si="8"/>
        <v>127792</v>
      </c>
    </row>
    <row r="63" spans="1:17">
      <c r="A63" t="str">
        <f t="shared" si="2"/>
        <v>CentuyrLinkHSIEAST</v>
      </c>
      <c r="B63" t="s">
        <v>173</v>
      </c>
      <c r="C63" t="s">
        <v>34</v>
      </c>
      <c r="D63" t="s">
        <v>19</v>
      </c>
      <c r="E63">
        <f t="shared" ref="E63:Q63" si="9">SUM(E31,E47)</f>
        <v>132755</v>
      </c>
      <c r="F63">
        <f t="shared" si="9"/>
        <v>132423</v>
      </c>
      <c r="G63">
        <f t="shared" si="9"/>
        <v>131954</v>
      </c>
      <c r="H63">
        <f t="shared" si="9"/>
        <v>131437</v>
      </c>
      <c r="I63">
        <f t="shared" si="9"/>
        <v>131775</v>
      </c>
      <c r="J63">
        <f t="shared" si="9"/>
        <v>131635</v>
      </c>
      <c r="K63">
        <f t="shared" si="9"/>
        <v>131001</v>
      </c>
      <c r="L63">
        <f t="shared" si="9"/>
        <v>130426</v>
      </c>
      <c r="M63">
        <f t="shared" si="9"/>
        <v>124095</v>
      </c>
      <c r="N63">
        <f t="shared" si="9"/>
        <v>155339</v>
      </c>
      <c r="O63">
        <f t="shared" si="9"/>
        <v>154999</v>
      </c>
      <c r="P63">
        <f t="shared" si="9"/>
        <v>155510</v>
      </c>
      <c r="Q63">
        <f t="shared" si="9"/>
        <v>156144</v>
      </c>
    </row>
    <row r="64" spans="1:17">
      <c r="A64" t="str">
        <f t="shared" si="2"/>
        <v>CentuyrLinkHSIUNKNOWN</v>
      </c>
      <c r="B64" t="s">
        <v>173</v>
      </c>
      <c r="C64" t="s">
        <v>34</v>
      </c>
      <c r="D64" t="s">
        <v>31</v>
      </c>
      <c r="E64">
        <f t="shared" ref="E64:Q64" si="10">SUM(E32,E48)</f>
        <v>176</v>
      </c>
      <c r="F64">
        <f t="shared" si="10"/>
        <v>169</v>
      </c>
      <c r="G64">
        <f t="shared" si="10"/>
        <v>166</v>
      </c>
      <c r="H64">
        <f t="shared" si="10"/>
        <v>163</v>
      </c>
      <c r="I64">
        <f t="shared" si="10"/>
        <v>163</v>
      </c>
      <c r="J64">
        <f t="shared" si="10"/>
        <v>163</v>
      </c>
      <c r="K64">
        <f t="shared" si="10"/>
        <v>161</v>
      </c>
      <c r="L64">
        <f t="shared" si="10"/>
        <v>159</v>
      </c>
      <c r="M64">
        <f t="shared" si="10"/>
        <v>7422</v>
      </c>
      <c r="N64">
        <f t="shared" si="10"/>
        <v>29</v>
      </c>
      <c r="O64">
        <f t="shared" si="10"/>
        <v>31</v>
      </c>
      <c r="P64">
        <f t="shared" si="10"/>
        <v>31</v>
      </c>
      <c r="Q64">
        <f t="shared" si="10"/>
        <v>31</v>
      </c>
    </row>
    <row r="65" spans="1:17">
      <c r="A65" t="str">
        <f t="shared" si="2"/>
        <v>CentuyrLinkB1Central</v>
      </c>
      <c r="B65" t="s">
        <v>173</v>
      </c>
      <c r="C65" t="s">
        <v>36</v>
      </c>
      <c r="D65" s="92" t="s">
        <v>174</v>
      </c>
      <c r="E65">
        <f t="shared" ref="E65:Q65" si="11">SUM(E33,E49)</f>
        <v>443317</v>
      </c>
      <c r="F65">
        <f t="shared" si="11"/>
        <v>441240</v>
      </c>
      <c r="G65">
        <f t="shared" si="11"/>
        <v>439950</v>
      </c>
      <c r="H65">
        <f t="shared" si="11"/>
        <v>436628</v>
      </c>
      <c r="I65">
        <f t="shared" si="11"/>
        <v>434982</v>
      </c>
      <c r="J65">
        <f t="shared" si="11"/>
        <v>432862</v>
      </c>
      <c r="K65">
        <f t="shared" si="11"/>
        <v>430146</v>
      </c>
      <c r="L65">
        <f t="shared" si="11"/>
        <v>428654</v>
      </c>
      <c r="M65">
        <f t="shared" si="11"/>
        <v>426390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</row>
    <row r="66" spans="1:17">
      <c r="A66" t="str">
        <f t="shared" si="2"/>
        <v>CentuyrLinkB1Midwest</v>
      </c>
      <c r="B66" t="s">
        <v>173</v>
      </c>
      <c r="C66" t="s">
        <v>36</v>
      </c>
      <c r="D66" s="74" t="s">
        <v>27</v>
      </c>
      <c r="E66">
        <f t="shared" ref="E66:Q66" si="12">SUM(E34,E50)</f>
        <v>431592</v>
      </c>
      <c r="F66">
        <f t="shared" si="12"/>
        <v>429315</v>
      </c>
      <c r="G66">
        <f t="shared" si="12"/>
        <v>427785</v>
      </c>
      <c r="H66">
        <f t="shared" si="12"/>
        <v>424609</v>
      </c>
      <c r="I66">
        <f t="shared" si="12"/>
        <v>422775</v>
      </c>
      <c r="J66">
        <f t="shared" si="12"/>
        <v>420635</v>
      </c>
      <c r="K66">
        <f t="shared" si="12"/>
        <v>418454</v>
      </c>
      <c r="L66">
        <f t="shared" si="12"/>
        <v>416819</v>
      </c>
      <c r="M66">
        <f t="shared" si="12"/>
        <v>414243</v>
      </c>
      <c r="N66">
        <f t="shared" si="12"/>
        <v>497584</v>
      </c>
      <c r="O66">
        <f t="shared" si="12"/>
        <v>495673</v>
      </c>
      <c r="P66">
        <f t="shared" si="12"/>
        <v>486676</v>
      </c>
      <c r="Q66">
        <f t="shared" si="12"/>
        <v>483630</v>
      </c>
    </row>
    <row r="67" spans="1:17">
      <c r="A67" t="str">
        <f t="shared" si="2"/>
        <v>CentuyrLinkB1Northwest</v>
      </c>
      <c r="B67" t="s">
        <v>173</v>
      </c>
      <c r="C67" t="s">
        <v>36</v>
      </c>
      <c r="D67" s="74" t="s">
        <v>44</v>
      </c>
      <c r="E67">
        <f t="shared" ref="E67:Q67" si="13">SUM(E35,E51)</f>
        <v>482700</v>
      </c>
      <c r="F67">
        <f t="shared" si="13"/>
        <v>479606</v>
      </c>
      <c r="G67">
        <f t="shared" si="13"/>
        <v>478345</v>
      </c>
      <c r="H67">
        <f t="shared" si="13"/>
        <v>473817</v>
      </c>
      <c r="I67">
        <f t="shared" si="13"/>
        <v>470851</v>
      </c>
      <c r="J67">
        <f t="shared" si="13"/>
        <v>468273</v>
      </c>
      <c r="K67">
        <f t="shared" si="13"/>
        <v>465570</v>
      </c>
      <c r="L67">
        <f t="shared" si="13"/>
        <v>462897</v>
      </c>
      <c r="M67">
        <f t="shared" si="13"/>
        <v>459614</v>
      </c>
      <c r="N67">
        <f t="shared" si="13"/>
        <v>0</v>
      </c>
      <c r="O67">
        <f t="shared" si="13"/>
        <v>0</v>
      </c>
      <c r="P67">
        <f t="shared" si="13"/>
        <v>0</v>
      </c>
      <c r="Q67">
        <f t="shared" si="13"/>
        <v>0</v>
      </c>
    </row>
    <row r="68" spans="1:17">
      <c r="A68" t="str">
        <f t="shared" si="2"/>
        <v>CentuyrLinkB1Southwest</v>
      </c>
      <c r="B68" t="s">
        <v>173</v>
      </c>
      <c r="C68" t="s">
        <v>36</v>
      </c>
      <c r="D68" s="76" t="s">
        <v>175</v>
      </c>
      <c r="E68">
        <f t="shared" ref="E68:Q68" si="14">SUM(E36,E52)</f>
        <v>512131</v>
      </c>
      <c r="F68">
        <f t="shared" si="14"/>
        <v>508108</v>
      </c>
      <c r="G68">
        <f t="shared" si="14"/>
        <v>505953</v>
      </c>
      <c r="H68">
        <f t="shared" si="14"/>
        <v>500931</v>
      </c>
      <c r="I68">
        <f t="shared" si="14"/>
        <v>498048</v>
      </c>
      <c r="J68">
        <f t="shared" si="14"/>
        <v>495102</v>
      </c>
      <c r="K68">
        <f t="shared" si="14"/>
        <v>491867</v>
      </c>
      <c r="L68">
        <f t="shared" si="14"/>
        <v>489757</v>
      </c>
      <c r="M68">
        <f t="shared" si="14"/>
        <v>485834</v>
      </c>
      <c r="N68">
        <f t="shared" si="14"/>
        <v>0</v>
      </c>
      <c r="O68">
        <f t="shared" si="14"/>
        <v>0</v>
      </c>
      <c r="P68">
        <f t="shared" si="14"/>
        <v>0</v>
      </c>
      <c r="Q68">
        <f t="shared" si="14"/>
        <v>0</v>
      </c>
    </row>
    <row r="69" spans="1:17">
      <c r="A69" t="str">
        <f t="shared" si="2"/>
        <v>CentuyrLinkB1Mountain West</v>
      </c>
      <c r="B69" t="s">
        <v>173</v>
      </c>
      <c r="C69" t="s">
        <v>36</v>
      </c>
      <c r="D69" s="74" t="s">
        <v>23</v>
      </c>
      <c r="E69">
        <f t="shared" ref="E69:Q69" si="15">SUM(E37,E53)</f>
        <v>0</v>
      </c>
      <c r="F69">
        <f t="shared" si="15"/>
        <v>0</v>
      </c>
      <c r="G69">
        <f t="shared" si="15"/>
        <v>0</v>
      </c>
      <c r="H69">
        <f t="shared" si="15"/>
        <v>0</v>
      </c>
      <c r="I69">
        <f t="shared" si="15"/>
        <v>0</v>
      </c>
      <c r="J69">
        <f t="shared" si="15"/>
        <v>0</v>
      </c>
      <c r="K69">
        <f t="shared" si="15"/>
        <v>0</v>
      </c>
      <c r="L69">
        <f t="shared" si="15"/>
        <v>0</v>
      </c>
      <c r="M69">
        <f t="shared" si="15"/>
        <v>0</v>
      </c>
      <c r="N69">
        <f t="shared" si="15"/>
        <v>594569</v>
      </c>
      <c r="O69">
        <f t="shared" si="15"/>
        <v>590118</v>
      </c>
      <c r="P69">
        <f t="shared" si="15"/>
        <v>585568</v>
      </c>
      <c r="Q69">
        <f t="shared" si="15"/>
        <v>581142</v>
      </c>
    </row>
    <row r="70" spans="1:17">
      <c r="A70" t="str">
        <f t="shared" si="2"/>
        <v>CentuyrLinkB1West</v>
      </c>
      <c r="B70" t="s">
        <v>173</v>
      </c>
      <c r="C70" t="s">
        <v>36</v>
      </c>
      <c r="D70" s="74" t="s">
        <v>24</v>
      </c>
      <c r="E70">
        <f t="shared" ref="E70:Q70" si="16">SUM(E38,E54)</f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0</v>
      </c>
      <c r="J70">
        <f t="shared" si="16"/>
        <v>0</v>
      </c>
      <c r="K70">
        <f t="shared" si="16"/>
        <v>0</v>
      </c>
      <c r="L70">
        <f t="shared" si="16"/>
        <v>0</v>
      </c>
      <c r="M70">
        <f t="shared" si="16"/>
        <v>0</v>
      </c>
      <c r="N70">
        <f t="shared" si="16"/>
        <v>604429</v>
      </c>
      <c r="O70">
        <f t="shared" si="16"/>
        <v>599613</v>
      </c>
      <c r="P70">
        <f t="shared" si="16"/>
        <v>595247</v>
      </c>
      <c r="Q70">
        <f t="shared" si="16"/>
        <v>591566</v>
      </c>
    </row>
    <row r="71" spans="1:17">
      <c r="A71" t="str">
        <f t="shared" si="2"/>
        <v>CentuyrLinkB1EAST</v>
      </c>
      <c r="B71" t="s">
        <v>173</v>
      </c>
      <c r="C71" t="s">
        <v>36</v>
      </c>
      <c r="D71" t="s">
        <v>19</v>
      </c>
      <c r="E71">
        <f t="shared" ref="E71:Q71" si="17">SUM(E39,E55)</f>
        <v>423037</v>
      </c>
      <c r="F71">
        <f t="shared" si="17"/>
        <v>420353</v>
      </c>
      <c r="G71">
        <f t="shared" si="17"/>
        <v>417894</v>
      </c>
      <c r="H71">
        <f t="shared" si="17"/>
        <v>414613</v>
      </c>
      <c r="I71">
        <f t="shared" si="17"/>
        <v>413977</v>
      </c>
      <c r="J71">
        <f t="shared" si="17"/>
        <v>411195</v>
      </c>
      <c r="K71">
        <f t="shared" si="17"/>
        <v>407818</v>
      </c>
      <c r="L71">
        <f t="shared" si="17"/>
        <v>405297</v>
      </c>
      <c r="M71">
        <f t="shared" si="17"/>
        <v>402500</v>
      </c>
      <c r="N71">
        <f t="shared" si="17"/>
        <v>474839</v>
      </c>
      <c r="O71">
        <f t="shared" si="17"/>
        <v>471212</v>
      </c>
      <c r="P71">
        <f t="shared" si="17"/>
        <v>475838</v>
      </c>
      <c r="Q71">
        <f t="shared" si="17"/>
        <v>473047</v>
      </c>
    </row>
    <row r="72" spans="1:17">
      <c r="A72" t="str">
        <f t="shared" si="2"/>
        <v>CentuyrLinkB1UNKNOWN</v>
      </c>
      <c r="B72" t="s">
        <v>173</v>
      </c>
      <c r="C72" t="s">
        <v>36</v>
      </c>
      <c r="D72" t="s">
        <v>31</v>
      </c>
      <c r="E72">
        <f t="shared" ref="E72:Q72" si="18">SUM(E40,E56)</f>
        <v>0</v>
      </c>
      <c r="F72">
        <f t="shared" si="18"/>
        <v>0</v>
      </c>
      <c r="G72">
        <f t="shared" si="18"/>
        <v>1</v>
      </c>
      <c r="H72">
        <f t="shared" si="18"/>
        <v>1</v>
      </c>
      <c r="I72">
        <f t="shared" si="18"/>
        <v>1</v>
      </c>
      <c r="J72">
        <f t="shared" si="18"/>
        <v>1</v>
      </c>
      <c r="K72">
        <f t="shared" si="18"/>
        <v>0</v>
      </c>
      <c r="L72">
        <f t="shared" si="18"/>
        <v>0</v>
      </c>
      <c r="M72">
        <f t="shared" si="18"/>
        <v>0</v>
      </c>
      <c r="N72">
        <f t="shared" si="18"/>
        <v>303</v>
      </c>
      <c r="O72">
        <f t="shared" si="18"/>
        <v>300</v>
      </c>
      <c r="P72">
        <f t="shared" si="18"/>
        <v>294</v>
      </c>
      <c r="Q72">
        <f t="shared" si="18"/>
        <v>288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F22:F23"/>
  <sheetViews>
    <sheetView workbookViewId="0">
      <selection activeCell="F2" sqref="F2:F27"/>
    </sheetView>
  </sheetViews>
  <sheetFormatPr defaultRowHeight="12.75"/>
  <sheetData>
    <row r="22" spans="6:6">
      <c r="F22" s="74"/>
    </row>
    <row r="23" spans="6:6">
      <c r="F23" s="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G18" sqref="G18"/>
    </sheetView>
  </sheetViews>
  <sheetFormatPr defaultRowHeight="12.75"/>
  <cols>
    <col min="1" max="2" width="26.7109375" customWidth="1"/>
    <col min="3" max="3" width="23" customWidth="1"/>
    <col min="8" max="8" width="25.5703125" customWidth="1"/>
  </cols>
  <sheetData>
    <row r="1" spans="1:10">
      <c r="A1" s="90" t="s">
        <v>169</v>
      </c>
      <c r="B1" s="90" t="s">
        <v>170</v>
      </c>
      <c r="C1" s="90" t="s">
        <v>167</v>
      </c>
      <c r="D1" s="90" t="s">
        <v>168</v>
      </c>
      <c r="E1" s="90" t="s">
        <v>171</v>
      </c>
    </row>
    <row r="2" spans="1:10">
      <c r="A2" s="51" t="str">
        <f>B2&amp;C2&amp;D2</f>
        <v>LCTLNo descriptionAL</v>
      </c>
      <c r="B2" s="51" t="s">
        <v>37</v>
      </c>
      <c r="C2" s="51" t="s">
        <v>119</v>
      </c>
      <c r="D2" s="51" t="s">
        <v>120</v>
      </c>
      <c r="E2" s="54">
        <v>19</v>
      </c>
      <c r="J2">
        <v>5</v>
      </c>
    </row>
    <row r="3" spans="1:10">
      <c r="A3" s="51" t="str">
        <f t="shared" ref="A3:A66" si="0">B3&amp;C3&amp;D3</f>
        <v>LCTLNo descriptionAR</v>
      </c>
      <c r="B3" s="51" t="s">
        <v>37</v>
      </c>
      <c r="C3" s="51" t="s">
        <v>119</v>
      </c>
      <c r="D3" s="51" t="s">
        <v>121</v>
      </c>
      <c r="E3" s="54">
        <v>30</v>
      </c>
      <c r="I3" s="88" t="s">
        <v>120</v>
      </c>
      <c r="J3">
        <f>IFERROR(VLOOKUP($J$41&amp;$J$46&amp;$I3,$A$1:$E$200,J$2,0),0)</f>
        <v>14</v>
      </c>
    </row>
    <row r="4" spans="1:10">
      <c r="A4" s="51" t="str">
        <f t="shared" si="0"/>
        <v>LCTLNo descriptionAZ</v>
      </c>
      <c r="B4" s="51" t="s">
        <v>37</v>
      </c>
      <c r="C4" s="51" t="s">
        <v>119</v>
      </c>
      <c r="D4" s="51" t="s">
        <v>122</v>
      </c>
      <c r="E4" s="54">
        <v>1</v>
      </c>
      <c r="I4" s="89" t="s">
        <v>121</v>
      </c>
      <c r="J4">
        <f t="shared" ref="J4:J36" si="1">IFERROR(VLOOKUP($J$41&amp;$J$46&amp;$I4,$A$1:$E$200,J$2,0),0)</f>
        <v>18</v>
      </c>
    </row>
    <row r="5" spans="1:10">
      <c r="A5" s="51" t="str">
        <f t="shared" si="0"/>
        <v>LCTLNo descriptionCA</v>
      </c>
      <c r="B5" s="51" t="s">
        <v>37</v>
      </c>
      <c r="C5" s="51" t="s">
        <v>119</v>
      </c>
      <c r="D5" s="51" t="s">
        <v>123</v>
      </c>
      <c r="E5" s="54">
        <v>4</v>
      </c>
      <c r="I5" s="89" t="s">
        <v>122</v>
      </c>
      <c r="J5">
        <f t="shared" si="1"/>
        <v>1</v>
      </c>
    </row>
    <row r="6" spans="1:10">
      <c r="A6" s="51" t="str">
        <f t="shared" si="0"/>
        <v>LCTLNo descriptionCO</v>
      </c>
      <c r="B6" s="51" t="s">
        <v>37</v>
      </c>
      <c r="C6" s="51" t="s">
        <v>119</v>
      </c>
      <c r="D6" s="51" t="s">
        <v>124</v>
      </c>
      <c r="E6" s="54">
        <v>13</v>
      </c>
      <c r="I6" s="89" t="s">
        <v>123</v>
      </c>
      <c r="J6">
        <f t="shared" si="1"/>
        <v>9</v>
      </c>
    </row>
    <row r="7" spans="1:10">
      <c r="A7" s="51" t="str">
        <f t="shared" si="0"/>
        <v>LCTLNo descriptionCT</v>
      </c>
      <c r="B7" s="51" t="s">
        <v>37</v>
      </c>
      <c r="C7" s="51" t="s">
        <v>119</v>
      </c>
      <c r="D7" s="51" t="s">
        <v>125</v>
      </c>
      <c r="E7" s="54">
        <v>10</v>
      </c>
      <c r="I7" s="89" t="s">
        <v>124</v>
      </c>
      <c r="J7">
        <f t="shared" si="1"/>
        <v>24</v>
      </c>
    </row>
    <row r="8" spans="1:10">
      <c r="A8" s="51" t="str">
        <f t="shared" si="0"/>
        <v>LCTLNo descriptionFL</v>
      </c>
      <c r="B8" s="51" t="s">
        <v>37</v>
      </c>
      <c r="C8" s="51" t="s">
        <v>119</v>
      </c>
      <c r="D8" s="51" t="s">
        <v>126</v>
      </c>
      <c r="E8" s="54">
        <v>196</v>
      </c>
      <c r="I8" s="89" t="s">
        <v>125</v>
      </c>
      <c r="J8">
        <f t="shared" si="1"/>
        <v>17</v>
      </c>
    </row>
    <row r="9" spans="1:10">
      <c r="A9" s="51" t="str">
        <f t="shared" si="0"/>
        <v>LCTLNo descriptionGA</v>
      </c>
      <c r="B9" s="51" t="s">
        <v>37</v>
      </c>
      <c r="C9" s="51" t="s">
        <v>119</v>
      </c>
      <c r="D9" s="51" t="s">
        <v>127</v>
      </c>
      <c r="E9" s="54">
        <v>7</v>
      </c>
      <c r="I9" s="89" t="s">
        <v>126</v>
      </c>
      <c r="J9">
        <f t="shared" si="1"/>
        <v>151</v>
      </c>
    </row>
    <row r="10" spans="1:10">
      <c r="A10" s="51" t="str">
        <f t="shared" si="0"/>
        <v>LCTLNo descriptionIA</v>
      </c>
      <c r="B10" s="51" t="s">
        <v>37</v>
      </c>
      <c r="C10" s="51" t="s">
        <v>119</v>
      </c>
      <c r="D10" s="51" t="s">
        <v>128</v>
      </c>
      <c r="E10" s="54">
        <v>6</v>
      </c>
      <c r="I10" s="89" t="s">
        <v>127</v>
      </c>
      <c r="J10">
        <f t="shared" si="1"/>
        <v>5</v>
      </c>
    </row>
    <row r="11" spans="1:10">
      <c r="A11" s="51" t="str">
        <f t="shared" si="0"/>
        <v>LCTLNo descriptionIL</v>
      </c>
      <c r="B11" s="51" t="s">
        <v>37</v>
      </c>
      <c r="C11" s="51" t="s">
        <v>119</v>
      </c>
      <c r="D11" s="51" t="s">
        <v>129</v>
      </c>
      <c r="E11" s="54">
        <v>6</v>
      </c>
      <c r="I11" s="89" t="s">
        <v>128</v>
      </c>
      <c r="J11">
        <f t="shared" si="1"/>
        <v>0</v>
      </c>
    </row>
    <row r="12" spans="1:10">
      <c r="A12" s="51" t="str">
        <f t="shared" si="0"/>
        <v>LCTLNo descriptionIN</v>
      </c>
      <c r="B12" s="51" t="s">
        <v>37</v>
      </c>
      <c r="C12" s="51" t="s">
        <v>119</v>
      </c>
      <c r="D12" s="51" t="s">
        <v>130</v>
      </c>
      <c r="E12" s="54">
        <v>8</v>
      </c>
      <c r="I12" s="89" t="s">
        <v>129</v>
      </c>
      <c r="J12">
        <f t="shared" si="1"/>
        <v>12</v>
      </c>
    </row>
    <row r="13" spans="1:10">
      <c r="A13" s="51" t="str">
        <f t="shared" si="0"/>
        <v>LCTLNo descriptionKS</v>
      </c>
      <c r="B13" s="51" t="s">
        <v>37</v>
      </c>
      <c r="C13" s="51" t="s">
        <v>119</v>
      </c>
      <c r="D13" s="51" t="s">
        <v>131</v>
      </c>
      <c r="E13" s="54">
        <v>1</v>
      </c>
      <c r="I13" s="89" t="s">
        <v>130</v>
      </c>
      <c r="J13">
        <f t="shared" si="1"/>
        <v>9</v>
      </c>
    </row>
    <row r="14" spans="1:10">
      <c r="A14" s="51" t="str">
        <f t="shared" si="0"/>
        <v>LCTLNo descriptionLA</v>
      </c>
      <c r="B14" s="51" t="s">
        <v>37</v>
      </c>
      <c r="C14" s="51" t="s">
        <v>119</v>
      </c>
      <c r="D14" s="51" t="s">
        <v>132</v>
      </c>
      <c r="E14" s="54">
        <v>10</v>
      </c>
      <c r="I14" s="89" t="s">
        <v>131</v>
      </c>
      <c r="J14">
        <f t="shared" si="1"/>
        <v>8</v>
      </c>
    </row>
    <row r="15" spans="1:10">
      <c r="A15" s="51" t="str">
        <f t="shared" si="0"/>
        <v>LCTLNo descriptionMI</v>
      </c>
      <c r="B15" s="51" t="s">
        <v>37</v>
      </c>
      <c r="C15" s="51" t="s">
        <v>119</v>
      </c>
      <c r="D15" s="51" t="s">
        <v>133</v>
      </c>
      <c r="E15" s="54">
        <v>4</v>
      </c>
      <c r="I15" s="89" t="s">
        <v>132</v>
      </c>
      <c r="J15">
        <f t="shared" si="1"/>
        <v>8</v>
      </c>
    </row>
    <row r="16" spans="1:10">
      <c r="A16" s="51" t="str">
        <f t="shared" si="0"/>
        <v>LCTLNo descriptionMN</v>
      </c>
      <c r="B16" s="51" t="s">
        <v>37</v>
      </c>
      <c r="C16" s="51" t="s">
        <v>119</v>
      </c>
      <c r="D16" s="51" t="s">
        <v>134</v>
      </c>
      <c r="E16" s="54">
        <v>9</v>
      </c>
      <c r="I16" s="89" t="s">
        <v>133</v>
      </c>
      <c r="J16">
        <f t="shared" si="1"/>
        <v>4</v>
      </c>
    </row>
    <row r="17" spans="1:10">
      <c r="A17" s="51" t="str">
        <f t="shared" si="0"/>
        <v>LCTLNo descriptionMO</v>
      </c>
      <c r="B17" s="51" t="s">
        <v>37</v>
      </c>
      <c r="C17" s="51" t="s">
        <v>119</v>
      </c>
      <c r="D17" s="51" t="s">
        <v>135</v>
      </c>
      <c r="E17" s="54">
        <v>41</v>
      </c>
      <c r="I17" s="89" t="s">
        <v>134</v>
      </c>
      <c r="J17">
        <f t="shared" si="1"/>
        <v>4</v>
      </c>
    </row>
    <row r="18" spans="1:10">
      <c r="A18" s="51" t="str">
        <f t="shared" si="0"/>
        <v>LCTLNo descriptionMS</v>
      </c>
      <c r="B18" s="51" t="s">
        <v>37</v>
      </c>
      <c r="C18" s="51" t="s">
        <v>119</v>
      </c>
      <c r="D18" s="51" t="s">
        <v>136</v>
      </c>
      <c r="E18" s="54">
        <v>2</v>
      </c>
      <c r="I18" s="89" t="s">
        <v>135</v>
      </c>
      <c r="J18">
        <f t="shared" si="1"/>
        <v>54</v>
      </c>
    </row>
    <row r="19" spans="1:10">
      <c r="A19" s="51" t="str">
        <f t="shared" si="0"/>
        <v>LCTLNo descriptionMT</v>
      </c>
      <c r="B19" s="51" t="s">
        <v>37</v>
      </c>
      <c r="C19" s="51" t="s">
        <v>119</v>
      </c>
      <c r="D19" s="51" t="s">
        <v>137</v>
      </c>
      <c r="E19" s="54">
        <v>2</v>
      </c>
      <c r="I19" s="89" t="s">
        <v>136</v>
      </c>
      <c r="J19">
        <f t="shared" si="1"/>
        <v>0</v>
      </c>
    </row>
    <row r="20" spans="1:10">
      <c r="A20" s="51" t="str">
        <f t="shared" si="0"/>
        <v>LCTLNo descriptionNC</v>
      </c>
      <c r="B20" s="51" t="s">
        <v>37</v>
      </c>
      <c r="C20" s="51" t="s">
        <v>119</v>
      </c>
      <c r="D20" s="51" t="s">
        <v>138</v>
      </c>
      <c r="E20" s="54">
        <v>66</v>
      </c>
      <c r="I20" s="89" t="s">
        <v>137</v>
      </c>
      <c r="J20">
        <f t="shared" si="1"/>
        <v>1</v>
      </c>
    </row>
    <row r="21" spans="1:10">
      <c r="A21" s="51" t="str">
        <f t="shared" si="0"/>
        <v>LCTLNo descriptionNE</v>
      </c>
      <c r="B21" s="51" t="s">
        <v>37</v>
      </c>
      <c r="C21" s="51" t="s">
        <v>119</v>
      </c>
      <c r="D21" s="51" t="s">
        <v>139</v>
      </c>
      <c r="E21" s="54">
        <v>1</v>
      </c>
      <c r="I21" s="89" t="s">
        <v>138</v>
      </c>
      <c r="J21">
        <f t="shared" si="1"/>
        <v>78</v>
      </c>
    </row>
    <row r="22" spans="1:10">
      <c r="A22" s="51" t="str">
        <f t="shared" si="0"/>
        <v>LCTLNo descriptionNJ</v>
      </c>
      <c r="B22" s="51" t="s">
        <v>37</v>
      </c>
      <c r="C22" s="51" t="s">
        <v>119</v>
      </c>
      <c r="D22" s="51" t="s">
        <v>140</v>
      </c>
      <c r="E22" s="54">
        <v>6</v>
      </c>
      <c r="I22" s="89" t="s">
        <v>139</v>
      </c>
      <c r="J22">
        <f t="shared" si="1"/>
        <v>0</v>
      </c>
    </row>
    <row r="23" spans="1:10">
      <c r="A23" s="51" t="str">
        <f t="shared" si="0"/>
        <v>LCTLNo descriptionNV</v>
      </c>
      <c r="B23" s="51" t="s">
        <v>37</v>
      </c>
      <c r="C23" s="51" t="s">
        <v>119</v>
      </c>
      <c r="D23" s="51" t="s">
        <v>141</v>
      </c>
      <c r="E23" s="54">
        <v>66</v>
      </c>
      <c r="I23" s="89" t="s">
        <v>140</v>
      </c>
      <c r="J23">
        <f t="shared" si="1"/>
        <v>10</v>
      </c>
    </row>
    <row r="24" spans="1:10">
      <c r="A24" s="51" t="str">
        <f t="shared" si="0"/>
        <v>LCTLNo descriptionNY</v>
      </c>
      <c r="B24" s="51" t="s">
        <v>37</v>
      </c>
      <c r="C24" s="51" t="s">
        <v>119</v>
      </c>
      <c r="D24" s="51" t="s">
        <v>142</v>
      </c>
      <c r="E24" s="54">
        <v>1</v>
      </c>
      <c r="I24" s="89" t="s">
        <v>141</v>
      </c>
      <c r="J24">
        <f t="shared" si="1"/>
        <v>38</v>
      </c>
    </row>
    <row r="25" spans="1:10">
      <c r="A25" s="51" t="str">
        <f t="shared" si="0"/>
        <v>LCTLNo descriptionOH</v>
      </c>
      <c r="B25" s="51" t="s">
        <v>37</v>
      </c>
      <c r="C25" s="51" t="s">
        <v>119</v>
      </c>
      <c r="D25" s="51" t="s">
        <v>143</v>
      </c>
      <c r="E25" s="54">
        <v>46</v>
      </c>
      <c r="I25" s="89" t="s">
        <v>142</v>
      </c>
      <c r="J25">
        <f t="shared" si="1"/>
        <v>6</v>
      </c>
    </row>
    <row r="26" spans="1:10">
      <c r="A26" s="51" t="str">
        <f t="shared" si="0"/>
        <v>LCTLNo descriptionOK</v>
      </c>
      <c r="B26" s="51" t="s">
        <v>37</v>
      </c>
      <c r="C26" s="51" t="s">
        <v>119</v>
      </c>
      <c r="D26" s="51" t="s">
        <v>144</v>
      </c>
      <c r="E26" s="54">
        <v>1</v>
      </c>
      <c r="I26" s="89" t="s">
        <v>143</v>
      </c>
      <c r="J26">
        <f t="shared" si="1"/>
        <v>30</v>
      </c>
    </row>
    <row r="27" spans="1:10">
      <c r="A27" s="51" t="str">
        <f t="shared" si="0"/>
        <v>LCTLNo descriptionOR</v>
      </c>
      <c r="B27" s="51" t="s">
        <v>37</v>
      </c>
      <c r="C27" s="51" t="s">
        <v>119</v>
      </c>
      <c r="D27" s="51" t="s">
        <v>145</v>
      </c>
      <c r="E27" s="54">
        <v>4</v>
      </c>
      <c r="I27" s="89" t="s">
        <v>144</v>
      </c>
      <c r="J27">
        <f t="shared" si="1"/>
        <v>1</v>
      </c>
    </row>
    <row r="28" spans="1:10">
      <c r="A28" s="51" t="str">
        <f t="shared" si="0"/>
        <v>LCTLNo descriptionPA</v>
      </c>
      <c r="B28" s="51" t="s">
        <v>37</v>
      </c>
      <c r="C28" s="51" t="s">
        <v>119</v>
      </c>
      <c r="D28" s="51" t="s">
        <v>146</v>
      </c>
      <c r="E28" s="54">
        <v>11</v>
      </c>
      <c r="I28" s="89" t="s">
        <v>145</v>
      </c>
      <c r="J28">
        <f t="shared" si="1"/>
        <v>10</v>
      </c>
    </row>
    <row r="29" spans="1:10">
      <c r="A29" s="51" t="str">
        <f t="shared" si="0"/>
        <v>LCTLNo descriptionSC</v>
      </c>
      <c r="B29" s="51" t="s">
        <v>37</v>
      </c>
      <c r="C29" s="51" t="s">
        <v>119</v>
      </c>
      <c r="D29" s="51" t="s">
        <v>147</v>
      </c>
      <c r="E29" s="54">
        <v>4</v>
      </c>
      <c r="I29" s="89" t="s">
        <v>146</v>
      </c>
      <c r="J29">
        <f t="shared" si="1"/>
        <v>24</v>
      </c>
    </row>
    <row r="30" spans="1:10">
      <c r="A30" s="51" t="str">
        <f t="shared" si="0"/>
        <v>LCTLNo descriptionTN</v>
      </c>
      <c r="B30" s="51" t="s">
        <v>37</v>
      </c>
      <c r="C30" s="51" t="s">
        <v>119</v>
      </c>
      <c r="D30" s="51" t="s">
        <v>148</v>
      </c>
      <c r="E30" s="54">
        <v>55</v>
      </c>
      <c r="I30" s="89" t="s">
        <v>147</v>
      </c>
      <c r="J30">
        <f t="shared" si="1"/>
        <v>7</v>
      </c>
    </row>
    <row r="31" spans="1:10">
      <c r="A31" s="51" t="str">
        <f t="shared" si="0"/>
        <v>LCTLNo descriptionTX</v>
      </c>
      <c r="B31" s="51" t="s">
        <v>37</v>
      </c>
      <c r="C31" s="51" t="s">
        <v>119</v>
      </c>
      <c r="D31" s="51" t="s">
        <v>149</v>
      </c>
      <c r="E31" s="54">
        <v>67</v>
      </c>
      <c r="I31" s="89" t="s">
        <v>148</v>
      </c>
      <c r="J31">
        <f t="shared" si="1"/>
        <v>24</v>
      </c>
    </row>
    <row r="32" spans="1:10">
      <c r="A32" s="51" t="str">
        <f t="shared" si="0"/>
        <v>LCTLNo descriptionVA</v>
      </c>
      <c r="B32" s="51" t="s">
        <v>37</v>
      </c>
      <c r="C32" s="51" t="s">
        <v>119</v>
      </c>
      <c r="D32" s="51" t="s">
        <v>150</v>
      </c>
      <c r="E32" s="54">
        <v>33</v>
      </c>
      <c r="I32" s="89" t="s">
        <v>149</v>
      </c>
      <c r="J32">
        <f t="shared" si="1"/>
        <v>42</v>
      </c>
    </row>
    <row r="33" spans="1:10">
      <c r="A33" s="51" t="str">
        <f t="shared" si="0"/>
        <v>LCTLNo descriptionWA</v>
      </c>
      <c r="B33" s="51" t="s">
        <v>37</v>
      </c>
      <c r="C33" s="51" t="s">
        <v>119</v>
      </c>
      <c r="D33" s="51" t="s">
        <v>151</v>
      </c>
      <c r="E33" s="54">
        <v>14</v>
      </c>
      <c r="I33" s="89" t="s">
        <v>150</v>
      </c>
      <c r="J33">
        <f t="shared" si="1"/>
        <v>83</v>
      </c>
    </row>
    <row r="34" spans="1:10">
      <c r="A34" s="51" t="str">
        <f t="shared" si="0"/>
        <v>LCTLNo descriptionWI</v>
      </c>
      <c r="B34" s="51" t="s">
        <v>37</v>
      </c>
      <c r="C34" s="51" t="s">
        <v>119</v>
      </c>
      <c r="D34" s="51" t="s">
        <v>152</v>
      </c>
      <c r="E34" s="54">
        <v>22</v>
      </c>
      <c r="I34" s="89" t="s">
        <v>151</v>
      </c>
      <c r="J34">
        <f t="shared" si="1"/>
        <v>16</v>
      </c>
    </row>
    <row r="35" spans="1:10">
      <c r="A35" s="51" t="str">
        <f t="shared" si="0"/>
        <v>LCTLNo descriptionWY</v>
      </c>
      <c r="B35" s="51" t="s">
        <v>37</v>
      </c>
      <c r="C35" s="51" t="s">
        <v>119</v>
      </c>
      <c r="D35" s="51" t="s">
        <v>153</v>
      </c>
      <c r="E35" s="54">
        <v>1</v>
      </c>
      <c r="I35" s="89" t="s">
        <v>152</v>
      </c>
      <c r="J35">
        <f t="shared" si="1"/>
        <v>25</v>
      </c>
    </row>
    <row r="36" spans="1:10">
      <c r="A36" s="51" t="str">
        <f t="shared" si="0"/>
        <v>LCTLREDUCED # OF LINESAL</v>
      </c>
      <c r="B36" s="51" t="s">
        <v>37</v>
      </c>
      <c r="C36" s="51" t="s">
        <v>154</v>
      </c>
      <c r="D36" s="51" t="s">
        <v>120</v>
      </c>
      <c r="E36" s="51">
        <v>14</v>
      </c>
      <c r="I36" s="89" t="s">
        <v>153</v>
      </c>
      <c r="J36">
        <f t="shared" si="1"/>
        <v>5</v>
      </c>
    </row>
    <row r="37" spans="1:10">
      <c r="A37" s="51" t="str">
        <f t="shared" si="0"/>
        <v>LCTLREDUCED # OF LINESAR</v>
      </c>
      <c r="B37" s="51" t="s">
        <v>37</v>
      </c>
      <c r="C37" s="51" t="s">
        <v>154</v>
      </c>
      <c r="D37" s="51" t="s">
        <v>121</v>
      </c>
      <c r="E37" s="51">
        <v>18</v>
      </c>
    </row>
    <row r="38" spans="1:10">
      <c r="A38" s="51" t="str">
        <f t="shared" si="0"/>
        <v>LCTLREDUCED # OF LINESAZ</v>
      </c>
      <c r="B38" s="51" t="s">
        <v>37</v>
      </c>
      <c r="C38" s="51" t="s">
        <v>154</v>
      </c>
      <c r="D38" s="51" t="s">
        <v>122</v>
      </c>
      <c r="E38" s="51">
        <v>1</v>
      </c>
    </row>
    <row r="39" spans="1:10">
      <c r="A39" s="51" t="str">
        <f t="shared" si="0"/>
        <v>LCTLREDUCED # OF LINESCA</v>
      </c>
      <c r="B39" s="51" t="s">
        <v>37</v>
      </c>
      <c r="C39" s="51" t="s">
        <v>154</v>
      </c>
      <c r="D39" s="51" t="s">
        <v>123</v>
      </c>
      <c r="E39" s="51">
        <v>9</v>
      </c>
    </row>
    <row r="40" spans="1:10">
      <c r="A40" s="51" t="str">
        <f t="shared" si="0"/>
        <v>LCTLREDUCED # OF LINESCO</v>
      </c>
      <c r="B40" s="51" t="s">
        <v>37</v>
      </c>
      <c r="C40" s="51" t="s">
        <v>154</v>
      </c>
      <c r="D40" s="51" t="s">
        <v>124</v>
      </c>
      <c r="E40" s="51">
        <v>24</v>
      </c>
      <c r="G40" s="46" t="s">
        <v>38</v>
      </c>
      <c r="H40" s="46" t="s">
        <v>33</v>
      </c>
      <c r="J40" s="46" t="s">
        <v>78</v>
      </c>
    </row>
    <row r="41" spans="1:10">
      <c r="A41" s="51" t="str">
        <f t="shared" si="0"/>
        <v>LCTLREDUCED # OF LINESCT</v>
      </c>
      <c r="B41" s="51" t="s">
        <v>37</v>
      </c>
      <c r="C41" s="51" t="s">
        <v>154</v>
      </c>
      <c r="D41" s="51" t="s">
        <v>125</v>
      </c>
      <c r="E41" s="51">
        <v>17</v>
      </c>
      <c r="G41">
        <v>1</v>
      </c>
      <c r="H41" s="46" t="s">
        <v>37</v>
      </c>
      <c r="I41">
        <v>1</v>
      </c>
      <c r="J41" t="str">
        <f>VLOOKUP(I41,G41:H41,2,0)</f>
        <v>LCTL</v>
      </c>
    </row>
    <row r="42" spans="1:10">
      <c r="A42" s="51" t="str">
        <f t="shared" si="0"/>
        <v>LCTLREDUCED # OF LINESDE</v>
      </c>
      <c r="B42" s="51" t="s">
        <v>37</v>
      </c>
      <c r="C42" s="51" t="s">
        <v>154</v>
      </c>
      <c r="D42" s="51" t="s">
        <v>155</v>
      </c>
      <c r="E42" s="51">
        <v>1</v>
      </c>
      <c r="H42" s="46"/>
    </row>
    <row r="43" spans="1:10">
      <c r="A43" s="51" t="str">
        <f t="shared" si="0"/>
        <v>LCTLREDUCED # OF LINESFL</v>
      </c>
      <c r="B43" s="51" t="s">
        <v>37</v>
      </c>
      <c r="C43" s="51" t="s">
        <v>154</v>
      </c>
      <c r="D43" s="51" t="s">
        <v>126</v>
      </c>
      <c r="E43" s="51">
        <v>151</v>
      </c>
    </row>
    <row r="44" spans="1:10">
      <c r="A44" s="51" t="str">
        <f t="shared" si="0"/>
        <v>LCTLREDUCED # OF LINESGA</v>
      </c>
      <c r="B44" s="51" t="s">
        <v>37</v>
      </c>
      <c r="C44" s="51" t="s">
        <v>154</v>
      </c>
      <c r="D44" s="51" t="s">
        <v>127</v>
      </c>
      <c r="E44" s="51">
        <v>5</v>
      </c>
    </row>
    <row r="45" spans="1:10">
      <c r="A45" s="51" t="str">
        <f t="shared" si="0"/>
        <v>LCTLREDUCED # OF LINESID</v>
      </c>
      <c r="B45" s="51" t="s">
        <v>37</v>
      </c>
      <c r="C45" s="51" t="s">
        <v>154</v>
      </c>
      <c r="D45" s="51" t="s">
        <v>156</v>
      </c>
      <c r="E45" s="51">
        <v>1</v>
      </c>
      <c r="G45" t="s">
        <v>38</v>
      </c>
      <c r="H45" t="s">
        <v>167</v>
      </c>
      <c r="J45" t="s">
        <v>78</v>
      </c>
    </row>
    <row r="46" spans="1:10">
      <c r="A46" s="51" t="str">
        <f t="shared" si="0"/>
        <v>LCTLREDUCED # OF LINESIL</v>
      </c>
      <c r="B46" s="51" t="s">
        <v>37</v>
      </c>
      <c r="C46" s="51" t="s">
        <v>154</v>
      </c>
      <c r="D46" s="51" t="s">
        <v>129</v>
      </c>
      <c r="E46" s="51">
        <v>12</v>
      </c>
      <c r="G46">
        <v>1</v>
      </c>
      <c r="H46" t="s">
        <v>119</v>
      </c>
      <c r="I46">
        <v>2</v>
      </c>
      <c r="J46" t="str">
        <f>VLOOKUP(I46,G46:H51,2,0)</f>
        <v>REDUCED # OF LINES</v>
      </c>
    </row>
    <row r="47" spans="1:10">
      <c r="A47" s="51" t="str">
        <f t="shared" si="0"/>
        <v>LCTLREDUCED # OF LINESIN</v>
      </c>
      <c r="B47" s="51" t="s">
        <v>37</v>
      </c>
      <c r="C47" s="51" t="s">
        <v>154</v>
      </c>
      <c r="D47" s="51" t="s">
        <v>130</v>
      </c>
      <c r="E47" s="51">
        <v>9</v>
      </c>
      <c r="G47">
        <v>2</v>
      </c>
      <c r="H47" t="s">
        <v>154</v>
      </c>
    </row>
    <row r="48" spans="1:10">
      <c r="A48" s="51" t="str">
        <f t="shared" si="0"/>
        <v>LCTLREDUCED # OF LINESKS</v>
      </c>
      <c r="B48" s="51" t="s">
        <v>37</v>
      </c>
      <c r="C48" s="51" t="s">
        <v>154</v>
      </c>
      <c r="D48" s="51" t="s">
        <v>131</v>
      </c>
      <c r="E48" s="51">
        <v>8</v>
      </c>
      <c r="G48">
        <v>3</v>
      </c>
      <c r="H48" t="s">
        <v>160</v>
      </c>
    </row>
    <row r="49" spans="1:8">
      <c r="A49" s="51" t="str">
        <f t="shared" si="0"/>
        <v>LCTLREDUCED # OF LINESLA</v>
      </c>
      <c r="B49" s="51" t="s">
        <v>37</v>
      </c>
      <c r="C49" s="51" t="s">
        <v>154</v>
      </c>
      <c r="D49" s="51" t="s">
        <v>132</v>
      </c>
      <c r="E49" s="51">
        <v>8</v>
      </c>
      <c r="G49">
        <v>4</v>
      </c>
      <c r="H49" t="s">
        <v>164</v>
      </c>
    </row>
    <row r="50" spans="1:8">
      <c r="A50" s="51" t="str">
        <f t="shared" si="0"/>
        <v>LCTLREDUCED # OF LINESMA</v>
      </c>
      <c r="B50" s="51" t="s">
        <v>37</v>
      </c>
      <c r="C50" s="51" t="s">
        <v>154</v>
      </c>
      <c r="D50" s="51" t="s">
        <v>157</v>
      </c>
      <c r="E50" s="51">
        <v>7</v>
      </c>
      <c r="G50">
        <v>5</v>
      </c>
      <c r="H50" t="s">
        <v>165</v>
      </c>
    </row>
    <row r="51" spans="1:8">
      <c r="A51" s="51" t="str">
        <f t="shared" si="0"/>
        <v>LCTLREDUCED # OF LINESMD</v>
      </c>
      <c r="B51" s="51" t="s">
        <v>37</v>
      </c>
      <c r="C51" s="51" t="s">
        <v>154</v>
      </c>
      <c r="D51" s="51" t="s">
        <v>158</v>
      </c>
      <c r="E51" s="51">
        <v>8</v>
      </c>
      <c r="G51">
        <v>6</v>
      </c>
      <c r="H51" s="88" t="s">
        <v>166</v>
      </c>
    </row>
    <row r="52" spans="1:8">
      <c r="A52" s="51" t="str">
        <f t="shared" si="0"/>
        <v>LCTLREDUCED # OF LINESMI</v>
      </c>
      <c r="B52" s="51" t="s">
        <v>37</v>
      </c>
      <c r="C52" s="51" t="s">
        <v>154</v>
      </c>
      <c r="D52" s="51" t="s">
        <v>133</v>
      </c>
      <c r="E52" s="51">
        <v>4</v>
      </c>
    </row>
    <row r="53" spans="1:8">
      <c r="A53" s="51" t="str">
        <f t="shared" si="0"/>
        <v>LCTLREDUCED # OF LINESMN</v>
      </c>
      <c r="B53" s="51" t="s">
        <v>37</v>
      </c>
      <c r="C53" s="51" t="s">
        <v>154</v>
      </c>
      <c r="D53" s="51" t="s">
        <v>134</v>
      </c>
      <c r="E53" s="51">
        <v>4</v>
      </c>
    </row>
    <row r="54" spans="1:8">
      <c r="A54" s="51" t="str">
        <f t="shared" si="0"/>
        <v>LCTLREDUCED # OF LINESMO</v>
      </c>
      <c r="B54" s="51" t="s">
        <v>37</v>
      </c>
      <c r="C54" s="51" t="s">
        <v>154</v>
      </c>
      <c r="D54" s="51" t="s">
        <v>135</v>
      </c>
      <c r="E54" s="51">
        <v>54</v>
      </c>
    </row>
    <row r="55" spans="1:8">
      <c r="A55" s="51" t="str">
        <f t="shared" si="0"/>
        <v>LCTLREDUCED # OF LINESMT</v>
      </c>
      <c r="B55" s="51" t="s">
        <v>37</v>
      </c>
      <c r="C55" s="51" t="s">
        <v>154</v>
      </c>
      <c r="D55" s="51" t="s">
        <v>137</v>
      </c>
      <c r="E55" s="51">
        <v>1</v>
      </c>
    </row>
    <row r="56" spans="1:8">
      <c r="A56" s="51" t="str">
        <f t="shared" si="0"/>
        <v>LCTLREDUCED # OF LINESNC</v>
      </c>
      <c r="B56" s="51" t="s">
        <v>37</v>
      </c>
      <c r="C56" s="51" t="s">
        <v>154</v>
      </c>
      <c r="D56" s="51" t="s">
        <v>138</v>
      </c>
      <c r="E56" s="51">
        <v>78</v>
      </c>
    </row>
    <row r="57" spans="1:8">
      <c r="A57" s="51" t="str">
        <f t="shared" si="0"/>
        <v>LCTLREDUCED # OF LINESNJ</v>
      </c>
      <c r="B57" s="51" t="s">
        <v>37</v>
      </c>
      <c r="C57" s="51" t="s">
        <v>154</v>
      </c>
      <c r="D57" s="51" t="s">
        <v>140</v>
      </c>
      <c r="E57" s="51">
        <v>10</v>
      </c>
    </row>
    <row r="58" spans="1:8">
      <c r="A58" s="51" t="str">
        <f t="shared" si="0"/>
        <v>LCTLREDUCED # OF LINESNV</v>
      </c>
      <c r="B58" s="51" t="s">
        <v>37</v>
      </c>
      <c r="C58" s="51" t="s">
        <v>154</v>
      </c>
      <c r="D58" s="51" t="s">
        <v>141</v>
      </c>
      <c r="E58" s="51">
        <v>38</v>
      </c>
    </row>
    <row r="59" spans="1:8">
      <c r="A59" s="51" t="str">
        <f t="shared" si="0"/>
        <v>LCTLREDUCED # OF LINESNY</v>
      </c>
      <c r="B59" s="51" t="s">
        <v>37</v>
      </c>
      <c r="C59" s="51" t="s">
        <v>154</v>
      </c>
      <c r="D59" s="51" t="s">
        <v>142</v>
      </c>
      <c r="E59" s="51">
        <v>6</v>
      </c>
    </row>
    <row r="60" spans="1:8">
      <c r="A60" s="51" t="str">
        <f t="shared" si="0"/>
        <v>LCTLREDUCED # OF LINESOH</v>
      </c>
      <c r="B60" s="51" t="s">
        <v>37</v>
      </c>
      <c r="C60" s="51" t="s">
        <v>154</v>
      </c>
      <c r="D60" s="51" t="s">
        <v>143</v>
      </c>
      <c r="E60" s="51">
        <v>30</v>
      </c>
    </row>
    <row r="61" spans="1:8">
      <c r="A61" s="51" t="str">
        <f t="shared" si="0"/>
        <v>LCTLREDUCED # OF LINESOK</v>
      </c>
      <c r="B61" s="51" t="s">
        <v>37</v>
      </c>
      <c r="C61" s="51" t="s">
        <v>154</v>
      </c>
      <c r="D61" s="51" t="s">
        <v>144</v>
      </c>
      <c r="E61" s="51">
        <v>1</v>
      </c>
    </row>
    <row r="62" spans="1:8">
      <c r="A62" s="51" t="str">
        <f t="shared" si="0"/>
        <v>LCTLREDUCED # OF LINESOR</v>
      </c>
      <c r="B62" s="51" t="s">
        <v>37</v>
      </c>
      <c r="C62" s="51" t="s">
        <v>154</v>
      </c>
      <c r="D62" s="51" t="s">
        <v>145</v>
      </c>
      <c r="E62" s="51">
        <v>10</v>
      </c>
    </row>
    <row r="63" spans="1:8">
      <c r="A63" s="51" t="str">
        <f t="shared" si="0"/>
        <v>LCTLREDUCED # OF LINESPA</v>
      </c>
      <c r="B63" s="51" t="s">
        <v>37</v>
      </c>
      <c r="C63" s="51" t="s">
        <v>154</v>
      </c>
      <c r="D63" s="51" t="s">
        <v>146</v>
      </c>
      <c r="E63" s="51">
        <v>24</v>
      </c>
    </row>
    <row r="64" spans="1:8">
      <c r="A64" s="51" t="str">
        <f t="shared" si="0"/>
        <v>LCTLREDUCED # OF LINESRI</v>
      </c>
      <c r="B64" s="51" t="s">
        <v>37</v>
      </c>
      <c r="C64" s="51" t="s">
        <v>154</v>
      </c>
      <c r="D64" s="51" t="s">
        <v>159</v>
      </c>
      <c r="E64" s="51">
        <v>2</v>
      </c>
    </row>
    <row r="65" spans="1:5">
      <c r="A65" s="51" t="str">
        <f t="shared" si="0"/>
        <v>LCTLREDUCED # OF LINESSC</v>
      </c>
      <c r="B65" s="51" t="s">
        <v>37</v>
      </c>
      <c r="C65" s="51" t="s">
        <v>154</v>
      </c>
      <c r="D65" s="51" t="s">
        <v>147</v>
      </c>
      <c r="E65" s="51">
        <v>7</v>
      </c>
    </row>
    <row r="66" spans="1:5">
      <c r="A66" s="51" t="str">
        <f t="shared" si="0"/>
        <v>LCTLREDUCED # OF LINESTN</v>
      </c>
      <c r="B66" s="51" t="s">
        <v>37</v>
      </c>
      <c r="C66" s="51" t="s">
        <v>154</v>
      </c>
      <c r="D66" s="51" t="s">
        <v>148</v>
      </c>
      <c r="E66" s="51">
        <v>24</v>
      </c>
    </row>
    <row r="67" spans="1:5">
      <c r="A67" s="51" t="str">
        <f t="shared" ref="A67:A130" si="2">B67&amp;C67&amp;D67</f>
        <v>LCTLREDUCED # OF LINESTX</v>
      </c>
      <c r="B67" s="51" t="s">
        <v>37</v>
      </c>
      <c r="C67" s="51" t="s">
        <v>154</v>
      </c>
      <c r="D67" s="51" t="s">
        <v>149</v>
      </c>
      <c r="E67" s="51">
        <v>42</v>
      </c>
    </row>
    <row r="68" spans="1:5">
      <c r="A68" s="51" t="str">
        <f t="shared" si="2"/>
        <v>LCTLREDUCED # OF LINESVA</v>
      </c>
      <c r="B68" s="51" t="s">
        <v>37</v>
      </c>
      <c r="C68" s="51" t="s">
        <v>154</v>
      </c>
      <c r="D68" s="51" t="s">
        <v>150</v>
      </c>
      <c r="E68" s="51">
        <v>83</v>
      </c>
    </row>
    <row r="69" spans="1:5">
      <c r="A69" s="51" t="str">
        <f t="shared" si="2"/>
        <v>LCTLREDUCED # OF LINESWA</v>
      </c>
      <c r="B69" s="51" t="s">
        <v>37</v>
      </c>
      <c r="C69" s="51" t="s">
        <v>154</v>
      </c>
      <c r="D69" s="51" t="s">
        <v>151</v>
      </c>
      <c r="E69" s="51">
        <v>16</v>
      </c>
    </row>
    <row r="70" spans="1:5">
      <c r="A70" s="51" t="str">
        <f t="shared" si="2"/>
        <v>LCTLREDUCED # OF LINESWI</v>
      </c>
      <c r="B70" s="51" t="s">
        <v>37</v>
      </c>
      <c r="C70" s="51" t="s">
        <v>154</v>
      </c>
      <c r="D70" s="51" t="s">
        <v>152</v>
      </c>
      <c r="E70" s="51">
        <v>25</v>
      </c>
    </row>
    <row r="71" spans="1:5">
      <c r="A71" s="51" t="str">
        <f t="shared" si="2"/>
        <v>LCTLREDUCED # OF LINESWY</v>
      </c>
      <c r="B71" s="51" t="s">
        <v>37</v>
      </c>
      <c r="C71" s="51" t="s">
        <v>154</v>
      </c>
      <c r="D71" s="51" t="s">
        <v>153</v>
      </c>
      <c r="E71" s="51">
        <v>5</v>
      </c>
    </row>
    <row r="72" spans="1:5">
      <c r="A72" s="51" t="str">
        <f t="shared" si="2"/>
        <v>LCTLTO CORRECT BILLINGAL</v>
      </c>
      <c r="B72" s="51" t="s">
        <v>37</v>
      </c>
      <c r="C72" s="51" t="s">
        <v>160</v>
      </c>
      <c r="D72" s="51" t="s">
        <v>120</v>
      </c>
      <c r="E72" s="51">
        <v>10</v>
      </c>
    </row>
    <row r="73" spans="1:5">
      <c r="A73" s="51" t="str">
        <f t="shared" si="2"/>
        <v>LCTLTO CORRECT BILLINGAR</v>
      </c>
      <c r="B73" s="51" t="s">
        <v>37</v>
      </c>
      <c r="C73" s="51" t="s">
        <v>160</v>
      </c>
      <c r="D73" s="51" t="s">
        <v>121</v>
      </c>
      <c r="E73" s="51">
        <v>4</v>
      </c>
    </row>
    <row r="74" spans="1:5">
      <c r="A74" s="51" t="str">
        <f t="shared" si="2"/>
        <v>LCTLTO CORRECT BILLINGCA</v>
      </c>
      <c r="B74" s="51" t="s">
        <v>37</v>
      </c>
      <c r="C74" s="51" t="s">
        <v>160</v>
      </c>
      <c r="D74" s="51" t="s">
        <v>123</v>
      </c>
      <c r="E74" s="51">
        <v>4</v>
      </c>
    </row>
    <row r="75" spans="1:5">
      <c r="A75" s="51" t="str">
        <f t="shared" si="2"/>
        <v>LCTLTO CORRECT BILLINGCO</v>
      </c>
      <c r="B75" s="51" t="s">
        <v>37</v>
      </c>
      <c r="C75" s="51" t="s">
        <v>160</v>
      </c>
      <c r="D75" s="51" t="s">
        <v>124</v>
      </c>
      <c r="E75" s="51">
        <v>3</v>
      </c>
    </row>
    <row r="76" spans="1:5">
      <c r="A76" s="51" t="str">
        <f t="shared" si="2"/>
        <v>LCTLTO CORRECT BILLINGCT</v>
      </c>
      <c r="B76" s="51" t="s">
        <v>37</v>
      </c>
      <c r="C76" s="51" t="s">
        <v>160</v>
      </c>
      <c r="D76" s="51" t="s">
        <v>125</v>
      </c>
      <c r="E76" s="51">
        <v>15</v>
      </c>
    </row>
    <row r="77" spans="1:5">
      <c r="A77" s="51" t="str">
        <f t="shared" si="2"/>
        <v>LCTLTO CORRECT BILLINGDC</v>
      </c>
      <c r="B77" s="51" t="s">
        <v>37</v>
      </c>
      <c r="C77" s="51" t="s">
        <v>160</v>
      </c>
      <c r="D77" s="51" t="s">
        <v>161</v>
      </c>
      <c r="E77" s="51">
        <v>1</v>
      </c>
    </row>
    <row r="78" spans="1:5">
      <c r="A78" s="51" t="str">
        <f t="shared" si="2"/>
        <v>LCTLTO CORRECT BILLINGFL</v>
      </c>
      <c r="B78" s="51" t="s">
        <v>37</v>
      </c>
      <c r="C78" s="51" t="s">
        <v>160</v>
      </c>
      <c r="D78" s="51" t="s">
        <v>126</v>
      </c>
      <c r="E78" s="51">
        <v>102</v>
      </c>
    </row>
    <row r="79" spans="1:5">
      <c r="A79" s="51" t="str">
        <f t="shared" si="2"/>
        <v>LCTLTO CORRECT BILLINGGA</v>
      </c>
      <c r="B79" s="51" t="s">
        <v>37</v>
      </c>
      <c r="C79" s="51" t="s">
        <v>160</v>
      </c>
      <c r="D79" s="51" t="s">
        <v>127</v>
      </c>
      <c r="E79" s="51">
        <v>28</v>
      </c>
    </row>
    <row r="80" spans="1:5">
      <c r="A80" s="51" t="str">
        <f t="shared" si="2"/>
        <v>LCTLTO CORRECT BILLINGIL</v>
      </c>
      <c r="B80" s="51" t="s">
        <v>37</v>
      </c>
      <c r="C80" s="51" t="s">
        <v>160</v>
      </c>
      <c r="D80" s="51" t="s">
        <v>129</v>
      </c>
      <c r="E80" s="51">
        <v>18</v>
      </c>
    </row>
    <row r="81" spans="1:5">
      <c r="A81" s="51" t="str">
        <f t="shared" si="2"/>
        <v>LCTLTO CORRECT BILLINGIN</v>
      </c>
      <c r="B81" s="51" t="s">
        <v>37</v>
      </c>
      <c r="C81" s="51" t="s">
        <v>160</v>
      </c>
      <c r="D81" s="51" t="s">
        <v>130</v>
      </c>
      <c r="E81" s="51">
        <v>4</v>
      </c>
    </row>
    <row r="82" spans="1:5">
      <c r="A82" s="51" t="str">
        <f t="shared" si="2"/>
        <v>LCTLTO CORRECT BILLINGKS</v>
      </c>
      <c r="B82" s="51" t="s">
        <v>37</v>
      </c>
      <c r="C82" s="51" t="s">
        <v>160</v>
      </c>
      <c r="D82" s="51" t="s">
        <v>131</v>
      </c>
      <c r="E82" s="51">
        <v>7</v>
      </c>
    </row>
    <row r="83" spans="1:5">
      <c r="A83" s="51" t="str">
        <f t="shared" si="2"/>
        <v>LCTLTO CORRECT BILLINGKY</v>
      </c>
      <c r="B83" s="51" t="s">
        <v>37</v>
      </c>
      <c r="C83" s="51" t="s">
        <v>160</v>
      </c>
      <c r="D83" s="51" t="s">
        <v>162</v>
      </c>
      <c r="E83" s="51">
        <v>1</v>
      </c>
    </row>
    <row r="84" spans="1:5">
      <c r="A84" s="51" t="str">
        <f t="shared" si="2"/>
        <v>LCTLTO CORRECT BILLINGLA</v>
      </c>
      <c r="B84" s="51" t="s">
        <v>37</v>
      </c>
      <c r="C84" s="51" t="s">
        <v>160</v>
      </c>
      <c r="D84" s="51" t="s">
        <v>132</v>
      </c>
      <c r="E84" s="51">
        <v>6</v>
      </c>
    </row>
    <row r="85" spans="1:5">
      <c r="A85" s="51" t="str">
        <f t="shared" si="2"/>
        <v>LCTLTO CORRECT BILLINGMA</v>
      </c>
      <c r="B85" s="51" t="s">
        <v>37</v>
      </c>
      <c r="C85" s="51" t="s">
        <v>160</v>
      </c>
      <c r="D85" s="51" t="s">
        <v>157</v>
      </c>
      <c r="E85" s="51">
        <v>3</v>
      </c>
    </row>
    <row r="86" spans="1:5">
      <c r="A86" s="51" t="str">
        <f t="shared" si="2"/>
        <v>LCTLTO CORRECT BILLINGMI</v>
      </c>
      <c r="B86" s="51" t="s">
        <v>37</v>
      </c>
      <c r="C86" s="51" t="s">
        <v>160</v>
      </c>
      <c r="D86" s="51" t="s">
        <v>133</v>
      </c>
      <c r="E86" s="51">
        <v>4</v>
      </c>
    </row>
    <row r="87" spans="1:5">
      <c r="A87" s="51" t="str">
        <f t="shared" si="2"/>
        <v>LCTLTO CORRECT BILLINGMN</v>
      </c>
      <c r="B87" s="51" t="s">
        <v>37</v>
      </c>
      <c r="C87" s="51" t="s">
        <v>160</v>
      </c>
      <c r="D87" s="51" t="s">
        <v>134</v>
      </c>
      <c r="E87" s="51">
        <v>11</v>
      </c>
    </row>
    <row r="88" spans="1:5">
      <c r="A88" s="51" t="str">
        <f t="shared" si="2"/>
        <v>LCTLTO CORRECT BILLINGMO</v>
      </c>
      <c r="B88" s="51" t="s">
        <v>37</v>
      </c>
      <c r="C88" s="51" t="s">
        <v>160</v>
      </c>
      <c r="D88" s="51" t="s">
        <v>135</v>
      </c>
      <c r="E88" s="51">
        <v>36</v>
      </c>
    </row>
    <row r="89" spans="1:5">
      <c r="A89" s="51" t="str">
        <f t="shared" si="2"/>
        <v>LCTLTO CORRECT BILLINGMS</v>
      </c>
      <c r="B89" s="51" t="s">
        <v>37</v>
      </c>
      <c r="C89" s="51" t="s">
        <v>160</v>
      </c>
      <c r="D89" s="51" t="s">
        <v>136</v>
      </c>
      <c r="E89" s="51">
        <v>2</v>
      </c>
    </row>
    <row r="90" spans="1:5">
      <c r="A90" s="51" t="str">
        <f t="shared" si="2"/>
        <v>LCTLTO CORRECT BILLINGNC</v>
      </c>
      <c r="B90" s="51" t="s">
        <v>37</v>
      </c>
      <c r="C90" s="51" t="s">
        <v>160</v>
      </c>
      <c r="D90" s="51" t="s">
        <v>138</v>
      </c>
      <c r="E90" s="51">
        <v>66</v>
      </c>
    </row>
    <row r="91" spans="1:5">
      <c r="A91" s="51" t="str">
        <f t="shared" si="2"/>
        <v>LCTLTO CORRECT BILLINGND</v>
      </c>
      <c r="B91" s="51" t="s">
        <v>37</v>
      </c>
      <c r="C91" s="51" t="s">
        <v>160</v>
      </c>
      <c r="D91" s="51" t="s">
        <v>163</v>
      </c>
      <c r="E91" s="51">
        <v>1</v>
      </c>
    </row>
    <row r="92" spans="1:5">
      <c r="A92" s="51" t="str">
        <f t="shared" si="2"/>
        <v>LCTLTO CORRECT BILLINGNE</v>
      </c>
      <c r="B92" s="51" t="s">
        <v>37</v>
      </c>
      <c r="C92" s="51" t="s">
        <v>160</v>
      </c>
      <c r="D92" s="51" t="s">
        <v>139</v>
      </c>
      <c r="E92" s="51">
        <v>6</v>
      </c>
    </row>
    <row r="93" spans="1:5">
      <c r="A93" s="51" t="str">
        <f t="shared" si="2"/>
        <v>LCTLTO CORRECT BILLINGNJ</v>
      </c>
      <c r="B93" s="51" t="s">
        <v>37</v>
      </c>
      <c r="C93" s="51" t="s">
        <v>160</v>
      </c>
      <c r="D93" s="51" t="s">
        <v>140</v>
      </c>
      <c r="E93" s="51">
        <v>11</v>
      </c>
    </row>
    <row r="94" spans="1:5">
      <c r="A94" s="51" t="str">
        <f t="shared" si="2"/>
        <v>LCTLTO CORRECT BILLINGNV</v>
      </c>
      <c r="B94" s="51" t="s">
        <v>37</v>
      </c>
      <c r="C94" s="51" t="s">
        <v>160</v>
      </c>
      <c r="D94" s="51" t="s">
        <v>141</v>
      </c>
      <c r="E94" s="51">
        <v>28</v>
      </c>
    </row>
    <row r="95" spans="1:5">
      <c r="A95" s="51" t="str">
        <f t="shared" si="2"/>
        <v>LCTLTO CORRECT BILLINGNY</v>
      </c>
      <c r="B95" s="51" t="s">
        <v>37</v>
      </c>
      <c r="C95" s="51" t="s">
        <v>160</v>
      </c>
      <c r="D95" s="51" t="s">
        <v>142</v>
      </c>
      <c r="E95" s="51">
        <v>2</v>
      </c>
    </row>
    <row r="96" spans="1:5">
      <c r="A96" s="51" t="str">
        <f t="shared" si="2"/>
        <v>LCTLTO CORRECT BILLINGOH</v>
      </c>
      <c r="B96" s="51" t="s">
        <v>37</v>
      </c>
      <c r="C96" s="51" t="s">
        <v>160</v>
      </c>
      <c r="D96" s="51" t="s">
        <v>143</v>
      </c>
      <c r="E96" s="51">
        <v>27</v>
      </c>
    </row>
    <row r="97" spans="1:5">
      <c r="A97" s="51" t="str">
        <f t="shared" si="2"/>
        <v>LCTLTO CORRECT BILLINGOK</v>
      </c>
      <c r="B97" s="51" t="s">
        <v>37</v>
      </c>
      <c r="C97" s="51" t="s">
        <v>160</v>
      </c>
      <c r="D97" s="51" t="s">
        <v>144</v>
      </c>
      <c r="E97" s="51">
        <v>3</v>
      </c>
    </row>
    <row r="98" spans="1:5">
      <c r="A98" s="51" t="str">
        <f t="shared" si="2"/>
        <v>LCTLTO CORRECT BILLINGOR</v>
      </c>
      <c r="B98" s="51" t="s">
        <v>37</v>
      </c>
      <c r="C98" s="51" t="s">
        <v>160</v>
      </c>
      <c r="D98" s="51" t="s">
        <v>145</v>
      </c>
      <c r="E98" s="51">
        <v>2</v>
      </c>
    </row>
    <row r="99" spans="1:5">
      <c r="A99" s="51" t="str">
        <f t="shared" si="2"/>
        <v>LCTLTO CORRECT BILLINGPA</v>
      </c>
      <c r="B99" s="51" t="s">
        <v>37</v>
      </c>
      <c r="C99" s="51" t="s">
        <v>160</v>
      </c>
      <c r="D99" s="51" t="s">
        <v>146</v>
      </c>
      <c r="E99" s="51">
        <v>14</v>
      </c>
    </row>
    <row r="100" spans="1:5">
      <c r="A100" s="51" t="str">
        <f t="shared" si="2"/>
        <v>LCTLTO CORRECT BILLINGSC</v>
      </c>
      <c r="B100" s="51" t="s">
        <v>37</v>
      </c>
      <c r="C100" s="51" t="s">
        <v>160</v>
      </c>
      <c r="D100" s="51" t="s">
        <v>147</v>
      </c>
      <c r="E100" s="51">
        <v>9</v>
      </c>
    </row>
    <row r="101" spans="1:5">
      <c r="A101" s="51" t="str">
        <f t="shared" si="2"/>
        <v>LCTLTO CORRECT BILLINGTN</v>
      </c>
      <c r="B101" s="51" t="s">
        <v>37</v>
      </c>
      <c r="C101" s="51" t="s">
        <v>160</v>
      </c>
      <c r="D101" s="51" t="s">
        <v>148</v>
      </c>
      <c r="E101" s="51">
        <v>15</v>
      </c>
    </row>
    <row r="102" spans="1:5">
      <c r="A102" s="51" t="str">
        <f t="shared" si="2"/>
        <v>LCTLTO CORRECT BILLINGTX</v>
      </c>
      <c r="B102" s="51" t="s">
        <v>37</v>
      </c>
      <c r="C102" s="51" t="s">
        <v>160</v>
      </c>
      <c r="D102" s="51" t="s">
        <v>149</v>
      </c>
      <c r="E102" s="51">
        <v>27</v>
      </c>
    </row>
    <row r="103" spans="1:5">
      <c r="A103" s="51" t="str">
        <f t="shared" si="2"/>
        <v>LCTLTO CORRECT BILLINGVA</v>
      </c>
      <c r="B103" s="51" t="s">
        <v>37</v>
      </c>
      <c r="C103" s="51" t="s">
        <v>160</v>
      </c>
      <c r="D103" s="51" t="s">
        <v>150</v>
      </c>
      <c r="E103" s="51">
        <v>39</v>
      </c>
    </row>
    <row r="104" spans="1:5">
      <c r="A104" s="51" t="str">
        <f t="shared" si="2"/>
        <v>LCTLTO CORRECT BILLINGWA</v>
      </c>
      <c r="B104" s="51" t="s">
        <v>37</v>
      </c>
      <c r="C104" s="51" t="s">
        <v>160</v>
      </c>
      <c r="D104" s="51" t="s">
        <v>151</v>
      </c>
      <c r="E104" s="51">
        <v>19</v>
      </c>
    </row>
    <row r="105" spans="1:5">
      <c r="A105" s="51" t="str">
        <f t="shared" si="2"/>
        <v>LCTLTO CORRECT BILLINGWI</v>
      </c>
      <c r="B105" s="51" t="s">
        <v>37</v>
      </c>
      <c r="C105" s="51" t="s">
        <v>160</v>
      </c>
      <c r="D105" s="51" t="s">
        <v>152</v>
      </c>
      <c r="E105" s="51">
        <v>17</v>
      </c>
    </row>
    <row r="106" spans="1:5">
      <c r="A106" s="51" t="str">
        <f t="shared" si="2"/>
        <v>LCTLTO CORRECT BILLINGWY</v>
      </c>
      <c r="B106" s="51" t="s">
        <v>37</v>
      </c>
      <c r="C106" s="51" t="s">
        <v>160</v>
      </c>
      <c r="D106" s="51" t="s">
        <v>153</v>
      </c>
      <c r="E106" s="51">
        <v>3</v>
      </c>
    </row>
    <row r="107" spans="1:5">
      <c r="A107" s="51" t="str">
        <f t="shared" si="2"/>
        <v>LCTLTO CORRECT BILLING(blank)</v>
      </c>
      <c r="B107" s="51" t="s">
        <v>37</v>
      </c>
      <c r="C107" s="51" t="s">
        <v>160</v>
      </c>
      <c r="D107" s="51" t="s">
        <v>46</v>
      </c>
      <c r="E107" s="51">
        <v>2</v>
      </c>
    </row>
    <row r="108" spans="1:5">
      <c r="A108" s="51" t="str">
        <f t="shared" si="2"/>
        <v>LCTLLocal Number PortabilityAL</v>
      </c>
      <c r="B108" s="51" t="s">
        <v>37</v>
      </c>
      <c r="C108" s="51" t="s">
        <v>164</v>
      </c>
      <c r="D108" s="51" t="s">
        <v>120</v>
      </c>
      <c r="E108" s="54">
        <v>4</v>
      </c>
    </row>
    <row r="109" spans="1:5">
      <c r="A109" s="51" t="str">
        <f t="shared" si="2"/>
        <v>LCTLLocal Number PortabilityAR</v>
      </c>
      <c r="B109" s="51" t="s">
        <v>37</v>
      </c>
      <c r="C109" s="51" t="s">
        <v>164</v>
      </c>
      <c r="D109" s="51" t="s">
        <v>121</v>
      </c>
      <c r="E109" s="54">
        <v>8</v>
      </c>
    </row>
    <row r="110" spans="1:5">
      <c r="A110" s="51" t="str">
        <f t="shared" si="2"/>
        <v>LCTLLocal Number PortabilityCO</v>
      </c>
      <c r="B110" s="51" t="s">
        <v>37</v>
      </c>
      <c r="C110" s="51" t="s">
        <v>164</v>
      </c>
      <c r="D110" s="51" t="s">
        <v>124</v>
      </c>
      <c r="E110" s="54">
        <v>4</v>
      </c>
    </row>
    <row r="111" spans="1:5">
      <c r="A111" s="51" t="str">
        <f t="shared" si="2"/>
        <v>LCTLLocal Number PortabilityFL</v>
      </c>
      <c r="B111" s="51" t="s">
        <v>37</v>
      </c>
      <c r="C111" s="51" t="s">
        <v>164</v>
      </c>
      <c r="D111" s="51" t="s">
        <v>126</v>
      </c>
      <c r="E111" s="54">
        <v>115</v>
      </c>
    </row>
    <row r="112" spans="1:5">
      <c r="A112" s="51" t="str">
        <f t="shared" si="2"/>
        <v>LCTLLocal Number PortabilityGA</v>
      </c>
      <c r="B112" s="51" t="s">
        <v>37</v>
      </c>
      <c r="C112" s="51" t="s">
        <v>164</v>
      </c>
      <c r="D112" s="51" t="s">
        <v>127</v>
      </c>
      <c r="E112" s="54">
        <v>3</v>
      </c>
    </row>
    <row r="113" spans="1:5">
      <c r="A113" s="51" t="str">
        <f t="shared" si="2"/>
        <v>LCTLLocal Number PortabilityIL</v>
      </c>
      <c r="B113" s="51" t="s">
        <v>37</v>
      </c>
      <c r="C113" s="51" t="s">
        <v>164</v>
      </c>
      <c r="D113" s="51" t="s">
        <v>129</v>
      </c>
      <c r="E113" s="54">
        <v>4</v>
      </c>
    </row>
    <row r="114" spans="1:5">
      <c r="A114" s="51" t="str">
        <f t="shared" si="2"/>
        <v>LCTLLocal Number PortabilityIN</v>
      </c>
      <c r="B114" s="51" t="s">
        <v>37</v>
      </c>
      <c r="C114" s="51" t="s">
        <v>164</v>
      </c>
      <c r="D114" s="51" t="s">
        <v>130</v>
      </c>
      <c r="E114" s="54">
        <v>17</v>
      </c>
    </row>
    <row r="115" spans="1:5">
      <c r="A115" s="51" t="str">
        <f t="shared" si="2"/>
        <v>LCTLLocal Number PortabilityKS</v>
      </c>
      <c r="B115" s="51" t="s">
        <v>37</v>
      </c>
      <c r="C115" s="51" t="s">
        <v>164</v>
      </c>
      <c r="D115" s="51" t="s">
        <v>131</v>
      </c>
      <c r="E115" s="54">
        <v>7</v>
      </c>
    </row>
    <row r="116" spans="1:5">
      <c r="A116" s="51" t="str">
        <f t="shared" si="2"/>
        <v>LCTLLocal Number PortabilityMI</v>
      </c>
      <c r="B116" s="51" t="s">
        <v>37</v>
      </c>
      <c r="C116" s="51" t="s">
        <v>164</v>
      </c>
      <c r="D116" s="51" t="s">
        <v>133</v>
      </c>
      <c r="E116" s="54">
        <v>6</v>
      </c>
    </row>
    <row r="117" spans="1:5">
      <c r="A117" s="51" t="str">
        <f t="shared" si="2"/>
        <v>LCTLLocal Number PortabilityMN</v>
      </c>
      <c r="B117" s="51" t="s">
        <v>37</v>
      </c>
      <c r="C117" s="51" t="s">
        <v>164</v>
      </c>
      <c r="D117" s="51" t="s">
        <v>134</v>
      </c>
      <c r="E117" s="54">
        <v>8</v>
      </c>
    </row>
    <row r="118" spans="1:5">
      <c r="A118" s="51" t="str">
        <f t="shared" si="2"/>
        <v>LCTLLocal Number PortabilityMO</v>
      </c>
      <c r="B118" s="51" t="s">
        <v>37</v>
      </c>
      <c r="C118" s="51" t="s">
        <v>164</v>
      </c>
      <c r="D118" s="51" t="s">
        <v>135</v>
      </c>
      <c r="E118" s="54">
        <v>55</v>
      </c>
    </row>
    <row r="119" spans="1:5">
      <c r="A119" s="51" t="str">
        <f t="shared" si="2"/>
        <v>LCTLLocal Number PortabilityMT</v>
      </c>
      <c r="B119" s="51" t="s">
        <v>37</v>
      </c>
      <c r="C119" s="51" t="s">
        <v>164</v>
      </c>
      <c r="D119" s="51" t="s">
        <v>137</v>
      </c>
      <c r="E119" s="54">
        <v>13</v>
      </c>
    </row>
    <row r="120" spans="1:5">
      <c r="A120" s="51" t="str">
        <f t="shared" si="2"/>
        <v>LCTLLocal Number PortabilityNC</v>
      </c>
      <c r="B120" s="51" t="s">
        <v>37</v>
      </c>
      <c r="C120" s="51" t="s">
        <v>164</v>
      </c>
      <c r="D120" s="51" t="s">
        <v>138</v>
      </c>
      <c r="E120" s="54">
        <v>72</v>
      </c>
    </row>
    <row r="121" spans="1:5">
      <c r="A121" s="51" t="str">
        <f t="shared" si="2"/>
        <v>LCTLLocal Number PortabilityNE</v>
      </c>
      <c r="B121" s="51" t="s">
        <v>37</v>
      </c>
      <c r="C121" s="51" t="s">
        <v>164</v>
      </c>
      <c r="D121" s="51" t="s">
        <v>139</v>
      </c>
      <c r="E121" s="54">
        <v>2</v>
      </c>
    </row>
    <row r="122" spans="1:5">
      <c r="A122" s="51" t="str">
        <f t="shared" si="2"/>
        <v>LCTLLocal Number PortabilityNJ</v>
      </c>
      <c r="B122" s="51" t="s">
        <v>37</v>
      </c>
      <c r="C122" s="51" t="s">
        <v>164</v>
      </c>
      <c r="D122" s="51" t="s">
        <v>140</v>
      </c>
      <c r="E122" s="54">
        <v>22</v>
      </c>
    </row>
    <row r="123" spans="1:5">
      <c r="A123" s="51" t="str">
        <f t="shared" si="2"/>
        <v>LCTLLocal Number PortabilityNV</v>
      </c>
      <c r="B123" s="51" t="s">
        <v>37</v>
      </c>
      <c r="C123" s="51" t="s">
        <v>164</v>
      </c>
      <c r="D123" s="51" t="s">
        <v>141</v>
      </c>
      <c r="E123" s="54">
        <v>36</v>
      </c>
    </row>
    <row r="124" spans="1:5">
      <c r="A124" s="51" t="str">
        <f t="shared" si="2"/>
        <v>LCTLLocal Number PortabilityOH</v>
      </c>
      <c r="B124" s="51" t="s">
        <v>37</v>
      </c>
      <c r="C124" s="51" t="s">
        <v>164</v>
      </c>
      <c r="D124" s="51" t="s">
        <v>143</v>
      </c>
      <c r="E124" s="54">
        <v>26</v>
      </c>
    </row>
    <row r="125" spans="1:5">
      <c r="A125" s="51" t="str">
        <f t="shared" si="2"/>
        <v>LCTLLocal Number PortabilityOR</v>
      </c>
      <c r="B125" s="51" t="s">
        <v>37</v>
      </c>
      <c r="C125" s="51" t="s">
        <v>164</v>
      </c>
      <c r="D125" s="51" t="s">
        <v>145</v>
      </c>
      <c r="E125" s="54">
        <v>3</v>
      </c>
    </row>
    <row r="126" spans="1:5">
      <c r="A126" s="51" t="str">
        <f t="shared" si="2"/>
        <v>LCTLLocal Number PortabilityPA</v>
      </c>
      <c r="B126" s="51" t="s">
        <v>37</v>
      </c>
      <c r="C126" s="51" t="s">
        <v>164</v>
      </c>
      <c r="D126" s="51" t="s">
        <v>146</v>
      </c>
      <c r="E126" s="54">
        <v>7</v>
      </c>
    </row>
    <row r="127" spans="1:5">
      <c r="A127" s="51" t="str">
        <f t="shared" si="2"/>
        <v>LCTLLocal Number PortabilitySC</v>
      </c>
      <c r="B127" s="51" t="s">
        <v>37</v>
      </c>
      <c r="C127" s="51" t="s">
        <v>164</v>
      </c>
      <c r="D127" s="51" t="s">
        <v>147</v>
      </c>
      <c r="E127" s="54">
        <v>1</v>
      </c>
    </row>
    <row r="128" spans="1:5">
      <c r="A128" s="51" t="str">
        <f t="shared" si="2"/>
        <v>LCTLLocal Number PortabilityTN</v>
      </c>
      <c r="B128" s="51" t="s">
        <v>37</v>
      </c>
      <c r="C128" s="51" t="s">
        <v>164</v>
      </c>
      <c r="D128" s="51" t="s">
        <v>148</v>
      </c>
      <c r="E128" s="54">
        <v>27</v>
      </c>
    </row>
    <row r="129" spans="1:5">
      <c r="A129" s="51" t="str">
        <f t="shared" si="2"/>
        <v>LCTLLocal Number PortabilityTX</v>
      </c>
      <c r="B129" s="51" t="s">
        <v>37</v>
      </c>
      <c r="C129" s="51" t="s">
        <v>164</v>
      </c>
      <c r="D129" s="51" t="s">
        <v>149</v>
      </c>
      <c r="E129" s="54">
        <v>12</v>
      </c>
    </row>
    <row r="130" spans="1:5">
      <c r="A130" s="51" t="str">
        <f t="shared" si="2"/>
        <v>LCTLLocal Number PortabilityVA</v>
      </c>
      <c r="B130" s="51" t="s">
        <v>37</v>
      </c>
      <c r="C130" s="51" t="s">
        <v>164</v>
      </c>
      <c r="D130" s="51" t="s">
        <v>150</v>
      </c>
      <c r="E130" s="54">
        <v>34</v>
      </c>
    </row>
    <row r="131" spans="1:5">
      <c r="A131" s="51" t="str">
        <f t="shared" ref="A131:A194" si="3">B131&amp;C131&amp;D131</f>
        <v>LCTLLocal Number PortabilityWA</v>
      </c>
      <c r="B131" s="51" t="s">
        <v>37</v>
      </c>
      <c r="C131" s="51" t="s">
        <v>164</v>
      </c>
      <c r="D131" s="51" t="s">
        <v>151</v>
      </c>
      <c r="E131" s="54">
        <v>9</v>
      </c>
    </row>
    <row r="132" spans="1:5">
      <c r="A132" s="51" t="str">
        <f t="shared" si="3"/>
        <v>LCTLLocal Number PortabilityWI</v>
      </c>
      <c r="B132" s="51" t="s">
        <v>37</v>
      </c>
      <c r="C132" s="51" t="s">
        <v>164</v>
      </c>
      <c r="D132" s="51" t="s">
        <v>152</v>
      </c>
      <c r="E132" s="54">
        <v>23</v>
      </c>
    </row>
    <row r="133" spans="1:5">
      <c r="A133" s="51" t="str">
        <f t="shared" si="3"/>
        <v>LCTLREDUCE COST OF TELEPHONE BILLAL</v>
      </c>
      <c r="B133" s="51" t="s">
        <v>37</v>
      </c>
      <c r="C133" s="51" t="s">
        <v>165</v>
      </c>
      <c r="D133" s="51" t="s">
        <v>120</v>
      </c>
      <c r="E133" s="51">
        <v>13</v>
      </c>
    </row>
    <row r="134" spans="1:5">
      <c r="A134" s="51" t="str">
        <f t="shared" si="3"/>
        <v>LCTLREDUCE COST OF TELEPHONE BILLAR</v>
      </c>
      <c r="B134" s="51" t="s">
        <v>37</v>
      </c>
      <c r="C134" s="51" t="s">
        <v>165</v>
      </c>
      <c r="D134" s="51" t="s">
        <v>121</v>
      </c>
      <c r="E134" s="51">
        <v>8</v>
      </c>
    </row>
    <row r="135" spans="1:5">
      <c r="A135" s="51" t="str">
        <f t="shared" si="3"/>
        <v>LCTLREDUCE COST OF TELEPHONE BILLAZ</v>
      </c>
      <c r="B135" s="51" t="s">
        <v>37</v>
      </c>
      <c r="C135" s="51" t="s">
        <v>165</v>
      </c>
      <c r="D135" s="51" t="s">
        <v>122</v>
      </c>
      <c r="E135" s="51">
        <v>2</v>
      </c>
    </row>
    <row r="136" spans="1:5">
      <c r="A136" s="51" t="str">
        <f t="shared" si="3"/>
        <v>LCTLREDUCE COST OF TELEPHONE BILLCA</v>
      </c>
      <c r="B136" s="51" t="s">
        <v>37</v>
      </c>
      <c r="C136" s="51" t="s">
        <v>165</v>
      </c>
      <c r="D136" s="51" t="s">
        <v>123</v>
      </c>
      <c r="E136" s="51">
        <v>6</v>
      </c>
    </row>
    <row r="137" spans="1:5">
      <c r="A137" s="51" t="str">
        <f t="shared" si="3"/>
        <v>LCTLREDUCE COST OF TELEPHONE BILLCO</v>
      </c>
      <c r="B137" s="51" t="s">
        <v>37</v>
      </c>
      <c r="C137" s="51" t="s">
        <v>165</v>
      </c>
      <c r="D137" s="51" t="s">
        <v>124</v>
      </c>
      <c r="E137" s="51">
        <v>4</v>
      </c>
    </row>
    <row r="138" spans="1:5">
      <c r="A138" s="51" t="str">
        <f t="shared" si="3"/>
        <v>LCTLREDUCE COST OF TELEPHONE BILLCT</v>
      </c>
      <c r="B138" s="51" t="s">
        <v>37</v>
      </c>
      <c r="C138" s="51" t="s">
        <v>165</v>
      </c>
      <c r="D138" s="51" t="s">
        <v>125</v>
      </c>
      <c r="E138" s="51">
        <v>3</v>
      </c>
    </row>
    <row r="139" spans="1:5">
      <c r="A139" s="51" t="str">
        <f t="shared" si="3"/>
        <v>LCTLREDUCE COST OF TELEPHONE BILLFL</v>
      </c>
      <c r="B139" s="51" t="s">
        <v>37</v>
      </c>
      <c r="C139" s="51" t="s">
        <v>165</v>
      </c>
      <c r="D139" s="51" t="s">
        <v>126</v>
      </c>
      <c r="E139" s="51">
        <v>93</v>
      </c>
    </row>
    <row r="140" spans="1:5">
      <c r="A140" s="51" t="str">
        <f t="shared" si="3"/>
        <v>LCTLREDUCE COST OF TELEPHONE BILLGA</v>
      </c>
      <c r="B140" s="51" t="s">
        <v>37</v>
      </c>
      <c r="C140" s="51" t="s">
        <v>165</v>
      </c>
      <c r="D140" s="51" t="s">
        <v>127</v>
      </c>
      <c r="E140" s="51">
        <v>7</v>
      </c>
    </row>
    <row r="141" spans="1:5">
      <c r="A141" s="51" t="str">
        <f t="shared" si="3"/>
        <v>LCTLREDUCE COST OF TELEPHONE BILLIL</v>
      </c>
      <c r="B141" s="51" t="s">
        <v>37</v>
      </c>
      <c r="C141" s="51" t="s">
        <v>165</v>
      </c>
      <c r="D141" s="51" t="s">
        <v>129</v>
      </c>
      <c r="E141" s="51">
        <v>8</v>
      </c>
    </row>
    <row r="142" spans="1:5">
      <c r="A142" s="51" t="str">
        <f t="shared" si="3"/>
        <v>LCTLREDUCE COST OF TELEPHONE BILLIN</v>
      </c>
      <c r="B142" s="51" t="s">
        <v>37</v>
      </c>
      <c r="C142" s="51" t="s">
        <v>165</v>
      </c>
      <c r="D142" s="51" t="s">
        <v>130</v>
      </c>
      <c r="E142" s="51">
        <v>14</v>
      </c>
    </row>
    <row r="143" spans="1:5">
      <c r="A143" s="51" t="str">
        <f t="shared" si="3"/>
        <v>LCTLREDUCE COST OF TELEPHONE BILLKS</v>
      </c>
      <c r="B143" s="51" t="s">
        <v>37</v>
      </c>
      <c r="C143" s="51" t="s">
        <v>165</v>
      </c>
      <c r="D143" s="51" t="s">
        <v>131</v>
      </c>
      <c r="E143" s="51">
        <v>1</v>
      </c>
    </row>
    <row r="144" spans="1:5">
      <c r="A144" s="51" t="str">
        <f t="shared" si="3"/>
        <v>LCTLREDUCE COST OF TELEPHONE BILLKY</v>
      </c>
      <c r="B144" s="51" t="s">
        <v>37</v>
      </c>
      <c r="C144" s="51" t="s">
        <v>165</v>
      </c>
      <c r="D144" s="51" t="s">
        <v>162</v>
      </c>
      <c r="E144" s="51">
        <v>5</v>
      </c>
    </row>
    <row r="145" spans="1:5">
      <c r="A145" s="51" t="str">
        <f t="shared" si="3"/>
        <v>LCTLREDUCE COST OF TELEPHONE BILLLA</v>
      </c>
      <c r="B145" s="51" t="s">
        <v>37</v>
      </c>
      <c r="C145" s="51" t="s">
        <v>165</v>
      </c>
      <c r="D145" s="51" t="s">
        <v>132</v>
      </c>
      <c r="E145" s="51">
        <v>1</v>
      </c>
    </row>
    <row r="146" spans="1:5">
      <c r="A146" s="51" t="str">
        <f t="shared" si="3"/>
        <v>LCTLREDUCE COST OF TELEPHONE BILLMA</v>
      </c>
      <c r="B146" s="51" t="s">
        <v>37</v>
      </c>
      <c r="C146" s="51" t="s">
        <v>165</v>
      </c>
      <c r="D146" s="51" t="s">
        <v>157</v>
      </c>
      <c r="E146" s="51">
        <v>1</v>
      </c>
    </row>
    <row r="147" spans="1:5">
      <c r="A147" s="51" t="str">
        <f t="shared" si="3"/>
        <v>LCTLREDUCE COST OF TELEPHONE BILLMD</v>
      </c>
      <c r="B147" s="51" t="s">
        <v>37</v>
      </c>
      <c r="C147" s="51" t="s">
        <v>165</v>
      </c>
      <c r="D147" s="51" t="s">
        <v>158</v>
      </c>
      <c r="E147" s="51">
        <v>12</v>
      </c>
    </row>
    <row r="148" spans="1:5">
      <c r="A148" s="51" t="str">
        <f t="shared" si="3"/>
        <v>LCTLREDUCE COST OF TELEPHONE BILLMI</v>
      </c>
      <c r="B148" s="51" t="s">
        <v>37</v>
      </c>
      <c r="C148" s="51" t="s">
        <v>165</v>
      </c>
      <c r="D148" s="51" t="s">
        <v>133</v>
      </c>
      <c r="E148" s="51">
        <v>3</v>
      </c>
    </row>
    <row r="149" spans="1:5">
      <c r="A149" s="51" t="str">
        <f t="shared" si="3"/>
        <v>LCTLREDUCE COST OF TELEPHONE BILLMN</v>
      </c>
      <c r="B149" s="51" t="s">
        <v>37</v>
      </c>
      <c r="C149" s="51" t="s">
        <v>165</v>
      </c>
      <c r="D149" s="51" t="s">
        <v>134</v>
      </c>
      <c r="E149" s="51">
        <v>6</v>
      </c>
    </row>
    <row r="150" spans="1:5">
      <c r="A150" s="51" t="str">
        <f t="shared" si="3"/>
        <v>LCTLREDUCE COST OF TELEPHONE BILLMO</v>
      </c>
      <c r="B150" s="51" t="s">
        <v>37</v>
      </c>
      <c r="C150" s="51" t="s">
        <v>165</v>
      </c>
      <c r="D150" s="51" t="s">
        <v>135</v>
      </c>
      <c r="E150" s="51">
        <v>36</v>
      </c>
    </row>
    <row r="151" spans="1:5">
      <c r="A151" s="51" t="str">
        <f t="shared" si="3"/>
        <v>LCTLREDUCE COST OF TELEPHONE BILLNC</v>
      </c>
      <c r="B151" s="51" t="s">
        <v>37</v>
      </c>
      <c r="C151" s="51" t="s">
        <v>165</v>
      </c>
      <c r="D151" s="51" t="s">
        <v>138</v>
      </c>
      <c r="E151" s="51">
        <v>58</v>
      </c>
    </row>
    <row r="152" spans="1:5">
      <c r="A152" s="51" t="str">
        <f t="shared" si="3"/>
        <v>LCTLREDUCE COST OF TELEPHONE BILLNE</v>
      </c>
      <c r="B152" s="51" t="s">
        <v>37</v>
      </c>
      <c r="C152" s="51" t="s">
        <v>165</v>
      </c>
      <c r="D152" s="51" t="s">
        <v>139</v>
      </c>
      <c r="E152" s="51">
        <v>1</v>
      </c>
    </row>
    <row r="153" spans="1:5">
      <c r="A153" s="51" t="str">
        <f t="shared" si="3"/>
        <v>LCTLREDUCE COST OF TELEPHONE BILLNJ</v>
      </c>
      <c r="B153" s="51" t="s">
        <v>37</v>
      </c>
      <c r="C153" s="51" t="s">
        <v>165</v>
      </c>
      <c r="D153" s="51" t="s">
        <v>140</v>
      </c>
      <c r="E153" s="51">
        <v>17</v>
      </c>
    </row>
    <row r="154" spans="1:5">
      <c r="A154" s="51" t="str">
        <f t="shared" si="3"/>
        <v>LCTLREDUCE COST OF TELEPHONE BILLNV</v>
      </c>
      <c r="B154" s="51" t="s">
        <v>37</v>
      </c>
      <c r="C154" s="51" t="s">
        <v>165</v>
      </c>
      <c r="D154" s="51" t="s">
        <v>141</v>
      </c>
      <c r="E154" s="51">
        <v>40</v>
      </c>
    </row>
    <row r="155" spans="1:5">
      <c r="A155" s="51" t="str">
        <f t="shared" si="3"/>
        <v>LCTLREDUCE COST OF TELEPHONE BILLNY</v>
      </c>
      <c r="B155" s="51" t="s">
        <v>37</v>
      </c>
      <c r="C155" s="51" t="s">
        <v>165</v>
      </c>
      <c r="D155" s="51" t="s">
        <v>142</v>
      </c>
      <c r="E155" s="51">
        <v>5</v>
      </c>
    </row>
    <row r="156" spans="1:5">
      <c r="A156" s="51" t="str">
        <f t="shared" si="3"/>
        <v>LCTLREDUCE COST OF TELEPHONE BILLOH</v>
      </c>
      <c r="B156" s="51" t="s">
        <v>37</v>
      </c>
      <c r="C156" s="51" t="s">
        <v>165</v>
      </c>
      <c r="D156" s="51" t="s">
        <v>143</v>
      </c>
      <c r="E156" s="51">
        <v>21</v>
      </c>
    </row>
    <row r="157" spans="1:5">
      <c r="A157" s="51" t="str">
        <f t="shared" si="3"/>
        <v>LCTLREDUCE COST OF TELEPHONE BILLOK</v>
      </c>
      <c r="B157" s="51" t="s">
        <v>37</v>
      </c>
      <c r="C157" s="51" t="s">
        <v>165</v>
      </c>
      <c r="D157" s="51" t="s">
        <v>144</v>
      </c>
      <c r="E157" s="51">
        <v>2</v>
      </c>
    </row>
    <row r="158" spans="1:5">
      <c r="A158" s="51" t="str">
        <f t="shared" si="3"/>
        <v>LCTLREDUCE COST OF TELEPHONE BILLOR</v>
      </c>
      <c r="B158" s="51" t="s">
        <v>37</v>
      </c>
      <c r="C158" s="51" t="s">
        <v>165</v>
      </c>
      <c r="D158" s="51" t="s">
        <v>145</v>
      </c>
      <c r="E158" s="51">
        <v>10</v>
      </c>
    </row>
    <row r="159" spans="1:5">
      <c r="A159" s="51" t="str">
        <f t="shared" si="3"/>
        <v>LCTLREDUCE COST OF TELEPHONE BILLPA</v>
      </c>
      <c r="B159" s="51" t="s">
        <v>37</v>
      </c>
      <c r="C159" s="51" t="s">
        <v>165</v>
      </c>
      <c r="D159" s="51" t="s">
        <v>146</v>
      </c>
      <c r="E159" s="51">
        <v>11</v>
      </c>
    </row>
    <row r="160" spans="1:5">
      <c r="A160" s="51" t="str">
        <f t="shared" si="3"/>
        <v>LCTLREDUCE COST OF TELEPHONE BILLSC</v>
      </c>
      <c r="B160" s="51" t="s">
        <v>37</v>
      </c>
      <c r="C160" s="51" t="s">
        <v>165</v>
      </c>
      <c r="D160" s="51" t="s">
        <v>147</v>
      </c>
      <c r="E160" s="51">
        <v>3</v>
      </c>
    </row>
    <row r="161" spans="1:5">
      <c r="A161" s="51" t="str">
        <f t="shared" si="3"/>
        <v>LCTLREDUCE COST OF TELEPHONE BILLTN</v>
      </c>
      <c r="B161" s="51" t="s">
        <v>37</v>
      </c>
      <c r="C161" s="51" t="s">
        <v>165</v>
      </c>
      <c r="D161" s="51" t="s">
        <v>148</v>
      </c>
      <c r="E161" s="51">
        <v>7</v>
      </c>
    </row>
    <row r="162" spans="1:5">
      <c r="A162" s="51" t="str">
        <f t="shared" si="3"/>
        <v>LCTLREDUCE COST OF TELEPHONE BILLTX</v>
      </c>
      <c r="B162" s="51" t="s">
        <v>37</v>
      </c>
      <c r="C162" s="51" t="s">
        <v>165</v>
      </c>
      <c r="D162" s="51" t="s">
        <v>149</v>
      </c>
      <c r="E162" s="51">
        <v>19</v>
      </c>
    </row>
    <row r="163" spans="1:5">
      <c r="A163" s="51" t="str">
        <f t="shared" si="3"/>
        <v>LCTLREDUCE COST OF TELEPHONE BILLVA</v>
      </c>
      <c r="B163" s="51" t="s">
        <v>37</v>
      </c>
      <c r="C163" s="51" t="s">
        <v>165</v>
      </c>
      <c r="D163" s="51" t="s">
        <v>150</v>
      </c>
      <c r="E163" s="51">
        <v>16</v>
      </c>
    </row>
    <row r="164" spans="1:5">
      <c r="A164" s="51" t="str">
        <f t="shared" si="3"/>
        <v>LCTLREDUCE COST OF TELEPHONE BILLWA</v>
      </c>
      <c r="B164" s="51" t="s">
        <v>37</v>
      </c>
      <c r="C164" s="51" t="s">
        <v>165</v>
      </c>
      <c r="D164" s="51" t="s">
        <v>151</v>
      </c>
      <c r="E164" s="51">
        <v>5</v>
      </c>
    </row>
    <row r="165" spans="1:5">
      <c r="A165" s="51" t="str">
        <f t="shared" si="3"/>
        <v>LCTLREDUCE COST OF TELEPHONE BILLWI</v>
      </c>
      <c r="B165" s="51" t="s">
        <v>37</v>
      </c>
      <c r="C165" s="51" t="s">
        <v>165</v>
      </c>
      <c r="D165" s="51" t="s">
        <v>152</v>
      </c>
      <c r="E165" s="51">
        <v>12</v>
      </c>
    </row>
    <row r="166" spans="1:5">
      <c r="A166" s="51" t="str">
        <f t="shared" si="3"/>
        <v>LCTLREDUCE COST OF TELEPHONE BILL(blank)</v>
      </c>
      <c r="B166" s="51" t="s">
        <v>37</v>
      </c>
      <c r="C166" s="51" t="s">
        <v>165</v>
      </c>
      <c r="D166" s="51" t="s">
        <v>46</v>
      </c>
      <c r="E166" s="51">
        <v>2</v>
      </c>
    </row>
    <row r="167" spans="1:5">
      <c r="A167" s="51" t="str">
        <f t="shared" si="3"/>
        <v>LCTLBus Close/Reduce # of LinesAL</v>
      </c>
      <c r="B167" s="51" t="s">
        <v>37</v>
      </c>
      <c r="C167" s="51" t="s">
        <v>166</v>
      </c>
      <c r="D167" s="51" t="s">
        <v>120</v>
      </c>
      <c r="E167" s="54">
        <v>9</v>
      </c>
    </row>
    <row r="168" spans="1:5">
      <c r="A168" s="51" t="str">
        <f t="shared" si="3"/>
        <v>LCTLBus Close/Reduce # of LinesAR</v>
      </c>
      <c r="B168" s="51" t="s">
        <v>37</v>
      </c>
      <c r="C168" s="51" t="s">
        <v>166</v>
      </c>
      <c r="D168" s="51" t="s">
        <v>121</v>
      </c>
      <c r="E168" s="54">
        <v>10</v>
      </c>
    </row>
    <row r="169" spans="1:5">
      <c r="A169" s="51" t="str">
        <f t="shared" si="3"/>
        <v>LCTLBus Close/Reduce # of LinesAZ</v>
      </c>
      <c r="B169" s="51" t="s">
        <v>37</v>
      </c>
      <c r="C169" s="51" t="s">
        <v>166</v>
      </c>
      <c r="D169" s="51" t="s">
        <v>122</v>
      </c>
      <c r="E169" s="54">
        <v>1</v>
      </c>
    </row>
    <row r="170" spans="1:5">
      <c r="A170" s="51" t="str">
        <f t="shared" si="3"/>
        <v>LCTLBus Close/Reduce # of LinesCA</v>
      </c>
      <c r="B170" s="51" t="s">
        <v>37</v>
      </c>
      <c r="C170" s="51" t="s">
        <v>166</v>
      </c>
      <c r="D170" s="51" t="s">
        <v>123</v>
      </c>
      <c r="E170" s="54">
        <v>6</v>
      </c>
    </row>
    <row r="171" spans="1:5">
      <c r="A171" s="51" t="str">
        <f t="shared" si="3"/>
        <v>LCTLBus Close/Reduce # of LinesCO</v>
      </c>
      <c r="B171" s="51" t="s">
        <v>37</v>
      </c>
      <c r="C171" s="51" t="s">
        <v>166</v>
      </c>
      <c r="D171" s="51" t="s">
        <v>124</v>
      </c>
      <c r="E171" s="54">
        <v>10</v>
      </c>
    </row>
    <row r="172" spans="1:5">
      <c r="A172" s="51" t="str">
        <f t="shared" si="3"/>
        <v>LCTLBus Close/Reduce # of LinesCT</v>
      </c>
      <c r="B172" s="51" t="s">
        <v>37</v>
      </c>
      <c r="C172" s="51" t="s">
        <v>166</v>
      </c>
      <c r="D172" s="51" t="s">
        <v>125</v>
      </c>
      <c r="E172" s="54">
        <v>12</v>
      </c>
    </row>
    <row r="173" spans="1:5">
      <c r="A173" s="51" t="str">
        <f t="shared" si="3"/>
        <v>LCTLBus Close/Reduce # of LinesDE</v>
      </c>
      <c r="B173" s="51" t="s">
        <v>37</v>
      </c>
      <c r="C173" s="51" t="s">
        <v>166</v>
      </c>
      <c r="D173" s="51" t="s">
        <v>155</v>
      </c>
      <c r="E173" s="54">
        <v>1</v>
      </c>
    </row>
    <row r="174" spans="1:5">
      <c r="A174" s="51" t="str">
        <f t="shared" si="3"/>
        <v>LCTLBus Close/Reduce # of LinesFL</v>
      </c>
      <c r="B174" s="51" t="s">
        <v>37</v>
      </c>
      <c r="C174" s="51" t="s">
        <v>166</v>
      </c>
      <c r="D174" s="51" t="s">
        <v>126</v>
      </c>
      <c r="E174" s="54">
        <v>46</v>
      </c>
    </row>
    <row r="175" spans="1:5">
      <c r="A175" s="51" t="str">
        <f t="shared" si="3"/>
        <v>LCTLBus Close/Reduce # of LinesGA</v>
      </c>
      <c r="B175" s="51" t="s">
        <v>37</v>
      </c>
      <c r="C175" s="51" t="s">
        <v>166</v>
      </c>
      <c r="D175" s="51" t="s">
        <v>127</v>
      </c>
      <c r="E175" s="54">
        <v>4</v>
      </c>
    </row>
    <row r="176" spans="1:5">
      <c r="A176" s="51" t="str">
        <f t="shared" si="3"/>
        <v>LCTLBus Close/Reduce # of LinesID</v>
      </c>
      <c r="B176" s="51" t="s">
        <v>37</v>
      </c>
      <c r="C176" s="51" t="s">
        <v>166</v>
      </c>
      <c r="D176" s="51" t="s">
        <v>156</v>
      </c>
      <c r="E176" s="54">
        <v>1</v>
      </c>
    </row>
    <row r="177" spans="1:5">
      <c r="A177" s="51" t="str">
        <f t="shared" si="3"/>
        <v>LCTLBus Close/Reduce # of LinesIL</v>
      </c>
      <c r="B177" s="51" t="s">
        <v>37</v>
      </c>
      <c r="C177" s="51" t="s">
        <v>166</v>
      </c>
      <c r="D177" s="51" t="s">
        <v>129</v>
      </c>
      <c r="E177" s="54">
        <v>4</v>
      </c>
    </row>
    <row r="178" spans="1:5">
      <c r="A178" s="51" t="str">
        <f t="shared" si="3"/>
        <v>LCTLBus Close/Reduce # of LinesIN</v>
      </c>
      <c r="B178" s="51" t="s">
        <v>37</v>
      </c>
      <c r="C178" s="51" t="s">
        <v>166</v>
      </c>
      <c r="D178" s="51" t="s">
        <v>130</v>
      </c>
      <c r="E178" s="54">
        <v>6</v>
      </c>
    </row>
    <row r="179" spans="1:5">
      <c r="A179" s="51" t="str">
        <f t="shared" si="3"/>
        <v>LCTLBus Close/Reduce # of LinesKS</v>
      </c>
      <c r="B179" s="51" t="s">
        <v>37</v>
      </c>
      <c r="C179" s="51" t="s">
        <v>166</v>
      </c>
      <c r="D179" s="51" t="s">
        <v>131</v>
      </c>
      <c r="E179" s="54">
        <v>4</v>
      </c>
    </row>
    <row r="180" spans="1:5">
      <c r="A180" s="51" t="str">
        <f t="shared" si="3"/>
        <v>LCTLBus Close/Reduce # of LinesLA</v>
      </c>
      <c r="B180" s="51" t="s">
        <v>37</v>
      </c>
      <c r="C180" s="51" t="s">
        <v>166</v>
      </c>
      <c r="D180" s="51" t="s">
        <v>132</v>
      </c>
      <c r="E180" s="54">
        <v>2</v>
      </c>
    </row>
    <row r="181" spans="1:5">
      <c r="A181" s="51" t="str">
        <f t="shared" si="3"/>
        <v>LCTLBus Close/Reduce # of LinesMA</v>
      </c>
      <c r="B181" s="51" t="s">
        <v>37</v>
      </c>
      <c r="C181" s="51" t="s">
        <v>166</v>
      </c>
      <c r="D181" s="51" t="s">
        <v>157</v>
      </c>
      <c r="E181" s="54">
        <v>4</v>
      </c>
    </row>
    <row r="182" spans="1:5">
      <c r="A182" s="51" t="str">
        <f t="shared" si="3"/>
        <v>LCTLBus Close/Reduce # of LinesMD</v>
      </c>
      <c r="B182" s="51" t="s">
        <v>37</v>
      </c>
      <c r="C182" s="51" t="s">
        <v>166</v>
      </c>
      <c r="D182" s="51" t="s">
        <v>158</v>
      </c>
      <c r="E182" s="54">
        <v>1</v>
      </c>
    </row>
    <row r="183" spans="1:5">
      <c r="A183" s="51" t="str">
        <f t="shared" si="3"/>
        <v>LCTLBus Close/Reduce # of LinesMI</v>
      </c>
      <c r="B183" s="51" t="s">
        <v>37</v>
      </c>
      <c r="C183" s="51" t="s">
        <v>166</v>
      </c>
      <c r="D183" s="51" t="s">
        <v>133</v>
      </c>
      <c r="E183" s="54">
        <v>2</v>
      </c>
    </row>
    <row r="184" spans="1:5">
      <c r="A184" s="51" t="str">
        <f t="shared" si="3"/>
        <v>LCTLBus Close/Reduce # of LinesMN</v>
      </c>
      <c r="B184" s="51" t="s">
        <v>37</v>
      </c>
      <c r="C184" s="51" t="s">
        <v>166</v>
      </c>
      <c r="D184" s="51" t="s">
        <v>134</v>
      </c>
      <c r="E184" s="54">
        <v>1</v>
      </c>
    </row>
    <row r="185" spans="1:5">
      <c r="A185" s="51" t="str">
        <f t="shared" si="3"/>
        <v>LCTLBus Close/Reduce # of LinesMO</v>
      </c>
      <c r="B185" s="51" t="s">
        <v>37</v>
      </c>
      <c r="C185" s="51" t="s">
        <v>166</v>
      </c>
      <c r="D185" s="51" t="s">
        <v>135</v>
      </c>
      <c r="E185" s="54">
        <v>19</v>
      </c>
    </row>
    <row r="186" spans="1:5">
      <c r="A186" s="51" t="str">
        <f t="shared" si="3"/>
        <v>LCTLBus Close/Reduce # of LinesMT</v>
      </c>
      <c r="B186" s="51" t="s">
        <v>37</v>
      </c>
      <c r="C186" s="51" t="s">
        <v>166</v>
      </c>
      <c r="D186" s="51" t="s">
        <v>137</v>
      </c>
      <c r="E186" s="54">
        <v>1</v>
      </c>
    </row>
    <row r="187" spans="1:5">
      <c r="A187" s="51" t="str">
        <f t="shared" si="3"/>
        <v>LCTLBus Close/Reduce # of LinesNC</v>
      </c>
      <c r="B187" s="51" t="s">
        <v>37</v>
      </c>
      <c r="C187" s="51" t="s">
        <v>166</v>
      </c>
      <c r="D187" s="51" t="s">
        <v>138</v>
      </c>
      <c r="E187" s="54">
        <v>42</v>
      </c>
    </row>
    <row r="188" spans="1:5">
      <c r="A188" s="51" t="str">
        <f t="shared" si="3"/>
        <v>LCTLBus Close/Reduce # of LinesNJ</v>
      </c>
      <c r="B188" s="51" t="s">
        <v>37</v>
      </c>
      <c r="C188" s="51" t="s">
        <v>166</v>
      </c>
      <c r="D188" s="51" t="s">
        <v>140</v>
      </c>
      <c r="E188" s="54">
        <v>4</v>
      </c>
    </row>
    <row r="189" spans="1:5">
      <c r="A189" s="51" t="str">
        <f t="shared" si="3"/>
        <v>LCTLBus Close/Reduce # of LinesNV</v>
      </c>
      <c r="B189" s="51" t="s">
        <v>37</v>
      </c>
      <c r="C189" s="51" t="s">
        <v>166</v>
      </c>
      <c r="D189" s="51" t="s">
        <v>141</v>
      </c>
      <c r="E189" s="54">
        <v>16</v>
      </c>
    </row>
    <row r="190" spans="1:5">
      <c r="A190" s="51" t="str">
        <f t="shared" si="3"/>
        <v>LCTLBus Close/Reduce # of LinesNY</v>
      </c>
      <c r="B190" s="51" t="s">
        <v>37</v>
      </c>
      <c r="C190" s="51" t="s">
        <v>166</v>
      </c>
      <c r="D190" s="51" t="s">
        <v>142</v>
      </c>
      <c r="E190" s="54">
        <v>4</v>
      </c>
    </row>
    <row r="191" spans="1:5">
      <c r="A191" s="51" t="str">
        <f t="shared" si="3"/>
        <v>LCTLBus Close/Reduce # of LinesOH</v>
      </c>
      <c r="B191" s="51" t="s">
        <v>37</v>
      </c>
      <c r="C191" s="51" t="s">
        <v>166</v>
      </c>
      <c r="D191" s="51" t="s">
        <v>143</v>
      </c>
      <c r="E191" s="54">
        <v>12</v>
      </c>
    </row>
    <row r="192" spans="1:5">
      <c r="A192" s="51" t="str">
        <f t="shared" si="3"/>
        <v>LCTLBus Close/Reduce # of LinesOK</v>
      </c>
      <c r="B192" s="51" t="s">
        <v>37</v>
      </c>
      <c r="C192" s="51" t="s">
        <v>166</v>
      </c>
      <c r="D192" s="51" t="s">
        <v>144</v>
      </c>
      <c r="E192" s="54">
        <v>1</v>
      </c>
    </row>
    <row r="193" spans="1:5">
      <c r="A193" s="51" t="str">
        <f t="shared" si="3"/>
        <v>LCTLBus Close/Reduce # of LinesOR</v>
      </c>
      <c r="B193" s="51" t="s">
        <v>37</v>
      </c>
      <c r="C193" s="51" t="s">
        <v>166</v>
      </c>
      <c r="D193" s="51" t="s">
        <v>145</v>
      </c>
      <c r="E193" s="54">
        <v>7</v>
      </c>
    </row>
    <row r="194" spans="1:5">
      <c r="A194" s="51" t="str">
        <f t="shared" si="3"/>
        <v>LCTLBus Close/Reduce # of LinesPA</v>
      </c>
      <c r="B194" s="51" t="s">
        <v>37</v>
      </c>
      <c r="C194" s="51" t="s">
        <v>166</v>
      </c>
      <c r="D194" s="51" t="s">
        <v>146</v>
      </c>
      <c r="E194" s="54">
        <v>14</v>
      </c>
    </row>
    <row r="195" spans="1:5">
      <c r="A195" s="51" t="str">
        <f t="shared" ref="A195:A200" si="4">B195&amp;C195&amp;D195</f>
        <v>LCTLBus Close/Reduce # of LinesSC</v>
      </c>
      <c r="B195" s="51" t="s">
        <v>37</v>
      </c>
      <c r="C195" s="51" t="s">
        <v>166</v>
      </c>
      <c r="D195" s="51" t="s">
        <v>147</v>
      </c>
      <c r="E195" s="54">
        <v>1</v>
      </c>
    </row>
    <row r="196" spans="1:5">
      <c r="A196" s="51" t="str">
        <f t="shared" si="4"/>
        <v>LCTLBus Close/Reduce # of LinesTN</v>
      </c>
      <c r="B196" s="51" t="s">
        <v>37</v>
      </c>
      <c r="C196" s="51" t="s">
        <v>166</v>
      </c>
      <c r="D196" s="51" t="s">
        <v>148</v>
      </c>
      <c r="E196" s="54">
        <v>13</v>
      </c>
    </row>
    <row r="197" spans="1:5">
      <c r="A197" s="51" t="str">
        <f t="shared" si="4"/>
        <v>LCTLBus Close/Reduce # of LinesTX</v>
      </c>
      <c r="B197" s="51" t="s">
        <v>37</v>
      </c>
      <c r="C197" s="51" t="s">
        <v>166</v>
      </c>
      <c r="D197" s="51" t="s">
        <v>149</v>
      </c>
      <c r="E197" s="54">
        <v>21</v>
      </c>
    </row>
    <row r="198" spans="1:5">
      <c r="A198" s="51" t="str">
        <f t="shared" si="4"/>
        <v>LCTLBus Close/Reduce # of LinesVA</v>
      </c>
      <c r="B198" s="51" t="s">
        <v>37</v>
      </c>
      <c r="C198" s="51" t="s">
        <v>166</v>
      </c>
      <c r="D198" s="51" t="s">
        <v>150</v>
      </c>
      <c r="E198" s="54">
        <v>16</v>
      </c>
    </row>
    <row r="199" spans="1:5">
      <c r="A199" s="51" t="str">
        <f t="shared" si="4"/>
        <v>LCTLBus Close/Reduce # of LinesWA</v>
      </c>
      <c r="B199" s="51" t="s">
        <v>37</v>
      </c>
      <c r="C199" s="51" t="s">
        <v>166</v>
      </c>
      <c r="D199" s="51" t="s">
        <v>151</v>
      </c>
      <c r="E199" s="54">
        <v>6</v>
      </c>
    </row>
    <row r="200" spans="1:5">
      <c r="A200" s="51" t="str">
        <f t="shared" si="4"/>
        <v>LCTLBus Close/Reduce # of LinesWI</v>
      </c>
      <c r="B200" s="51" t="s">
        <v>37</v>
      </c>
      <c r="C200" s="51" t="s">
        <v>166</v>
      </c>
      <c r="D200" s="51" t="s">
        <v>152</v>
      </c>
      <c r="E200" s="54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J31" sqref="J31"/>
    </sheetView>
  </sheetViews>
  <sheetFormatPr defaultRowHeight="12.75"/>
  <sheetData>
    <row r="1" spans="1:2">
      <c r="A1" t="str">
        <f>IF(Sheet4!P126&gt;0,Sheet4!O126,"")</f>
        <v/>
      </c>
      <c r="B1" t="e">
        <f>VLOOKUP(A1,Sheet4!$O$126:$P$151,2,FALSE)</f>
        <v>#N/A</v>
      </c>
    </row>
    <row r="2" spans="1:2">
      <c r="A2" t="str">
        <f>IF(Sheet4!P127&gt;0,Sheet4!O127,"")</f>
        <v/>
      </c>
      <c r="B2" t="e">
        <f>VLOOKUP(A2,Sheet4!$O$126:$P$151,2,FALSE)</f>
        <v>#N/A</v>
      </c>
    </row>
    <row r="3" spans="1:2">
      <c r="A3" t="str">
        <f>IF(Sheet4!P128&gt;0,Sheet4!O128,"")</f>
        <v/>
      </c>
      <c r="B3" t="e">
        <f>VLOOKUP(A3,Sheet4!$O$126:$P$151,2,FALSE)</f>
        <v>#N/A</v>
      </c>
    </row>
    <row r="4" spans="1:2">
      <c r="A4" t="str">
        <f>IF(Sheet4!P129&gt;0,Sheet4!O129,"")</f>
        <v/>
      </c>
      <c r="B4" t="e">
        <f>VLOOKUP(A4,Sheet4!$O$126:$P$151,2,FALSE)</f>
        <v>#N/A</v>
      </c>
    </row>
    <row r="5" spans="1:2">
      <c r="A5" t="str">
        <f>IF(Sheet4!P130&gt;0,Sheet4!O130,"")</f>
        <v/>
      </c>
      <c r="B5" t="e">
        <f>VLOOKUP(A5,Sheet4!$O$126:$P$151,2,FALSE)</f>
        <v>#N/A</v>
      </c>
    </row>
    <row r="6" spans="1:2">
      <c r="A6" t="str">
        <f>IF(Sheet4!P131&gt;0,Sheet4!O131,"")</f>
        <v/>
      </c>
      <c r="B6" t="e">
        <f>VLOOKUP(A6,Sheet4!$O$126:$P$151,2,FALSE)</f>
        <v>#N/A</v>
      </c>
    </row>
    <row r="7" spans="1:2">
      <c r="A7" t="str">
        <f>IF(Sheet4!P132&gt;0,Sheet4!O132,"")</f>
        <v/>
      </c>
      <c r="B7" t="e">
        <f>VLOOKUP(A7,Sheet4!$O$126:$P$151,2,FALSE)</f>
        <v>#N/A</v>
      </c>
    </row>
    <row r="8" spans="1:2">
      <c r="A8" t="str">
        <f>IF(Sheet4!P133&gt;0,Sheet4!O133,"")</f>
        <v/>
      </c>
      <c r="B8" t="e">
        <f>VLOOKUP(A8,Sheet4!$O$126:$P$151,2,FALSE)</f>
        <v>#N/A</v>
      </c>
    </row>
    <row r="9" spans="1:2">
      <c r="A9" t="str">
        <f>IF(Sheet4!P134&gt;0,Sheet4!O134,"")</f>
        <v/>
      </c>
      <c r="B9" t="e">
        <f>VLOOKUP(A9,Sheet4!$O$126:$P$151,2,FALSE)</f>
        <v>#N/A</v>
      </c>
    </row>
    <row r="10" spans="1:2">
      <c r="A10" t="str">
        <f>IF(Sheet4!P135&gt;0,Sheet4!O135,"")</f>
        <v/>
      </c>
      <c r="B10" t="e">
        <f>VLOOKUP(A10,Sheet4!$O$126:$P$151,2,FALSE)</f>
        <v>#N/A</v>
      </c>
    </row>
    <row r="11" spans="1:2">
      <c r="A11" t="str">
        <f>IF(Sheet4!P136&gt;0,Sheet4!O136,"")</f>
        <v/>
      </c>
      <c r="B11" t="e">
        <f>VLOOKUP(A11,Sheet4!$O$126:$P$151,2,FALSE)</f>
        <v>#N/A</v>
      </c>
    </row>
    <row r="12" spans="1:2">
      <c r="A12" t="str">
        <f>IF(Sheet4!P137&gt;0,Sheet4!O137,"")</f>
        <v>CC2A3</v>
      </c>
      <c r="B12">
        <f>VLOOKUP(A12,Sheet4!$O$126:$P$151,2,FALSE)</f>
        <v>317</v>
      </c>
    </row>
    <row r="13" spans="1:2">
      <c r="A13" t="str">
        <f>IF(Sheet4!P138&gt;0,Sheet4!O138,"")</f>
        <v>287C2</v>
      </c>
      <c r="B13">
        <f>VLOOKUP(A13,Sheet4!$O$126:$P$151,2,FALSE)</f>
        <v>249</v>
      </c>
    </row>
    <row r="14" spans="1:2">
      <c r="A14" t="str">
        <f>IF(Sheet4!P139&gt;0,Sheet4!O139,"")</f>
        <v>290C2</v>
      </c>
      <c r="B14">
        <f>VLOOKUP(A14,Sheet4!$O$126:$P$151,2,FALSE)</f>
        <v>643</v>
      </c>
    </row>
    <row r="15" spans="1:2">
      <c r="A15" t="str">
        <f>IF(Sheet4!P140&gt;0,Sheet4!O140,"")</f>
        <v>CCA3YR</v>
      </c>
      <c r="B15">
        <f>VLOOKUP(A15,Sheet4!$O$126:$P$151,2,FALSE)</f>
        <v>308</v>
      </c>
    </row>
    <row r="16" spans="1:2">
      <c r="A16" t="str">
        <f>IF(Sheet4!P141&gt;0,Sheet4!O141,"")</f>
        <v>442K</v>
      </c>
      <c r="B16">
        <f>VLOOKUP(A16,Sheet4!$O$126:$P$151,2,FALSE)</f>
        <v>267</v>
      </c>
    </row>
    <row r="17" spans="1:2">
      <c r="A17" t="str">
        <f>IF(Sheet4!P142&gt;0,Sheet4!O142,"")</f>
        <v/>
      </c>
      <c r="B17" t="e">
        <f>VLOOKUP(A17,Sheet4!$O$126:$P$151,2,FALSE)</f>
        <v>#N/A</v>
      </c>
    </row>
    <row r="18" spans="1:2">
      <c r="A18" t="str">
        <f>IF(Sheet4!P143&gt;0,Sheet4!O143,"")</f>
        <v/>
      </c>
      <c r="B18" t="e">
        <f>VLOOKUP(A18,Sheet4!$O$126:$P$151,2,FALSE)</f>
        <v>#N/A</v>
      </c>
    </row>
    <row r="19" spans="1:2">
      <c r="A19" t="str">
        <f>IF(Sheet4!P144&gt;0,Sheet4!O144,"")</f>
        <v/>
      </c>
      <c r="B19" t="e">
        <f>VLOOKUP(A19,Sheet4!$O$126:$P$151,2,FALSE)</f>
        <v>#N/A</v>
      </c>
    </row>
    <row r="20" spans="1:2">
      <c r="A20" t="str">
        <f>IF(Sheet4!P145&gt;0,Sheet4!O145,"")</f>
        <v/>
      </c>
      <c r="B20" t="e">
        <f>VLOOKUP(A20,Sheet4!$O$126:$P$151,2,FALSE)</f>
        <v>#N/A</v>
      </c>
    </row>
    <row r="21" spans="1:2">
      <c r="A21" t="str">
        <f>IF(Sheet4!P146&gt;0,Sheet4!O146,"")</f>
        <v/>
      </c>
      <c r="B21" t="e">
        <f>VLOOKUP(A21,Sheet4!$O$126:$P$151,2,FALSE)</f>
        <v>#N/A</v>
      </c>
    </row>
    <row r="22" spans="1:2">
      <c r="A22" t="str">
        <f>IF(Sheet4!P147&gt;0,Sheet4!O147,"")</f>
        <v/>
      </c>
      <c r="B22" t="e">
        <f>VLOOKUP(A22,Sheet4!$O$126:$P$151,2,FALSE)</f>
        <v>#N/A</v>
      </c>
    </row>
    <row r="23" spans="1:2">
      <c r="A23" t="str">
        <f>IF(Sheet4!P148&gt;0,Sheet4!O148,"")</f>
        <v/>
      </c>
      <c r="B23" t="e">
        <f>VLOOKUP(A23,Sheet4!$O$126:$P$151,2,FALSE)</f>
        <v>#N/A</v>
      </c>
    </row>
    <row r="24" spans="1:2">
      <c r="A24" t="str">
        <f>IF(Sheet4!P149&gt;0,Sheet4!O149,"")</f>
        <v/>
      </c>
      <c r="B24" t="e">
        <f>VLOOKUP(A24,Sheet4!$O$126:$P$151,2,FALSE)</f>
        <v>#N/A</v>
      </c>
    </row>
    <row r="25" spans="1:2">
      <c r="A25" t="str">
        <f>IF(Sheet4!P150&gt;0,Sheet4!O150,"")</f>
        <v/>
      </c>
      <c r="B25" t="e">
        <f>VLOOKUP(A25,Sheet4!$O$126:$P$151,2,FALSE)</f>
        <v>#N/A</v>
      </c>
    </row>
    <row r="26" spans="1:2">
      <c r="A26" t="str">
        <f>IF(Sheet4!P151&gt;0,Sheet4!O151,"")</f>
        <v/>
      </c>
      <c r="B26" t="e">
        <f>VLOOKUP(A26,Sheet4!$O$126:$P$151,2,FALSE)</f>
        <v>#N/A</v>
      </c>
    </row>
    <row r="27" spans="1:2">
      <c r="A27" t="str">
        <f>IF(Sheet4!P152&gt;0,Sheet4!O152,"")</f>
        <v/>
      </c>
    </row>
    <row r="28" spans="1:2">
      <c r="A28" t="str">
        <f>IF(Sheet4!P153&gt;0,Sheet4!O153,"")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U933"/>
  <sheetViews>
    <sheetView showGridLines="0" tabSelected="1" workbookViewId="0">
      <selection activeCell="O14" sqref="O14"/>
    </sheetView>
  </sheetViews>
  <sheetFormatPr defaultRowHeight="12.75"/>
  <cols>
    <col min="1" max="2" width="14.140625" customWidth="1"/>
    <col min="3" max="3" width="13.85546875" customWidth="1"/>
    <col min="4" max="4" width="13.140625" customWidth="1"/>
    <col min="12" max="12" width="3" style="7" customWidth="1"/>
    <col min="14" max="14" width="3" style="7" customWidth="1"/>
    <col min="15" max="15" width="2.85546875" style="7" customWidth="1"/>
    <col min="19" max="19" width="14.5703125" customWidth="1"/>
    <col min="20" max="20" width="23.42578125" customWidth="1"/>
    <col min="28" max="28" width="19.42578125" customWidth="1"/>
    <col min="29" max="29" width="5.28515625" style="7" customWidth="1"/>
    <col min="33" max="33" width="12" customWidth="1"/>
    <col min="39" max="39" width="4" style="7" customWidth="1"/>
    <col min="49" max="49" width="5.28515625" style="7" customWidth="1"/>
    <col min="59" max="59" width="4.5703125" style="7" customWidth="1"/>
  </cols>
  <sheetData>
    <row r="1" spans="1:87">
      <c r="A1" s="1"/>
      <c r="B1" s="1"/>
      <c r="C1" s="5" t="s">
        <v>230</v>
      </c>
      <c r="D1" s="5" t="s">
        <v>116</v>
      </c>
      <c r="E1" s="5"/>
      <c r="F1" s="1"/>
      <c r="G1" s="1"/>
      <c r="H1" s="1"/>
      <c r="I1" s="1"/>
      <c r="J1" s="1"/>
      <c r="K1" s="1"/>
      <c r="L1" s="1"/>
      <c r="N1"/>
      <c r="O1"/>
      <c r="AM1"/>
      <c r="AW1"/>
      <c r="BG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>
      <c r="B2" s="4"/>
      <c r="L2" s="1"/>
    </row>
    <row r="3" spans="1:87">
      <c r="B3" s="4"/>
      <c r="L3" s="1"/>
    </row>
    <row r="4" spans="1:87">
      <c r="B4" s="80" t="s">
        <v>32</v>
      </c>
      <c r="L4" s="1"/>
    </row>
    <row r="5" spans="1:87">
      <c r="L5" s="1"/>
    </row>
    <row r="6" spans="1:87">
      <c r="L6" s="1"/>
    </row>
    <row r="7" spans="1:87">
      <c r="L7" s="1"/>
      <c r="AE7" s="6"/>
      <c r="AF7" s="4"/>
      <c r="AG7" s="4"/>
      <c r="AO7" s="4"/>
      <c r="AP7" s="4"/>
      <c r="AY7" s="4"/>
    </row>
    <row r="8" spans="1:87">
      <c r="L8" s="1"/>
    </row>
    <row r="9" spans="1:87">
      <c r="L9" s="1"/>
    </row>
    <row r="10" spans="1:87">
      <c r="L10" s="1"/>
    </row>
    <row r="11" spans="1:87">
      <c r="L11" s="1"/>
    </row>
    <row r="12" spans="1:87">
      <c r="L12" s="1"/>
    </row>
    <row r="13" spans="1:87">
      <c r="L13" s="1"/>
    </row>
    <row r="14" spans="1:87">
      <c r="L14" s="1"/>
    </row>
    <row r="15" spans="1:87">
      <c r="L15" s="1"/>
    </row>
    <row r="16" spans="1:87">
      <c r="L16" s="1"/>
    </row>
    <row r="17" spans="2:151">
      <c r="L17" s="1"/>
    </row>
    <row r="18" spans="2:151">
      <c r="L18" s="1"/>
    </row>
    <row r="19" spans="2:151">
      <c r="L19" s="1"/>
    </row>
    <row r="20" spans="2:151">
      <c r="L20" s="1"/>
    </row>
    <row r="21" spans="2:151">
      <c r="L21" s="1"/>
    </row>
    <row r="22" spans="2:151">
      <c r="L22" s="1"/>
    </row>
    <row r="23" spans="2:151">
      <c r="L23" s="1"/>
    </row>
    <row r="24" spans="2:151"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98"/>
      <c r="AU24" s="98"/>
      <c r="AV24" s="98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</row>
    <row r="25" spans="2:151" s="1" customFormat="1">
      <c r="B25" s="5" t="s">
        <v>16</v>
      </c>
      <c r="C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</row>
    <row r="26" spans="2:151">
      <c r="L26" s="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X26" s="7"/>
      <c r="AY26" s="8"/>
      <c r="AZ26" s="8"/>
      <c r="BA26" s="7"/>
      <c r="BB26" s="7"/>
      <c r="BC26" s="7"/>
      <c r="BD26" s="7"/>
      <c r="BE26" s="7"/>
      <c r="BF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</row>
    <row r="27" spans="2:151">
      <c r="B27" s="6" t="s">
        <v>232</v>
      </c>
      <c r="C27" s="4"/>
      <c r="L27" s="1"/>
      <c r="M27" s="3"/>
      <c r="N27" s="3"/>
      <c r="O27" s="3"/>
      <c r="P27" s="3"/>
      <c r="Q27" s="3"/>
      <c r="R27" s="4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99"/>
      <c r="AG27" s="47"/>
      <c r="AH27" s="47"/>
      <c r="AI27" s="3"/>
      <c r="AJ27" s="3"/>
      <c r="AK27" s="3"/>
      <c r="AL27" s="3"/>
      <c r="AM27" s="3"/>
      <c r="AN27" s="3"/>
      <c r="AO27" s="47"/>
      <c r="AP27" s="47"/>
      <c r="AQ27" s="3"/>
      <c r="AR27" s="3"/>
      <c r="AS27" s="3"/>
      <c r="AT27" s="3"/>
      <c r="AU27" s="3"/>
      <c r="AV27" s="3"/>
      <c r="AX27" s="7"/>
      <c r="AY27" s="7"/>
      <c r="AZ27" s="7"/>
      <c r="BA27" s="7"/>
      <c r="BB27" s="7"/>
      <c r="BC27" s="7"/>
      <c r="BD27" s="7"/>
      <c r="BE27" s="7"/>
      <c r="BF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</row>
    <row r="28" spans="2:151">
      <c r="L28" s="1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</row>
    <row r="29" spans="2:151">
      <c r="B29" s="80" t="s">
        <v>33</v>
      </c>
      <c r="D29" s="80" t="s">
        <v>32</v>
      </c>
      <c r="L29" s="1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</row>
    <row r="30" spans="2:151">
      <c r="B30" s="6"/>
      <c r="C30" s="4"/>
      <c r="D30" s="4"/>
      <c r="L30" s="1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</row>
    <row r="31" spans="2:151">
      <c r="C31" s="4"/>
      <c r="D31" s="4"/>
      <c r="L31" s="1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</row>
    <row r="32" spans="2:151">
      <c r="B32" s="6"/>
      <c r="C32" s="4"/>
      <c r="D32" s="4"/>
      <c r="L32" s="1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</row>
    <row r="33" spans="1:33">
      <c r="B33" s="6"/>
      <c r="C33" s="4"/>
      <c r="D33" s="4"/>
      <c r="L33" s="1"/>
    </row>
    <row r="34" spans="1:33">
      <c r="L34" s="1"/>
    </row>
    <row r="35" spans="1:33">
      <c r="L35" s="1"/>
    </row>
    <row r="36" spans="1:33">
      <c r="L36" s="1"/>
    </row>
    <row r="37" spans="1:33">
      <c r="L37" s="1"/>
    </row>
    <row r="38" spans="1:33">
      <c r="L38" s="1"/>
    </row>
    <row r="39" spans="1:33">
      <c r="L39" s="1"/>
    </row>
    <row r="40" spans="1:33">
      <c r="L40" s="1"/>
    </row>
    <row r="41" spans="1:33">
      <c r="L41" s="1"/>
    </row>
    <row r="42" spans="1:33">
      <c r="L42" s="1"/>
    </row>
    <row r="43" spans="1:33">
      <c r="L43" s="1"/>
    </row>
    <row r="44" spans="1:33">
      <c r="L44" s="1"/>
    </row>
    <row r="45" spans="1:33">
      <c r="L45" s="1"/>
    </row>
    <row r="46" spans="1:33">
      <c r="L46" s="1"/>
    </row>
    <row r="47" spans="1:33" s="3" customFormat="1">
      <c r="A47"/>
      <c r="B47"/>
      <c r="C47"/>
      <c r="D47"/>
      <c r="E47"/>
      <c r="F47"/>
      <c r="G47"/>
      <c r="H47"/>
      <c r="I47"/>
      <c r="J47"/>
      <c r="K47"/>
      <c r="L47" s="1"/>
      <c r="M47"/>
    </row>
    <row r="48" spans="1:33" s="3" customFormat="1">
      <c r="A48"/>
      <c r="B48"/>
      <c r="C48"/>
      <c r="D48"/>
      <c r="E48"/>
      <c r="F48"/>
      <c r="G48"/>
      <c r="H48"/>
      <c r="I48"/>
      <c r="J48"/>
      <c r="K48"/>
      <c r="L48" s="1"/>
      <c r="M48"/>
      <c r="O48" s="7"/>
      <c r="AE48" s="9"/>
      <c r="AF48" s="8"/>
      <c r="AG48" s="8"/>
    </row>
    <row r="49" spans="1:52" s="3" customFormat="1">
      <c r="A49"/>
      <c r="B49"/>
      <c r="C49"/>
      <c r="D49"/>
      <c r="E49"/>
      <c r="F49"/>
      <c r="G49"/>
      <c r="H49"/>
      <c r="I49"/>
      <c r="J49"/>
      <c r="K49"/>
      <c r="L49" s="1"/>
      <c r="M49"/>
      <c r="O49" s="7"/>
      <c r="Q49" s="6"/>
      <c r="R49" s="4"/>
      <c r="S49" s="4"/>
      <c r="T49"/>
      <c r="AN49"/>
      <c r="AO49" s="4"/>
      <c r="AP49"/>
      <c r="AQ49"/>
      <c r="AX49"/>
      <c r="AY49" s="4"/>
      <c r="AZ49"/>
    </row>
    <row r="50" spans="1:52">
      <c r="L50" s="1"/>
      <c r="P50" s="7"/>
    </row>
    <row r="51" spans="1:52">
      <c r="L51" s="1"/>
      <c r="P51" s="7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P52" s="7"/>
    </row>
    <row r="53" spans="1:52">
      <c r="P53" s="7"/>
    </row>
    <row r="54" spans="1:52">
      <c r="P54" s="7"/>
    </row>
    <row r="55" spans="1:52">
      <c r="P55" s="7"/>
    </row>
    <row r="56" spans="1:52">
      <c r="P56" s="7"/>
    </row>
    <row r="57" spans="1:52">
      <c r="P57" s="7"/>
    </row>
    <row r="58" spans="1:52">
      <c r="P58" s="7"/>
    </row>
    <row r="59" spans="1:52">
      <c r="P59" s="7"/>
    </row>
    <row r="60" spans="1:52">
      <c r="P60" s="7"/>
    </row>
    <row r="61" spans="1:52">
      <c r="P61" s="7"/>
    </row>
    <row r="62" spans="1:52">
      <c r="P62" s="7"/>
    </row>
    <row r="63" spans="1:52">
      <c r="P63" s="7"/>
    </row>
    <row r="64" spans="1:52">
      <c r="P64" s="7"/>
    </row>
    <row r="65" spans="16:51">
      <c r="P65" s="7"/>
    </row>
    <row r="66" spans="16:51">
      <c r="P66" s="7"/>
    </row>
    <row r="67" spans="16:51">
      <c r="P67" s="7"/>
    </row>
    <row r="68" spans="16:51">
      <c r="P68" s="7"/>
    </row>
    <row r="69" spans="16:51" s="7" customFormat="1"/>
    <row r="70" spans="16:51">
      <c r="P70" s="7"/>
      <c r="Q70" s="6"/>
      <c r="R70" s="4"/>
      <c r="S70" s="4"/>
    </row>
    <row r="71" spans="16:51">
      <c r="P71" s="7"/>
      <c r="AF71" s="6"/>
      <c r="AG71" s="4"/>
      <c r="AH71" s="4"/>
      <c r="AO71" s="4"/>
      <c r="AP71" s="4"/>
      <c r="AX71" s="4"/>
      <c r="AY71" s="4"/>
    </row>
    <row r="72" spans="16:51">
      <c r="P72" s="7"/>
    </row>
    <row r="73" spans="16:51">
      <c r="P73" s="7"/>
    </row>
    <row r="74" spans="16:51">
      <c r="P74" s="7"/>
    </row>
    <row r="75" spans="16:51">
      <c r="P75" s="7"/>
    </row>
    <row r="76" spans="16:51">
      <c r="P76" s="7"/>
    </row>
    <row r="77" spans="16:51">
      <c r="P77" s="7"/>
    </row>
    <row r="78" spans="16:51">
      <c r="P78" s="7"/>
    </row>
    <row r="79" spans="16:51">
      <c r="P79" s="7"/>
    </row>
    <row r="80" spans="16:51">
      <c r="P80" s="7"/>
    </row>
    <row r="81" spans="16:16">
      <c r="P81" s="7"/>
    </row>
    <row r="82" spans="16:16">
      <c r="P82" s="7"/>
    </row>
    <row r="83" spans="16:16">
      <c r="P83" s="7"/>
    </row>
    <row r="84" spans="16:16">
      <c r="P84" s="7"/>
    </row>
    <row r="85" spans="16:16">
      <c r="P85" s="7"/>
    </row>
    <row r="86" spans="16:16">
      <c r="P86" s="7"/>
    </row>
    <row r="87" spans="16:16">
      <c r="P87" s="7"/>
    </row>
    <row r="88" spans="16:16">
      <c r="P88" s="7"/>
    </row>
    <row r="89" spans="16:16">
      <c r="P89" s="7"/>
    </row>
    <row r="90" spans="16:16">
      <c r="P90" s="7"/>
    </row>
    <row r="91" spans="16:16">
      <c r="P91" s="7"/>
    </row>
    <row r="92" spans="16:16">
      <c r="P92" s="7"/>
    </row>
    <row r="93" spans="16:16">
      <c r="P93" s="7"/>
    </row>
    <row r="94" spans="16:16">
      <c r="P94" s="7"/>
    </row>
    <row r="95" spans="16:16">
      <c r="P95" s="7"/>
    </row>
    <row r="96" spans="16:16">
      <c r="P96" s="7"/>
    </row>
    <row r="97" spans="16:16">
      <c r="P97" s="7"/>
    </row>
    <row r="98" spans="16:16">
      <c r="P98" s="7"/>
    </row>
    <row r="99" spans="16:16">
      <c r="P99" s="7"/>
    </row>
    <row r="100" spans="16:16">
      <c r="P100" s="7"/>
    </row>
    <row r="101" spans="16:16">
      <c r="P101" s="7"/>
    </row>
    <row r="102" spans="16:16">
      <c r="P102" s="7"/>
    </row>
    <row r="103" spans="16:16">
      <c r="P103" s="7"/>
    </row>
    <row r="104" spans="16:16">
      <c r="P104" s="7"/>
    </row>
    <row r="105" spans="16:16">
      <c r="P105" s="7"/>
    </row>
    <row r="106" spans="16:16">
      <c r="P106" s="7"/>
    </row>
    <row r="107" spans="16:16">
      <c r="P107" s="7"/>
    </row>
    <row r="108" spans="16:16">
      <c r="P108" s="7"/>
    </row>
    <row r="109" spans="16:16">
      <c r="P109" s="7"/>
    </row>
    <row r="110" spans="16:16">
      <c r="P110" s="7"/>
    </row>
    <row r="111" spans="16:16">
      <c r="P111" s="7"/>
    </row>
    <row r="112" spans="16:16">
      <c r="P112" s="7"/>
    </row>
    <row r="113" spans="16:16">
      <c r="P113" s="7"/>
    </row>
    <row r="114" spans="16:16">
      <c r="P114" s="7"/>
    </row>
    <row r="115" spans="16:16">
      <c r="P115" s="7"/>
    </row>
    <row r="116" spans="16:16">
      <c r="P116" s="7"/>
    </row>
    <row r="117" spans="16:16">
      <c r="P117" s="7"/>
    </row>
    <row r="118" spans="16:16">
      <c r="P118" s="7"/>
    </row>
    <row r="119" spans="16:16">
      <c r="P119" s="7"/>
    </row>
    <row r="120" spans="16:16">
      <c r="P120" s="7"/>
    </row>
    <row r="121" spans="16:16">
      <c r="P121" s="7"/>
    </row>
    <row r="122" spans="16:16">
      <c r="P122" s="7"/>
    </row>
    <row r="123" spans="16:16">
      <c r="P123" s="7"/>
    </row>
    <row r="124" spans="16:16">
      <c r="P124" s="7"/>
    </row>
    <row r="125" spans="16:16">
      <c r="P125" s="7"/>
    </row>
    <row r="126" spans="16:16">
      <c r="P126" s="7"/>
    </row>
    <row r="127" spans="16:16">
      <c r="P127" s="7"/>
    </row>
    <row r="128" spans="16:16">
      <c r="P128" s="7"/>
    </row>
    <row r="129" spans="16:16">
      <c r="P129" s="7"/>
    </row>
    <row r="130" spans="16:16">
      <c r="P130" s="7"/>
    </row>
    <row r="131" spans="16:16">
      <c r="P131" s="7"/>
    </row>
    <row r="132" spans="16:16">
      <c r="P132" s="7"/>
    </row>
    <row r="133" spans="16:16">
      <c r="P133" s="7"/>
    </row>
    <row r="134" spans="16:16">
      <c r="P134" s="7"/>
    </row>
    <row r="135" spans="16:16">
      <c r="P135" s="7"/>
    </row>
    <row r="136" spans="16:16">
      <c r="P136" s="7"/>
    </row>
    <row r="137" spans="16:16">
      <c r="P137" s="7"/>
    </row>
    <row r="138" spans="16:16">
      <c r="P138" s="7"/>
    </row>
    <row r="139" spans="16:16">
      <c r="P139" s="7"/>
    </row>
    <row r="140" spans="16:16">
      <c r="P140" s="7"/>
    </row>
    <row r="141" spans="16:16">
      <c r="P141" s="7"/>
    </row>
    <row r="142" spans="16:16">
      <c r="P142" s="7"/>
    </row>
    <row r="143" spans="16:16">
      <c r="P143" s="7"/>
    </row>
    <row r="144" spans="16:16">
      <c r="P144" s="7"/>
    </row>
    <row r="145" spans="16:16">
      <c r="P145" s="7"/>
    </row>
    <row r="146" spans="16:16">
      <c r="P146" s="7"/>
    </row>
    <row r="147" spans="16:16">
      <c r="P147" s="7"/>
    </row>
    <row r="148" spans="16:16">
      <c r="P148" s="7"/>
    </row>
    <row r="149" spans="16:16">
      <c r="P149" s="7"/>
    </row>
    <row r="150" spans="16:16">
      <c r="P150" s="7"/>
    </row>
    <row r="151" spans="16:16">
      <c r="P151" s="7"/>
    </row>
    <row r="152" spans="16:16">
      <c r="P152" s="7"/>
    </row>
    <row r="153" spans="16:16">
      <c r="P153" s="7"/>
    </row>
    <row r="154" spans="16:16">
      <c r="P154" s="7"/>
    </row>
    <row r="155" spans="16:16">
      <c r="P155" s="7"/>
    </row>
    <row r="156" spans="16:16">
      <c r="P156" s="7"/>
    </row>
    <row r="157" spans="16:16">
      <c r="P157" s="7"/>
    </row>
    <row r="158" spans="16:16">
      <c r="P158" s="7"/>
    </row>
    <row r="159" spans="16:16">
      <c r="P159" s="7"/>
    </row>
    <row r="160" spans="16:16">
      <c r="P160" s="7"/>
    </row>
    <row r="161" spans="16:16">
      <c r="P161" s="7"/>
    </row>
    <row r="162" spans="16:16">
      <c r="P162" s="7"/>
    </row>
    <row r="163" spans="16:16">
      <c r="P163" s="7"/>
    </row>
    <row r="164" spans="16:16">
      <c r="P164" s="7"/>
    </row>
    <row r="165" spans="16:16">
      <c r="P165" s="7"/>
    </row>
    <row r="166" spans="16:16">
      <c r="P166" s="7"/>
    </row>
    <row r="167" spans="16:16">
      <c r="P167" s="7"/>
    </row>
    <row r="168" spans="16:16">
      <c r="P168" s="7"/>
    </row>
    <row r="169" spans="16:16">
      <c r="P169" s="7"/>
    </row>
    <row r="170" spans="16:16">
      <c r="P170" s="7"/>
    </row>
    <row r="171" spans="16:16">
      <c r="P171" s="7"/>
    </row>
    <row r="172" spans="16:16">
      <c r="P172" s="7"/>
    </row>
    <row r="173" spans="16:16">
      <c r="P173" s="7"/>
    </row>
    <row r="174" spans="16:16">
      <c r="P174" s="7"/>
    </row>
    <row r="175" spans="16:16">
      <c r="P175" s="7"/>
    </row>
    <row r="176" spans="16:16">
      <c r="P176" s="7"/>
    </row>
    <row r="177" spans="16:16">
      <c r="P177" s="7"/>
    </row>
    <row r="178" spans="16:16">
      <c r="P178" s="7"/>
    </row>
    <row r="179" spans="16:16">
      <c r="P179" s="7"/>
    </row>
    <row r="180" spans="16:16">
      <c r="P180" s="7"/>
    </row>
    <row r="181" spans="16:16">
      <c r="P181" s="7"/>
    </row>
    <row r="182" spans="16:16">
      <c r="P182" s="7"/>
    </row>
    <row r="183" spans="16:16">
      <c r="P183" s="7"/>
    </row>
    <row r="184" spans="16:16">
      <c r="P184" s="7"/>
    </row>
    <row r="185" spans="16:16">
      <c r="P185" s="7"/>
    </row>
    <row r="186" spans="16:16">
      <c r="P186" s="7"/>
    </row>
    <row r="187" spans="16:16">
      <c r="P187" s="7"/>
    </row>
    <row r="188" spans="16:16">
      <c r="P188" s="7"/>
    </row>
    <row r="189" spans="16:16">
      <c r="P189" s="7"/>
    </row>
    <row r="190" spans="16:16">
      <c r="P190" s="7"/>
    </row>
    <row r="191" spans="16:16">
      <c r="P191" s="7"/>
    </row>
    <row r="192" spans="16:16">
      <c r="P192" s="7"/>
    </row>
    <row r="193" spans="16:16">
      <c r="P193" s="7"/>
    </row>
    <row r="194" spans="16:16">
      <c r="P194" s="7"/>
    </row>
    <row r="195" spans="16:16">
      <c r="P195" s="7"/>
    </row>
    <row r="196" spans="16:16">
      <c r="P196" s="7"/>
    </row>
    <row r="197" spans="16:16">
      <c r="P197" s="7"/>
    </row>
    <row r="198" spans="16:16">
      <c r="P198" s="7"/>
    </row>
    <row r="199" spans="16:16">
      <c r="P199" s="7"/>
    </row>
    <row r="200" spans="16:16">
      <c r="P200" s="7"/>
    </row>
    <row r="201" spans="16:16">
      <c r="P201" s="7"/>
    </row>
    <row r="202" spans="16:16">
      <c r="P202" s="7"/>
    </row>
    <row r="203" spans="16:16">
      <c r="P203" s="7"/>
    </row>
    <row r="204" spans="16:16">
      <c r="P204" s="7"/>
    </row>
    <row r="205" spans="16:16">
      <c r="P205" s="7"/>
    </row>
    <row r="206" spans="16:16">
      <c r="P206" s="7"/>
    </row>
    <row r="207" spans="16:16">
      <c r="P207" s="7"/>
    </row>
    <row r="208" spans="16:16">
      <c r="P208" s="7"/>
    </row>
    <row r="209" spans="16:16">
      <c r="P209" s="7"/>
    </row>
    <row r="210" spans="16:16">
      <c r="P210" s="7"/>
    </row>
    <row r="211" spans="16:16">
      <c r="P211" s="7"/>
    </row>
    <row r="212" spans="16:16">
      <c r="P212" s="7"/>
    </row>
    <row r="213" spans="16:16">
      <c r="P213" s="7"/>
    </row>
    <row r="214" spans="16:16">
      <c r="P214" s="7"/>
    </row>
    <row r="215" spans="16:16">
      <c r="P215" s="7"/>
    </row>
    <row r="216" spans="16:16">
      <c r="P216" s="7"/>
    </row>
    <row r="217" spans="16:16">
      <c r="P217" s="7"/>
    </row>
    <row r="218" spans="16:16">
      <c r="P218" s="7"/>
    </row>
    <row r="219" spans="16:16">
      <c r="P219" s="7"/>
    </row>
    <row r="220" spans="16:16">
      <c r="P220" s="7"/>
    </row>
    <row r="221" spans="16:16">
      <c r="P221" s="7"/>
    </row>
    <row r="222" spans="16:16">
      <c r="P222" s="7"/>
    </row>
    <row r="223" spans="16:16">
      <c r="P223" s="7"/>
    </row>
    <row r="224" spans="16:16">
      <c r="P224" s="7"/>
    </row>
    <row r="225" spans="16:16">
      <c r="P225" s="7"/>
    </row>
    <row r="226" spans="16:16">
      <c r="P226" s="7"/>
    </row>
    <row r="227" spans="16:16">
      <c r="P227" s="7"/>
    </row>
    <row r="228" spans="16:16">
      <c r="P228" s="7"/>
    </row>
    <row r="229" spans="16:16">
      <c r="P229" s="7"/>
    </row>
    <row r="230" spans="16:16">
      <c r="P230" s="7"/>
    </row>
    <row r="231" spans="16:16">
      <c r="P231" s="7"/>
    </row>
    <row r="232" spans="16:16">
      <c r="P232" s="7"/>
    </row>
    <row r="233" spans="16:16">
      <c r="P233" s="7"/>
    </row>
    <row r="234" spans="16:16">
      <c r="P234" s="7"/>
    </row>
    <row r="235" spans="16:16">
      <c r="P235" s="7"/>
    </row>
    <row r="236" spans="16:16">
      <c r="P236" s="7"/>
    </row>
    <row r="237" spans="16:16">
      <c r="P237" s="7"/>
    </row>
    <row r="238" spans="16:16">
      <c r="P238" s="7"/>
    </row>
    <row r="239" spans="16:16">
      <c r="P239" s="7"/>
    </row>
    <row r="240" spans="16:16">
      <c r="P240" s="7"/>
    </row>
    <row r="241" spans="16:16">
      <c r="P241" s="7"/>
    </row>
    <row r="242" spans="16:16">
      <c r="P242" s="7"/>
    </row>
    <row r="243" spans="16:16">
      <c r="P243" s="7"/>
    </row>
    <row r="244" spans="16:16">
      <c r="P244" s="7"/>
    </row>
    <row r="245" spans="16:16">
      <c r="P245" s="7"/>
    </row>
    <row r="246" spans="16:16">
      <c r="P246" s="7"/>
    </row>
    <row r="247" spans="16:16">
      <c r="P247" s="7"/>
    </row>
    <row r="248" spans="16:16">
      <c r="P248" s="7"/>
    </row>
    <row r="249" spans="16:16">
      <c r="P249" s="7"/>
    </row>
    <row r="250" spans="16:16">
      <c r="P250" s="7"/>
    </row>
    <row r="251" spans="16:16">
      <c r="P251" s="7"/>
    </row>
    <row r="252" spans="16:16">
      <c r="P252" s="7"/>
    </row>
    <row r="253" spans="16:16">
      <c r="P253" s="7"/>
    </row>
    <row r="254" spans="16:16">
      <c r="P254" s="7"/>
    </row>
    <row r="255" spans="16:16">
      <c r="P255" s="7"/>
    </row>
    <row r="256" spans="16:16">
      <c r="P256" s="7"/>
    </row>
    <row r="257" spans="16:16">
      <c r="P257" s="7"/>
    </row>
    <row r="258" spans="16:16">
      <c r="P258" s="7"/>
    </row>
    <row r="259" spans="16:16">
      <c r="P259" s="7"/>
    </row>
    <row r="260" spans="16:16">
      <c r="P260" s="7"/>
    </row>
    <row r="261" spans="16:16">
      <c r="P261" s="7"/>
    </row>
    <row r="262" spans="16:16">
      <c r="P262" s="7"/>
    </row>
    <row r="263" spans="16:16">
      <c r="P263" s="7"/>
    </row>
    <row r="264" spans="16:16">
      <c r="P264" s="7"/>
    </row>
    <row r="265" spans="16:16">
      <c r="P265" s="7"/>
    </row>
    <row r="266" spans="16:16">
      <c r="P266" s="7"/>
    </row>
    <row r="267" spans="16:16">
      <c r="P267" s="7"/>
    </row>
    <row r="268" spans="16:16">
      <c r="P268" s="7"/>
    </row>
    <row r="269" spans="16:16">
      <c r="P269" s="7"/>
    </row>
    <row r="270" spans="16:16">
      <c r="P270" s="7"/>
    </row>
    <row r="271" spans="16:16">
      <c r="P271" s="7"/>
    </row>
    <row r="272" spans="16:16">
      <c r="P272" s="7"/>
    </row>
    <row r="273" spans="16:16">
      <c r="P273" s="7"/>
    </row>
    <row r="274" spans="16:16">
      <c r="P274" s="7"/>
    </row>
    <row r="275" spans="16:16">
      <c r="P275" s="7"/>
    </row>
    <row r="276" spans="16:16">
      <c r="P276" s="7"/>
    </row>
    <row r="277" spans="16:16">
      <c r="P277" s="7"/>
    </row>
    <row r="278" spans="16:16">
      <c r="P278" s="7"/>
    </row>
    <row r="279" spans="16:16">
      <c r="P279" s="7"/>
    </row>
    <row r="280" spans="16:16">
      <c r="P280" s="7"/>
    </row>
    <row r="281" spans="16:16">
      <c r="P281" s="7"/>
    </row>
    <row r="282" spans="16:16">
      <c r="P282" s="7"/>
    </row>
    <row r="283" spans="16:16">
      <c r="P283" s="7"/>
    </row>
    <row r="284" spans="16:16">
      <c r="P284" s="7"/>
    </row>
    <row r="285" spans="16:16">
      <c r="P285" s="7"/>
    </row>
    <row r="286" spans="16:16">
      <c r="P286" s="7"/>
    </row>
    <row r="287" spans="16:16">
      <c r="P287" s="7"/>
    </row>
    <row r="288" spans="16:16">
      <c r="P288" s="7"/>
    </row>
    <row r="289" spans="16:16">
      <c r="P289" s="7"/>
    </row>
    <row r="290" spans="16:16">
      <c r="P290" s="7"/>
    </row>
    <row r="291" spans="16:16">
      <c r="P291" s="7"/>
    </row>
    <row r="292" spans="16:16">
      <c r="P292" s="7"/>
    </row>
    <row r="293" spans="16:16">
      <c r="P293" s="7"/>
    </row>
    <row r="294" spans="16:16">
      <c r="P294" s="7"/>
    </row>
    <row r="295" spans="16:16">
      <c r="P295" s="7"/>
    </row>
    <row r="296" spans="16:16">
      <c r="P296" s="7"/>
    </row>
    <row r="297" spans="16:16">
      <c r="P297" s="7"/>
    </row>
    <row r="298" spans="16:16">
      <c r="P298" s="7"/>
    </row>
    <row r="299" spans="16:16">
      <c r="P299" s="7"/>
    </row>
    <row r="300" spans="16:16">
      <c r="P300" s="7"/>
    </row>
    <row r="301" spans="16:16">
      <c r="P301" s="7"/>
    </row>
    <row r="302" spans="16:16">
      <c r="P302" s="7"/>
    </row>
    <row r="303" spans="16:16">
      <c r="P303" s="7"/>
    </row>
    <row r="304" spans="16:16">
      <c r="P304" s="7"/>
    </row>
    <row r="305" spans="16:16">
      <c r="P305" s="7"/>
    </row>
    <row r="306" spans="16:16">
      <c r="P306" s="7"/>
    </row>
    <row r="307" spans="16:16">
      <c r="P307" s="7"/>
    </row>
    <row r="308" spans="16:16">
      <c r="P308" s="7"/>
    </row>
    <row r="309" spans="16:16">
      <c r="P309" s="7"/>
    </row>
    <row r="310" spans="16:16">
      <c r="P310" s="7"/>
    </row>
    <row r="311" spans="16:16">
      <c r="P311" s="7"/>
    </row>
    <row r="312" spans="16:16">
      <c r="P312" s="7"/>
    </row>
    <row r="313" spans="16:16">
      <c r="P313" s="7"/>
    </row>
    <row r="314" spans="16:16">
      <c r="P314" s="7"/>
    </row>
    <row r="315" spans="16:16">
      <c r="P315" s="7"/>
    </row>
    <row r="316" spans="16:16">
      <c r="P316" s="7"/>
    </row>
    <row r="317" spans="16:16">
      <c r="P317" s="7"/>
    </row>
    <row r="318" spans="16:16">
      <c r="P318" s="7"/>
    </row>
    <row r="319" spans="16:16">
      <c r="P319" s="7"/>
    </row>
    <row r="320" spans="16:16">
      <c r="P320" s="7"/>
    </row>
    <row r="321" spans="16:16">
      <c r="P321" s="7"/>
    </row>
    <row r="322" spans="16:16">
      <c r="P322" s="7"/>
    </row>
    <row r="323" spans="16:16">
      <c r="P323" s="7"/>
    </row>
    <row r="324" spans="16:16">
      <c r="P324" s="7"/>
    </row>
    <row r="325" spans="16:16">
      <c r="P325" s="7"/>
    </row>
    <row r="326" spans="16:16">
      <c r="P326" s="7"/>
    </row>
    <row r="327" spans="16:16">
      <c r="P327" s="7"/>
    </row>
    <row r="328" spans="16:16">
      <c r="P328" s="7"/>
    </row>
    <row r="329" spans="16:16">
      <c r="P329" s="7"/>
    </row>
    <row r="330" spans="16:16">
      <c r="P330" s="7"/>
    </row>
    <row r="331" spans="16:16">
      <c r="P331" s="7"/>
    </row>
    <row r="332" spans="16:16">
      <c r="P332" s="7"/>
    </row>
    <row r="333" spans="16:16">
      <c r="P333" s="7"/>
    </row>
    <row r="334" spans="16:16">
      <c r="P334" s="7"/>
    </row>
    <row r="335" spans="16:16">
      <c r="P335" s="7"/>
    </row>
    <row r="336" spans="16:16">
      <c r="P336" s="7"/>
    </row>
    <row r="337" spans="16:16">
      <c r="P337" s="7"/>
    </row>
    <row r="338" spans="16:16">
      <c r="P338" s="7"/>
    </row>
    <row r="339" spans="16:16">
      <c r="P339" s="7"/>
    </row>
    <row r="340" spans="16:16">
      <c r="P340" s="7"/>
    </row>
    <row r="341" spans="16:16">
      <c r="P341" s="7"/>
    </row>
    <row r="342" spans="16:16">
      <c r="P342" s="7"/>
    </row>
    <row r="343" spans="16:16">
      <c r="P343" s="7"/>
    </row>
    <row r="344" spans="16:16">
      <c r="P344" s="7"/>
    </row>
    <row r="345" spans="16:16">
      <c r="P345" s="7"/>
    </row>
    <row r="346" spans="16:16">
      <c r="P346" s="7"/>
    </row>
    <row r="347" spans="16:16">
      <c r="P347" s="7"/>
    </row>
    <row r="348" spans="16:16">
      <c r="P348" s="7"/>
    </row>
    <row r="349" spans="16:16">
      <c r="P349" s="7"/>
    </row>
    <row r="350" spans="16:16">
      <c r="P350" s="7"/>
    </row>
    <row r="351" spans="16:16">
      <c r="P351" s="7"/>
    </row>
    <row r="352" spans="16:16">
      <c r="P352" s="7"/>
    </row>
    <row r="353" spans="16:16">
      <c r="P353" s="7"/>
    </row>
    <row r="354" spans="16:16">
      <c r="P354" s="7"/>
    </row>
    <row r="355" spans="16:16">
      <c r="P355" s="7"/>
    </row>
    <row r="356" spans="16:16">
      <c r="P356" s="7"/>
    </row>
    <row r="357" spans="16:16">
      <c r="P357" s="7"/>
    </row>
    <row r="358" spans="16:16">
      <c r="P358" s="7"/>
    </row>
    <row r="359" spans="16:16">
      <c r="P359" s="7"/>
    </row>
    <row r="360" spans="16:16">
      <c r="P360" s="7"/>
    </row>
    <row r="361" spans="16:16">
      <c r="P361" s="7"/>
    </row>
    <row r="362" spans="16:16">
      <c r="P362" s="7"/>
    </row>
    <row r="363" spans="16:16">
      <c r="P363" s="7"/>
    </row>
    <row r="364" spans="16:16">
      <c r="P364" s="7"/>
    </row>
    <row r="365" spans="16:16">
      <c r="P365" s="7"/>
    </row>
    <row r="366" spans="16:16">
      <c r="P366" s="7"/>
    </row>
    <row r="367" spans="16:16">
      <c r="P367" s="7"/>
    </row>
    <row r="368" spans="16:16">
      <c r="P368" s="7"/>
    </row>
    <row r="369" spans="16:16">
      <c r="P369" s="7"/>
    </row>
    <row r="370" spans="16:16">
      <c r="P370" s="7"/>
    </row>
    <row r="371" spans="16:16">
      <c r="P371" s="7"/>
    </row>
    <row r="372" spans="16:16">
      <c r="P372" s="7"/>
    </row>
    <row r="373" spans="16:16">
      <c r="P373" s="7"/>
    </row>
    <row r="374" spans="16:16">
      <c r="P374" s="7"/>
    </row>
    <row r="375" spans="16:16">
      <c r="P375" s="7"/>
    </row>
    <row r="376" spans="16:16">
      <c r="P376" s="7"/>
    </row>
    <row r="377" spans="16:16">
      <c r="P377" s="7"/>
    </row>
    <row r="378" spans="16:16">
      <c r="P378" s="7"/>
    </row>
    <row r="379" spans="16:16">
      <c r="P379" s="7"/>
    </row>
    <row r="380" spans="16:16">
      <c r="P380" s="7"/>
    </row>
    <row r="381" spans="16:16">
      <c r="P381" s="7"/>
    </row>
    <row r="382" spans="16:16">
      <c r="P382" s="7"/>
    </row>
    <row r="383" spans="16:16">
      <c r="P383" s="7"/>
    </row>
    <row r="384" spans="16:16">
      <c r="P384" s="7"/>
    </row>
    <row r="385" spans="16:16">
      <c r="P385" s="7"/>
    </row>
    <row r="386" spans="16:16">
      <c r="P386" s="7"/>
    </row>
    <row r="387" spans="16:16">
      <c r="P387" s="7"/>
    </row>
    <row r="388" spans="16:16">
      <c r="P388" s="7"/>
    </row>
    <row r="389" spans="16:16">
      <c r="P389" s="7"/>
    </row>
    <row r="390" spans="16:16">
      <c r="P390" s="7"/>
    </row>
    <row r="391" spans="16:16">
      <c r="P391" s="7"/>
    </row>
    <row r="392" spans="16:16">
      <c r="P392" s="7"/>
    </row>
    <row r="393" spans="16:16">
      <c r="P393" s="7"/>
    </row>
    <row r="394" spans="16:16">
      <c r="P394" s="7"/>
    </row>
    <row r="395" spans="16:16">
      <c r="P395" s="7"/>
    </row>
    <row r="396" spans="16:16">
      <c r="P396" s="7"/>
    </row>
    <row r="397" spans="16:16">
      <c r="P397" s="7"/>
    </row>
    <row r="398" spans="16:16">
      <c r="P398" s="7"/>
    </row>
    <row r="399" spans="16:16">
      <c r="P399" s="7"/>
    </row>
    <row r="400" spans="16:16">
      <c r="P400" s="7"/>
    </row>
    <row r="401" spans="16:16">
      <c r="P401" s="7"/>
    </row>
    <row r="402" spans="16:16">
      <c r="P402" s="7"/>
    </row>
    <row r="403" spans="16:16">
      <c r="P403" s="7"/>
    </row>
    <row r="404" spans="16:16">
      <c r="P404" s="7"/>
    </row>
    <row r="405" spans="16:16">
      <c r="P405" s="7"/>
    </row>
    <row r="406" spans="16:16">
      <c r="P406" s="7"/>
    </row>
    <row r="407" spans="16:16">
      <c r="P407" s="7"/>
    </row>
    <row r="408" spans="16:16">
      <c r="P408" s="7"/>
    </row>
    <row r="409" spans="16:16">
      <c r="P409" s="7"/>
    </row>
    <row r="410" spans="16:16">
      <c r="P410" s="7"/>
    </row>
    <row r="411" spans="16:16">
      <c r="P411" s="7"/>
    </row>
    <row r="412" spans="16:16">
      <c r="P412" s="7"/>
    </row>
    <row r="413" spans="16:16">
      <c r="P413" s="7"/>
    </row>
    <row r="414" spans="16:16">
      <c r="P414" s="7"/>
    </row>
    <row r="415" spans="16:16">
      <c r="P415" s="7"/>
    </row>
    <row r="416" spans="16:16">
      <c r="P416" s="7"/>
    </row>
    <row r="417" spans="16:16">
      <c r="P417" s="7"/>
    </row>
    <row r="418" spans="16:16">
      <c r="P418" s="7"/>
    </row>
    <row r="419" spans="16:16">
      <c r="P419" s="7"/>
    </row>
    <row r="420" spans="16:16">
      <c r="P420" s="7"/>
    </row>
    <row r="421" spans="16:16">
      <c r="P421" s="7"/>
    </row>
    <row r="422" spans="16:16">
      <c r="P422" s="7"/>
    </row>
    <row r="423" spans="16:16">
      <c r="P423" s="7"/>
    </row>
    <row r="424" spans="16:16">
      <c r="P424" s="7"/>
    </row>
    <row r="425" spans="16:16">
      <c r="P425" s="7"/>
    </row>
    <row r="426" spans="16:16">
      <c r="P426" s="7"/>
    </row>
    <row r="427" spans="16:16">
      <c r="P427" s="7"/>
    </row>
    <row r="428" spans="16:16">
      <c r="P428" s="7"/>
    </row>
    <row r="429" spans="16:16">
      <c r="P429" s="7"/>
    </row>
    <row r="430" spans="16:16">
      <c r="P430" s="7"/>
    </row>
    <row r="431" spans="16:16">
      <c r="P431" s="7"/>
    </row>
    <row r="432" spans="16:16">
      <c r="P432" s="7"/>
    </row>
    <row r="433" spans="16:16">
      <c r="P433" s="7"/>
    </row>
    <row r="434" spans="16:16">
      <c r="P434" s="7"/>
    </row>
    <row r="435" spans="16:16">
      <c r="P435" s="7"/>
    </row>
    <row r="436" spans="16:16">
      <c r="P436" s="7"/>
    </row>
    <row r="437" spans="16:16">
      <c r="P437" s="7"/>
    </row>
    <row r="438" spans="16:16">
      <c r="P438" s="7"/>
    </row>
    <row r="439" spans="16:16">
      <c r="P439" s="7"/>
    </row>
    <row r="440" spans="16:16">
      <c r="P440" s="7"/>
    </row>
    <row r="441" spans="16:16">
      <c r="P441" s="7"/>
    </row>
    <row r="442" spans="16:16">
      <c r="P442" s="7"/>
    </row>
    <row r="443" spans="16:16">
      <c r="P443" s="7"/>
    </row>
    <row r="444" spans="16:16">
      <c r="P444" s="7"/>
    </row>
    <row r="445" spans="16:16">
      <c r="P445" s="7"/>
    </row>
    <row r="446" spans="16:16">
      <c r="P446" s="7"/>
    </row>
    <row r="447" spans="16:16">
      <c r="P447" s="7"/>
    </row>
    <row r="448" spans="16:16">
      <c r="P448" s="7"/>
    </row>
    <row r="449" spans="16:16">
      <c r="P449" s="7"/>
    </row>
    <row r="450" spans="16:16">
      <c r="P450" s="7"/>
    </row>
    <row r="451" spans="16:16">
      <c r="P451" s="7"/>
    </row>
    <row r="452" spans="16:16">
      <c r="P452" s="7"/>
    </row>
    <row r="453" spans="16:16">
      <c r="P453" s="7"/>
    </row>
    <row r="454" spans="16:16">
      <c r="P454" s="7"/>
    </row>
    <row r="455" spans="16:16">
      <c r="P455" s="7"/>
    </row>
    <row r="456" spans="16:16">
      <c r="P456" s="7"/>
    </row>
    <row r="457" spans="16:16">
      <c r="P457" s="7"/>
    </row>
    <row r="458" spans="16:16">
      <c r="P458" s="7"/>
    </row>
    <row r="459" spans="16:16">
      <c r="P459" s="7"/>
    </row>
    <row r="460" spans="16:16">
      <c r="P460" s="7"/>
    </row>
    <row r="461" spans="16:16">
      <c r="P461" s="7"/>
    </row>
    <row r="462" spans="16:16">
      <c r="P462" s="7"/>
    </row>
    <row r="463" spans="16:16">
      <c r="P463" s="7"/>
    </row>
    <row r="464" spans="16:16">
      <c r="P464" s="7"/>
    </row>
    <row r="465" spans="16:16">
      <c r="P465" s="7"/>
    </row>
    <row r="466" spans="16:16">
      <c r="P466" s="7"/>
    </row>
    <row r="467" spans="16:16">
      <c r="P467" s="7"/>
    </row>
    <row r="468" spans="16:16">
      <c r="P468" s="7"/>
    </row>
    <row r="469" spans="16:16">
      <c r="P469" s="7"/>
    </row>
    <row r="470" spans="16:16">
      <c r="P470" s="7"/>
    </row>
    <row r="471" spans="16:16">
      <c r="P471" s="7"/>
    </row>
    <row r="472" spans="16:16">
      <c r="P472" s="7"/>
    </row>
    <row r="473" spans="16:16">
      <c r="P473" s="7"/>
    </row>
    <row r="474" spans="16:16">
      <c r="P474" s="7"/>
    </row>
    <row r="475" spans="16:16">
      <c r="P475" s="7"/>
    </row>
    <row r="476" spans="16:16">
      <c r="P476" s="7"/>
    </row>
    <row r="477" spans="16:16">
      <c r="P477" s="7"/>
    </row>
    <row r="478" spans="16:16">
      <c r="P478" s="7"/>
    </row>
    <row r="479" spans="16:16">
      <c r="P479" s="7"/>
    </row>
    <row r="480" spans="16:16">
      <c r="P480" s="7"/>
    </row>
    <row r="481" spans="16:16">
      <c r="P481" s="7"/>
    </row>
    <row r="482" spans="16:16">
      <c r="P482" s="7"/>
    </row>
    <row r="483" spans="16:16">
      <c r="P483" s="7"/>
    </row>
    <row r="484" spans="16:16">
      <c r="P484" s="7"/>
    </row>
    <row r="485" spans="16:16">
      <c r="P485" s="7"/>
    </row>
    <row r="486" spans="16:16">
      <c r="P486" s="7"/>
    </row>
    <row r="487" spans="16:16">
      <c r="P487" s="7"/>
    </row>
    <row r="488" spans="16:16">
      <c r="P488" s="7"/>
    </row>
    <row r="489" spans="16:16">
      <c r="P489" s="7"/>
    </row>
    <row r="490" spans="16:16">
      <c r="P490" s="7"/>
    </row>
    <row r="491" spans="16:16">
      <c r="P491" s="7"/>
    </row>
    <row r="492" spans="16:16">
      <c r="P492" s="7"/>
    </row>
    <row r="493" spans="16:16">
      <c r="P493" s="7"/>
    </row>
    <row r="494" spans="16:16">
      <c r="P494" s="7"/>
    </row>
    <row r="495" spans="16:16">
      <c r="P495" s="7"/>
    </row>
    <row r="496" spans="16:16">
      <c r="P496" s="7"/>
    </row>
    <row r="497" spans="16:16">
      <c r="P497" s="7"/>
    </row>
    <row r="498" spans="16:16">
      <c r="P498" s="7"/>
    </row>
    <row r="499" spans="16:16">
      <c r="P499" s="7"/>
    </row>
    <row r="500" spans="16:16">
      <c r="P500" s="7"/>
    </row>
    <row r="501" spans="16:16">
      <c r="P501" s="7"/>
    </row>
    <row r="502" spans="16:16">
      <c r="P502" s="7"/>
    </row>
    <row r="503" spans="16:16">
      <c r="P503" s="7"/>
    </row>
    <row r="504" spans="16:16">
      <c r="P504" s="7"/>
    </row>
    <row r="505" spans="16:16">
      <c r="P505" s="7"/>
    </row>
    <row r="506" spans="16:16">
      <c r="P506" s="7"/>
    </row>
    <row r="507" spans="16:16">
      <c r="P507" s="7"/>
    </row>
    <row r="508" spans="16:16">
      <c r="P508" s="7"/>
    </row>
    <row r="509" spans="16:16">
      <c r="P509" s="7"/>
    </row>
    <row r="510" spans="16:16">
      <c r="P510" s="7"/>
    </row>
    <row r="511" spans="16:16">
      <c r="P511" s="7"/>
    </row>
    <row r="512" spans="16:16">
      <c r="P512" s="7"/>
    </row>
    <row r="513" spans="16:16">
      <c r="P513" s="7"/>
    </row>
    <row r="514" spans="16:16">
      <c r="P514" s="7"/>
    </row>
    <row r="515" spans="16:16">
      <c r="P515" s="7"/>
    </row>
    <row r="516" spans="16:16">
      <c r="P516" s="7"/>
    </row>
    <row r="517" spans="16:16">
      <c r="P517" s="7"/>
    </row>
    <row r="518" spans="16:16">
      <c r="P518" s="7"/>
    </row>
    <row r="519" spans="16:16">
      <c r="P519" s="7"/>
    </row>
    <row r="520" spans="16:16">
      <c r="P520" s="7"/>
    </row>
    <row r="521" spans="16:16">
      <c r="P521" s="7"/>
    </row>
    <row r="522" spans="16:16">
      <c r="P522" s="7"/>
    </row>
    <row r="523" spans="16:16">
      <c r="P523" s="7"/>
    </row>
    <row r="524" spans="16:16">
      <c r="P524" s="7"/>
    </row>
    <row r="525" spans="16:16">
      <c r="P525" s="7"/>
    </row>
    <row r="526" spans="16:16">
      <c r="P526" s="7"/>
    </row>
    <row r="527" spans="16:16">
      <c r="P527" s="7"/>
    </row>
    <row r="528" spans="16:16">
      <c r="P528" s="7"/>
    </row>
    <row r="529" spans="16:16">
      <c r="P529" s="7"/>
    </row>
    <row r="530" spans="16:16">
      <c r="P530" s="7"/>
    </row>
    <row r="531" spans="16:16">
      <c r="P531" s="7"/>
    </row>
    <row r="532" spans="16:16">
      <c r="P532" s="7"/>
    </row>
    <row r="533" spans="16:16">
      <c r="P533" s="7"/>
    </row>
    <row r="534" spans="16:16">
      <c r="P534" s="7"/>
    </row>
    <row r="535" spans="16:16">
      <c r="P535" s="7"/>
    </row>
    <row r="536" spans="16:16">
      <c r="P536" s="7"/>
    </row>
    <row r="537" spans="16:16">
      <c r="P537" s="7"/>
    </row>
    <row r="538" spans="16:16">
      <c r="P538" s="7"/>
    </row>
    <row r="539" spans="16:16">
      <c r="P539" s="7"/>
    </row>
    <row r="540" spans="16:16">
      <c r="P540" s="7"/>
    </row>
    <row r="541" spans="16:16">
      <c r="P541" s="7"/>
    </row>
    <row r="542" spans="16:16">
      <c r="P542" s="7"/>
    </row>
    <row r="543" spans="16:16">
      <c r="P543" s="7"/>
    </row>
    <row r="544" spans="16:16">
      <c r="P544" s="7"/>
    </row>
    <row r="545" spans="16:16">
      <c r="P545" s="7"/>
    </row>
    <row r="546" spans="16:16">
      <c r="P546" s="7"/>
    </row>
    <row r="547" spans="16:16">
      <c r="P547" s="7"/>
    </row>
    <row r="548" spans="16:16">
      <c r="P548" s="7"/>
    </row>
    <row r="549" spans="16:16">
      <c r="P549" s="7"/>
    </row>
    <row r="550" spans="16:16">
      <c r="P550" s="7"/>
    </row>
    <row r="551" spans="16:16">
      <c r="P551" s="7"/>
    </row>
    <row r="552" spans="16:16">
      <c r="P552" s="7"/>
    </row>
    <row r="553" spans="16:16">
      <c r="P553" s="7"/>
    </row>
    <row r="554" spans="16:16">
      <c r="P554" s="7"/>
    </row>
    <row r="555" spans="16:16">
      <c r="P555" s="7"/>
    </row>
    <row r="556" spans="16:16">
      <c r="P556" s="7"/>
    </row>
    <row r="557" spans="16:16">
      <c r="P557" s="7"/>
    </row>
    <row r="558" spans="16:16">
      <c r="P558" s="7"/>
    </row>
    <row r="559" spans="16:16">
      <c r="P559" s="7"/>
    </row>
    <row r="560" spans="16:16">
      <c r="P560" s="7"/>
    </row>
    <row r="561" spans="16:16">
      <c r="P561" s="7"/>
    </row>
    <row r="562" spans="16:16">
      <c r="P562" s="7"/>
    </row>
    <row r="563" spans="16:16">
      <c r="P563" s="7"/>
    </row>
    <row r="564" spans="16:16">
      <c r="P564" s="7"/>
    </row>
    <row r="565" spans="16:16">
      <c r="P565" s="7"/>
    </row>
    <row r="566" spans="16:16">
      <c r="P566" s="7"/>
    </row>
    <row r="567" spans="16:16">
      <c r="P567" s="7"/>
    </row>
    <row r="568" spans="16:16">
      <c r="P568" s="7"/>
    </row>
    <row r="569" spans="16:16">
      <c r="P569" s="7"/>
    </row>
    <row r="570" spans="16:16">
      <c r="P570" s="7"/>
    </row>
    <row r="571" spans="16:16">
      <c r="P571" s="7"/>
    </row>
    <row r="572" spans="16:16">
      <c r="P572" s="7"/>
    </row>
    <row r="573" spans="16:16">
      <c r="P573" s="7"/>
    </row>
    <row r="574" spans="16:16">
      <c r="P574" s="7"/>
    </row>
    <row r="575" spans="16:16">
      <c r="P575" s="7"/>
    </row>
    <row r="576" spans="16:16">
      <c r="P576" s="7"/>
    </row>
    <row r="577" spans="16:16">
      <c r="P577" s="7"/>
    </row>
    <row r="578" spans="16:16">
      <c r="P578" s="7"/>
    </row>
    <row r="579" spans="16:16">
      <c r="P579" s="7"/>
    </row>
    <row r="580" spans="16:16">
      <c r="P580" s="7"/>
    </row>
    <row r="581" spans="16:16">
      <c r="P581" s="7"/>
    </row>
    <row r="582" spans="16:16">
      <c r="P582" s="7"/>
    </row>
    <row r="583" spans="16:16">
      <c r="P583" s="7"/>
    </row>
    <row r="584" spans="16:16">
      <c r="P584" s="7"/>
    </row>
    <row r="585" spans="16:16">
      <c r="P585" s="7"/>
    </row>
    <row r="586" spans="16:16">
      <c r="P586" s="7"/>
    </row>
    <row r="587" spans="16:16">
      <c r="P587" s="7"/>
    </row>
    <row r="588" spans="16:16">
      <c r="P588" s="7"/>
    </row>
    <row r="589" spans="16:16">
      <c r="P589" s="7"/>
    </row>
    <row r="590" spans="16:16">
      <c r="P590" s="7"/>
    </row>
    <row r="591" spans="16:16">
      <c r="P591" s="7"/>
    </row>
    <row r="592" spans="16:16">
      <c r="P592" s="7"/>
    </row>
    <row r="593" spans="16:16">
      <c r="P593" s="7"/>
    </row>
    <row r="594" spans="16:16">
      <c r="P594" s="7"/>
    </row>
    <row r="595" spans="16:16">
      <c r="P595" s="7"/>
    </row>
    <row r="596" spans="16:16">
      <c r="P596" s="7"/>
    </row>
    <row r="597" spans="16:16">
      <c r="P597" s="7"/>
    </row>
    <row r="598" spans="16:16">
      <c r="P598" s="7"/>
    </row>
    <row r="599" spans="16:16">
      <c r="P599" s="7"/>
    </row>
    <row r="600" spans="16:16">
      <c r="P600" s="7"/>
    </row>
    <row r="601" spans="16:16">
      <c r="P601" s="7"/>
    </row>
    <row r="602" spans="16:16">
      <c r="P602" s="7"/>
    </row>
    <row r="603" spans="16:16">
      <c r="P603" s="7"/>
    </row>
    <row r="604" spans="16:16">
      <c r="P604" s="7"/>
    </row>
    <row r="605" spans="16:16">
      <c r="P605" s="7"/>
    </row>
    <row r="606" spans="16:16">
      <c r="P606" s="7"/>
    </row>
    <row r="607" spans="16:16">
      <c r="P607" s="7"/>
    </row>
    <row r="608" spans="16:16">
      <c r="P608" s="7"/>
    </row>
    <row r="609" spans="16:16">
      <c r="P609" s="7"/>
    </row>
    <row r="610" spans="16:16">
      <c r="P610" s="7"/>
    </row>
    <row r="611" spans="16:16">
      <c r="P611" s="7"/>
    </row>
    <row r="612" spans="16:16">
      <c r="P612" s="7"/>
    </row>
    <row r="613" spans="16:16">
      <c r="P613" s="7"/>
    </row>
    <row r="614" spans="16:16">
      <c r="P614" s="7"/>
    </row>
    <row r="615" spans="16:16">
      <c r="P615" s="7"/>
    </row>
    <row r="616" spans="16:16">
      <c r="P616" s="7"/>
    </row>
    <row r="617" spans="16:16">
      <c r="P617" s="7"/>
    </row>
    <row r="618" spans="16:16">
      <c r="P618" s="7"/>
    </row>
    <row r="619" spans="16:16">
      <c r="P619" s="7"/>
    </row>
    <row r="620" spans="16:16">
      <c r="P620" s="7"/>
    </row>
    <row r="621" spans="16:16">
      <c r="P621" s="7"/>
    </row>
    <row r="622" spans="16:16">
      <c r="P622" s="7"/>
    </row>
    <row r="623" spans="16:16">
      <c r="P623" s="7"/>
    </row>
    <row r="624" spans="16:16">
      <c r="P624" s="7"/>
    </row>
    <row r="625" spans="16:16">
      <c r="P625" s="7"/>
    </row>
    <row r="626" spans="16:16">
      <c r="P626" s="7"/>
    </row>
    <row r="627" spans="16:16">
      <c r="P627" s="7"/>
    </row>
    <row r="628" spans="16:16">
      <c r="P628" s="7"/>
    </row>
    <row r="629" spans="16:16">
      <c r="P629" s="7"/>
    </row>
    <row r="630" spans="16:16">
      <c r="P630" s="7"/>
    </row>
    <row r="631" spans="16:16">
      <c r="P631" s="7"/>
    </row>
    <row r="632" spans="16:16">
      <c r="P632" s="7"/>
    </row>
    <row r="633" spans="16:16">
      <c r="P633" s="7"/>
    </row>
    <row r="634" spans="16:16">
      <c r="P634" s="7"/>
    </row>
    <row r="635" spans="16:16">
      <c r="P635" s="7"/>
    </row>
    <row r="636" spans="16:16">
      <c r="P636" s="7"/>
    </row>
    <row r="637" spans="16:16">
      <c r="P637" s="7"/>
    </row>
    <row r="638" spans="16:16">
      <c r="P638" s="7"/>
    </row>
    <row r="639" spans="16:16">
      <c r="P639" s="7"/>
    </row>
    <row r="640" spans="16:16">
      <c r="P640" s="7"/>
    </row>
    <row r="641" spans="16:16">
      <c r="P641" s="7"/>
    </row>
    <row r="642" spans="16:16">
      <c r="P642" s="7"/>
    </row>
    <row r="643" spans="16:16">
      <c r="P643" s="7"/>
    </row>
    <row r="644" spans="16:16">
      <c r="P644" s="7"/>
    </row>
    <row r="645" spans="16:16">
      <c r="P645" s="7"/>
    </row>
    <row r="646" spans="16:16">
      <c r="P646" s="7"/>
    </row>
    <row r="647" spans="16:16">
      <c r="P647" s="7"/>
    </row>
    <row r="648" spans="16:16">
      <c r="P648" s="7"/>
    </row>
    <row r="649" spans="16:16">
      <c r="P649" s="7"/>
    </row>
    <row r="650" spans="16:16">
      <c r="P650" s="7"/>
    </row>
    <row r="651" spans="16:16">
      <c r="P651" s="7"/>
    </row>
    <row r="652" spans="16:16">
      <c r="P652" s="7"/>
    </row>
    <row r="653" spans="16:16">
      <c r="P653" s="7"/>
    </row>
    <row r="654" spans="16:16">
      <c r="P654" s="7"/>
    </row>
    <row r="655" spans="16:16">
      <c r="P655" s="7"/>
    </row>
    <row r="656" spans="16:16">
      <c r="P656" s="7"/>
    </row>
    <row r="657" spans="16:16">
      <c r="P657" s="7"/>
    </row>
    <row r="658" spans="16:16">
      <c r="P658" s="7"/>
    </row>
    <row r="659" spans="16:16">
      <c r="P659" s="7"/>
    </row>
    <row r="660" spans="16:16">
      <c r="P660" s="7"/>
    </row>
    <row r="661" spans="16:16">
      <c r="P661" s="7"/>
    </row>
    <row r="662" spans="16:16">
      <c r="P662" s="7"/>
    </row>
    <row r="663" spans="16:16">
      <c r="P663" s="7"/>
    </row>
    <row r="664" spans="16:16">
      <c r="P664" s="7"/>
    </row>
    <row r="665" spans="16:16">
      <c r="P665" s="7"/>
    </row>
    <row r="666" spans="16:16">
      <c r="P666" s="7"/>
    </row>
    <row r="667" spans="16:16">
      <c r="P667" s="7"/>
    </row>
    <row r="668" spans="16:16">
      <c r="P668" s="7"/>
    </row>
    <row r="669" spans="16:16">
      <c r="P669" s="7"/>
    </row>
    <row r="670" spans="16:16">
      <c r="P670" s="7"/>
    </row>
    <row r="671" spans="16:16">
      <c r="P671" s="7"/>
    </row>
    <row r="672" spans="16:16">
      <c r="P672" s="7"/>
    </row>
    <row r="673" spans="16:16">
      <c r="P673" s="7"/>
    </row>
    <row r="674" spans="16:16">
      <c r="P674" s="7"/>
    </row>
    <row r="675" spans="16:16">
      <c r="P675" s="7"/>
    </row>
    <row r="676" spans="16:16">
      <c r="P676" s="7"/>
    </row>
    <row r="677" spans="16:16">
      <c r="P677" s="7"/>
    </row>
    <row r="678" spans="16:16">
      <c r="P678" s="7"/>
    </row>
    <row r="679" spans="16:16">
      <c r="P679" s="7"/>
    </row>
    <row r="680" spans="16:16">
      <c r="P680" s="7"/>
    </row>
    <row r="681" spans="16:16">
      <c r="P681" s="7"/>
    </row>
    <row r="682" spans="16:16">
      <c r="P682" s="7"/>
    </row>
    <row r="683" spans="16:16">
      <c r="P683" s="7"/>
    </row>
    <row r="684" spans="16:16">
      <c r="P684" s="7"/>
    </row>
    <row r="685" spans="16:16">
      <c r="P685" s="7"/>
    </row>
    <row r="686" spans="16:16">
      <c r="P686" s="7"/>
    </row>
    <row r="687" spans="16:16">
      <c r="P687" s="7"/>
    </row>
    <row r="688" spans="16:16">
      <c r="P688" s="7"/>
    </row>
    <row r="689" spans="16:16">
      <c r="P689" s="7"/>
    </row>
    <row r="690" spans="16:16">
      <c r="P690" s="7"/>
    </row>
    <row r="691" spans="16:16">
      <c r="P691" s="7"/>
    </row>
    <row r="692" spans="16:16">
      <c r="P692" s="7"/>
    </row>
    <row r="693" spans="16:16">
      <c r="P693" s="7"/>
    </row>
    <row r="694" spans="16:16">
      <c r="P694" s="7"/>
    </row>
    <row r="695" spans="16:16">
      <c r="P695" s="7"/>
    </row>
    <row r="696" spans="16:16">
      <c r="P696" s="7"/>
    </row>
    <row r="697" spans="16:16">
      <c r="P697" s="7"/>
    </row>
    <row r="698" spans="16:16">
      <c r="P698" s="7"/>
    </row>
    <row r="699" spans="16:16">
      <c r="P699" s="7"/>
    </row>
    <row r="700" spans="16:16">
      <c r="P700" s="7"/>
    </row>
    <row r="701" spans="16:16">
      <c r="P701" s="7"/>
    </row>
    <row r="702" spans="16:16">
      <c r="P702" s="7"/>
    </row>
    <row r="703" spans="16:16">
      <c r="P703" s="7"/>
    </row>
    <row r="704" spans="16:16">
      <c r="P704" s="7"/>
    </row>
    <row r="705" spans="16:16">
      <c r="P705" s="7"/>
    </row>
    <row r="706" spans="16:16">
      <c r="P706" s="7"/>
    </row>
    <row r="707" spans="16:16">
      <c r="P707" s="7"/>
    </row>
    <row r="708" spans="16:16">
      <c r="P708" s="7"/>
    </row>
    <row r="709" spans="16:16">
      <c r="P709" s="7"/>
    </row>
    <row r="710" spans="16:16">
      <c r="P710" s="7"/>
    </row>
    <row r="711" spans="16:16">
      <c r="P711" s="7"/>
    </row>
    <row r="712" spans="16:16">
      <c r="P712" s="7"/>
    </row>
    <row r="713" spans="16:16">
      <c r="P713" s="7"/>
    </row>
    <row r="714" spans="16:16">
      <c r="P714" s="7"/>
    </row>
    <row r="715" spans="16:16">
      <c r="P715" s="7"/>
    </row>
    <row r="716" spans="16:16">
      <c r="P716" s="7"/>
    </row>
    <row r="717" spans="16:16">
      <c r="P717" s="7"/>
    </row>
    <row r="718" spans="16:16">
      <c r="P718" s="7"/>
    </row>
    <row r="719" spans="16:16">
      <c r="P719" s="7"/>
    </row>
    <row r="720" spans="16:16">
      <c r="P720" s="7"/>
    </row>
    <row r="721" spans="16:16">
      <c r="P721" s="7"/>
    </row>
    <row r="722" spans="16:16">
      <c r="P722" s="7"/>
    </row>
    <row r="723" spans="16:16">
      <c r="P723" s="7"/>
    </row>
    <row r="724" spans="16:16">
      <c r="P724" s="7"/>
    </row>
    <row r="725" spans="16:16">
      <c r="P725" s="7"/>
    </row>
    <row r="726" spans="16:16">
      <c r="P726" s="7"/>
    </row>
    <row r="727" spans="16:16">
      <c r="P727" s="7"/>
    </row>
    <row r="728" spans="16:16">
      <c r="P728" s="7"/>
    </row>
    <row r="729" spans="16:16">
      <c r="P729" s="7"/>
    </row>
    <row r="730" spans="16:16">
      <c r="P730" s="7"/>
    </row>
    <row r="731" spans="16:16">
      <c r="P731" s="7"/>
    </row>
    <row r="732" spans="16:16">
      <c r="P732" s="7"/>
    </row>
    <row r="733" spans="16:16">
      <c r="P733" s="7"/>
    </row>
    <row r="734" spans="16:16">
      <c r="P734" s="7"/>
    </row>
    <row r="735" spans="16:16">
      <c r="P735" s="7"/>
    </row>
    <row r="736" spans="16:16">
      <c r="P736" s="7"/>
    </row>
    <row r="737" spans="16:16">
      <c r="P737" s="7"/>
    </row>
    <row r="738" spans="16:16">
      <c r="P738" s="7"/>
    </row>
    <row r="739" spans="16:16">
      <c r="P739" s="7"/>
    </row>
    <row r="740" spans="16:16">
      <c r="P740" s="7"/>
    </row>
    <row r="741" spans="16:16">
      <c r="P741" s="7"/>
    </row>
    <row r="742" spans="16:16">
      <c r="P742" s="7"/>
    </row>
    <row r="743" spans="16:16">
      <c r="P743" s="7"/>
    </row>
    <row r="744" spans="16:16">
      <c r="P744" s="7"/>
    </row>
    <row r="745" spans="16:16">
      <c r="P745" s="7"/>
    </row>
    <row r="746" spans="16:16">
      <c r="P746" s="7"/>
    </row>
    <row r="747" spans="16:16">
      <c r="P747" s="7"/>
    </row>
    <row r="748" spans="16:16">
      <c r="P748" s="7"/>
    </row>
    <row r="749" spans="16:16">
      <c r="P749" s="7"/>
    </row>
    <row r="750" spans="16:16">
      <c r="P750" s="7"/>
    </row>
    <row r="751" spans="16:16">
      <c r="P751" s="7"/>
    </row>
    <row r="752" spans="16:16">
      <c r="P752" s="7"/>
    </row>
    <row r="753" spans="16:16">
      <c r="P753" s="7"/>
    </row>
    <row r="754" spans="16:16">
      <c r="P754" s="7"/>
    </row>
    <row r="755" spans="16:16">
      <c r="P755" s="7"/>
    </row>
    <row r="756" spans="16:16">
      <c r="P756" s="7"/>
    </row>
    <row r="757" spans="16:16">
      <c r="P757" s="7"/>
    </row>
    <row r="758" spans="16:16">
      <c r="P758" s="7"/>
    </row>
    <row r="759" spans="16:16">
      <c r="P759" s="7"/>
    </row>
    <row r="760" spans="16:16">
      <c r="P760" s="7"/>
    </row>
    <row r="761" spans="16:16">
      <c r="P761" s="7"/>
    </row>
    <row r="762" spans="16:16">
      <c r="P762" s="7"/>
    </row>
    <row r="763" spans="16:16">
      <c r="P763" s="7"/>
    </row>
    <row r="764" spans="16:16">
      <c r="P764" s="7"/>
    </row>
    <row r="765" spans="16:16">
      <c r="P765" s="7"/>
    </row>
    <row r="766" spans="16:16">
      <c r="P766" s="7"/>
    </row>
    <row r="767" spans="16:16">
      <c r="P767" s="7"/>
    </row>
    <row r="768" spans="16:16">
      <c r="P768" s="7"/>
    </row>
    <row r="769" spans="16:16">
      <c r="P769" s="7"/>
    </row>
    <row r="770" spans="16:16">
      <c r="P770" s="7"/>
    </row>
    <row r="771" spans="16:16">
      <c r="P771" s="7"/>
    </row>
    <row r="772" spans="16:16">
      <c r="P772" s="7"/>
    </row>
    <row r="773" spans="16:16">
      <c r="P773" s="7"/>
    </row>
    <row r="774" spans="16:16">
      <c r="P774" s="7"/>
    </row>
    <row r="775" spans="16:16">
      <c r="P775" s="7"/>
    </row>
    <row r="776" spans="16:16">
      <c r="P776" s="7"/>
    </row>
    <row r="777" spans="16:16">
      <c r="P777" s="7"/>
    </row>
    <row r="778" spans="16:16">
      <c r="P778" s="7"/>
    </row>
    <row r="779" spans="16:16">
      <c r="P779" s="7"/>
    </row>
    <row r="780" spans="16:16">
      <c r="P780" s="7"/>
    </row>
    <row r="781" spans="16:16">
      <c r="P781" s="7"/>
    </row>
    <row r="782" spans="16:16">
      <c r="P782" s="7"/>
    </row>
    <row r="783" spans="16:16">
      <c r="P783" s="7"/>
    </row>
    <row r="784" spans="16:16">
      <c r="P784" s="7"/>
    </row>
    <row r="785" spans="16:16">
      <c r="P785" s="7"/>
    </row>
    <row r="786" spans="16:16">
      <c r="P786" s="7"/>
    </row>
    <row r="787" spans="16:16">
      <c r="P787" s="7"/>
    </row>
    <row r="788" spans="16:16">
      <c r="P788" s="7"/>
    </row>
    <row r="789" spans="16:16">
      <c r="P789" s="7"/>
    </row>
    <row r="790" spans="16:16">
      <c r="P790" s="7"/>
    </row>
    <row r="791" spans="16:16">
      <c r="P791" s="7"/>
    </row>
    <row r="792" spans="16:16">
      <c r="P792" s="7"/>
    </row>
    <row r="793" spans="16:16">
      <c r="P793" s="7"/>
    </row>
    <row r="794" spans="16:16">
      <c r="P794" s="7"/>
    </row>
    <row r="795" spans="16:16">
      <c r="P795" s="7"/>
    </row>
    <row r="796" spans="16:16">
      <c r="P796" s="7"/>
    </row>
    <row r="797" spans="16:16">
      <c r="P797" s="7"/>
    </row>
    <row r="798" spans="16:16">
      <c r="P798" s="7"/>
    </row>
    <row r="799" spans="16:16">
      <c r="P799" s="7"/>
    </row>
    <row r="800" spans="16:16">
      <c r="P800" s="7"/>
    </row>
    <row r="801" spans="16:16">
      <c r="P801" s="7"/>
    </row>
    <row r="802" spans="16:16">
      <c r="P802" s="7"/>
    </row>
    <row r="803" spans="16:16">
      <c r="P803" s="7"/>
    </row>
    <row r="804" spans="16:16">
      <c r="P804" s="7"/>
    </row>
    <row r="805" spans="16:16">
      <c r="P805" s="7"/>
    </row>
    <row r="806" spans="16:16">
      <c r="P806" s="7"/>
    </row>
    <row r="807" spans="16:16">
      <c r="P807" s="7"/>
    </row>
    <row r="808" spans="16:16">
      <c r="P808" s="7"/>
    </row>
    <row r="809" spans="16:16">
      <c r="P809" s="7"/>
    </row>
    <row r="810" spans="16:16">
      <c r="P810" s="7"/>
    </row>
    <row r="811" spans="16:16">
      <c r="P811" s="7"/>
    </row>
    <row r="812" spans="16:16">
      <c r="P812" s="7"/>
    </row>
    <row r="813" spans="16:16">
      <c r="P813" s="7"/>
    </row>
    <row r="814" spans="16:16">
      <c r="P814" s="7"/>
    </row>
    <row r="815" spans="16:16">
      <c r="P815" s="7"/>
    </row>
    <row r="816" spans="16:16">
      <c r="P816" s="7"/>
    </row>
    <row r="817" spans="16:16">
      <c r="P817" s="7"/>
    </row>
    <row r="818" spans="16:16">
      <c r="P818" s="7"/>
    </row>
    <row r="819" spans="16:16">
      <c r="P819" s="7"/>
    </row>
    <row r="820" spans="16:16">
      <c r="P820" s="7"/>
    </row>
    <row r="821" spans="16:16">
      <c r="P821" s="7"/>
    </row>
    <row r="822" spans="16:16">
      <c r="P822" s="7"/>
    </row>
    <row r="823" spans="16:16">
      <c r="P823" s="7"/>
    </row>
    <row r="824" spans="16:16">
      <c r="P824" s="7"/>
    </row>
    <row r="825" spans="16:16">
      <c r="P825" s="7"/>
    </row>
    <row r="826" spans="16:16">
      <c r="P826" s="7"/>
    </row>
    <row r="827" spans="16:16">
      <c r="P827" s="7"/>
    </row>
    <row r="828" spans="16:16">
      <c r="P828" s="7"/>
    </row>
    <row r="829" spans="16:16">
      <c r="P829" s="7"/>
    </row>
    <row r="830" spans="16:16">
      <c r="P830" s="7"/>
    </row>
    <row r="831" spans="16:16">
      <c r="P831" s="7"/>
    </row>
    <row r="832" spans="16:16">
      <c r="P832" s="7"/>
    </row>
    <row r="833" spans="16:16">
      <c r="P833" s="7"/>
    </row>
    <row r="834" spans="16:16">
      <c r="P834" s="7"/>
    </row>
    <row r="835" spans="16:16">
      <c r="P835" s="7"/>
    </row>
    <row r="836" spans="16:16">
      <c r="P836" s="7"/>
    </row>
    <row r="837" spans="16:16">
      <c r="P837" s="7"/>
    </row>
    <row r="838" spans="16:16">
      <c r="P838" s="7"/>
    </row>
    <row r="839" spans="16:16">
      <c r="P839" s="7"/>
    </row>
    <row r="840" spans="16:16">
      <c r="P840" s="7"/>
    </row>
    <row r="841" spans="16:16">
      <c r="P841" s="7"/>
    </row>
    <row r="842" spans="16:16">
      <c r="P842" s="7"/>
    </row>
    <row r="843" spans="16:16">
      <c r="P843" s="7"/>
    </row>
    <row r="844" spans="16:16">
      <c r="P844" s="7"/>
    </row>
    <row r="845" spans="16:16">
      <c r="P845" s="7"/>
    </row>
    <row r="846" spans="16:16">
      <c r="P846" s="7"/>
    </row>
    <row r="847" spans="16:16">
      <c r="P847" s="7"/>
    </row>
    <row r="848" spans="16:16">
      <c r="P848" s="7"/>
    </row>
    <row r="849" spans="16:16">
      <c r="P849" s="7"/>
    </row>
    <row r="850" spans="16:16">
      <c r="P850" s="7"/>
    </row>
    <row r="851" spans="16:16">
      <c r="P851" s="7"/>
    </row>
    <row r="852" spans="16:16">
      <c r="P852" s="7"/>
    </row>
    <row r="853" spans="16:16">
      <c r="P853" s="7"/>
    </row>
    <row r="854" spans="16:16">
      <c r="P854" s="7"/>
    </row>
    <row r="855" spans="16:16">
      <c r="P855" s="7"/>
    </row>
    <row r="856" spans="16:16">
      <c r="P856" s="7"/>
    </row>
    <row r="857" spans="16:16">
      <c r="P857" s="7"/>
    </row>
    <row r="858" spans="16:16">
      <c r="P858" s="7"/>
    </row>
    <row r="859" spans="16:16">
      <c r="P859" s="7"/>
    </row>
    <row r="860" spans="16:16">
      <c r="P860" s="7"/>
    </row>
    <row r="861" spans="16:16">
      <c r="P861" s="7"/>
    </row>
    <row r="862" spans="16:16">
      <c r="P862" s="7"/>
    </row>
    <row r="863" spans="16:16">
      <c r="P863" s="7"/>
    </row>
    <row r="864" spans="16:16">
      <c r="P864" s="7"/>
    </row>
    <row r="865" spans="16:16">
      <c r="P865" s="7"/>
    </row>
    <row r="866" spans="16:16">
      <c r="P866" s="7"/>
    </row>
    <row r="867" spans="16:16">
      <c r="P867" s="7"/>
    </row>
    <row r="868" spans="16:16">
      <c r="P868" s="7"/>
    </row>
    <row r="869" spans="16:16">
      <c r="P869" s="7"/>
    </row>
    <row r="870" spans="16:16">
      <c r="P870" s="7"/>
    </row>
    <row r="871" spans="16:16">
      <c r="P871" s="7"/>
    </row>
    <row r="872" spans="16:16">
      <c r="P872" s="7"/>
    </row>
    <row r="873" spans="16:16">
      <c r="P873" s="7"/>
    </row>
    <row r="874" spans="16:16">
      <c r="P874" s="7"/>
    </row>
    <row r="875" spans="16:16">
      <c r="P875" s="7"/>
    </row>
    <row r="876" spans="16:16">
      <c r="P876" s="7"/>
    </row>
    <row r="877" spans="16:16">
      <c r="P877" s="7"/>
    </row>
    <row r="878" spans="16:16">
      <c r="P878" s="7"/>
    </row>
    <row r="879" spans="16:16">
      <c r="P879" s="7"/>
    </row>
    <row r="880" spans="16:16">
      <c r="P880" s="7"/>
    </row>
    <row r="881" spans="16:16">
      <c r="P881" s="7"/>
    </row>
    <row r="882" spans="16:16">
      <c r="P882" s="7"/>
    </row>
    <row r="883" spans="16:16">
      <c r="P883" s="7"/>
    </row>
    <row r="884" spans="16:16">
      <c r="P884" s="7"/>
    </row>
    <row r="885" spans="16:16">
      <c r="P885" s="7"/>
    </row>
    <row r="886" spans="16:16">
      <c r="P886" s="7"/>
    </row>
    <row r="887" spans="16:16">
      <c r="P887" s="7"/>
    </row>
    <row r="888" spans="16:16">
      <c r="P888" s="7"/>
    </row>
    <row r="889" spans="16:16">
      <c r="P889" s="7"/>
    </row>
    <row r="890" spans="16:16">
      <c r="P890" s="7"/>
    </row>
    <row r="891" spans="16:16">
      <c r="P891" s="7"/>
    </row>
    <row r="892" spans="16:16">
      <c r="P892" s="7"/>
    </row>
    <row r="893" spans="16:16">
      <c r="P893" s="7"/>
    </row>
    <row r="894" spans="16:16">
      <c r="P894" s="7"/>
    </row>
    <row r="895" spans="16:16">
      <c r="P895" s="7"/>
    </row>
    <row r="896" spans="16:16">
      <c r="P896" s="7"/>
    </row>
    <row r="897" spans="16:16">
      <c r="P897" s="7"/>
    </row>
    <row r="898" spans="16:16">
      <c r="P898" s="7"/>
    </row>
    <row r="899" spans="16:16">
      <c r="P899" s="7"/>
    </row>
    <row r="900" spans="16:16">
      <c r="P900" s="7"/>
    </row>
    <row r="901" spans="16:16">
      <c r="P901" s="7"/>
    </row>
    <row r="902" spans="16:16">
      <c r="P902" s="7"/>
    </row>
    <row r="903" spans="16:16">
      <c r="P903" s="7"/>
    </row>
    <row r="904" spans="16:16">
      <c r="P904" s="7"/>
    </row>
    <row r="905" spans="16:16">
      <c r="P905" s="7"/>
    </row>
    <row r="906" spans="16:16">
      <c r="P906" s="7"/>
    </row>
    <row r="907" spans="16:16">
      <c r="P907" s="7"/>
    </row>
    <row r="908" spans="16:16">
      <c r="P908" s="7"/>
    </row>
    <row r="909" spans="16:16">
      <c r="P909" s="7"/>
    </row>
    <row r="910" spans="16:16">
      <c r="P910" s="7"/>
    </row>
    <row r="911" spans="16:16">
      <c r="P911" s="7"/>
    </row>
    <row r="912" spans="16:16">
      <c r="P912" s="7"/>
    </row>
    <row r="913" spans="16:16">
      <c r="P913" s="7"/>
    </row>
    <row r="914" spans="16:16">
      <c r="P914" s="7"/>
    </row>
    <row r="915" spans="16:16">
      <c r="P915" s="7"/>
    </row>
    <row r="916" spans="16:16">
      <c r="P916" s="7"/>
    </row>
    <row r="917" spans="16:16">
      <c r="P917" s="7"/>
    </row>
    <row r="918" spans="16:16">
      <c r="P918" s="7"/>
    </row>
    <row r="919" spans="16:16">
      <c r="P919" s="7"/>
    </row>
    <row r="920" spans="16:16">
      <c r="P920" s="7"/>
    </row>
    <row r="921" spans="16:16">
      <c r="P921" s="7"/>
    </row>
    <row r="922" spans="16:16">
      <c r="P922" s="7"/>
    </row>
    <row r="923" spans="16:16">
      <c r="P923" s="7"/>
    </row>
    <row r="924" spans="16:16">
      <c r="P924" s="7"/>
    </row>
    <row r="925" spans="16:16">
      <c r="P925" s="7"/>
    </row>
    <row r="926" spans="16:16">
      <c r="P926" s="7"/>
    </row>
    <row r="927" spans="16:16">
      <c r="P927" s="7"/>
    </row>
    <row r="928" spans="16:16">
      <c r="P928" s="7"/>
    </row>
    <row r="929" spans="16:16">
      <c r="P929" s="7"/>
    </row>
    <row r="930" spans="16:16">
      <c r="P930" s="7"/>
    </row>
    <row r="931" spans="16:16">
      <c r="P931" s="7"/>
    </row>
    <row r="932" spans="16:16">
      <c r="P932" s="7"/>
    </row>
    <row r="933" spans="16:16">
      <c r="P933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F69"/>
  <sheetViews>
    <sheetView showGridLines="0" topLeftCell="A43" workbookViewId="0">
      <selection activeCell="B3" sqref="B3"/>
    </sheetView>
  </sheetViews>
  <sheetFormatPr defaultRowHeight="12.75"/>
  <cols>
    <col min="4" max="4" width="28.85546875" customWidth="1"/>
    <col min="10" max="10" width="4" style="1" customWidth="1"/>
    <col min="20" max="20" width="5.28515625" style="1" customWidth="1"/>
    <col min="30" max="30" width="4.5703125" style="1" customWidth="1"/>
  </cols>
  <sheetData>
    <row r="1" spans="1:58">
      <c r="A1" s="1"/>
      <c r="B1" s="1"/>
      <c r="C1" s="1"/>
      <c r="D1" s="5" t="s">
        <v>15</v>
      </c>
      <c r="E1" s="5" t="s">
        <v>4</v>
      </c>
      <c r="F1" s="5"/>
      <c r="G1" s="1"/>
      <c r="H1" s="1"/>
      <c r="I1" s="1"/>
      <c r="K1" s="1"/>
      <c r="L1" s="5" t="s">
        <v>6</v>
      </c>
      <c r="M1" s="5"/>
      <c r="N1" s="5"/>
      <c r="O1" s="5"/>
      <c r="P1" s="2"/>
      <c r="Q1" s="1"/>
      <c r="R1" s="1"/>
      <c r="S1" s="1"/>
      <c r="U1" s="1"/>
      <c r="V1" s="1"/>
      <c r="W1" s="1"/>
      <c r="X1" s="5" t="s">
        <v>6</v>
      </c>
      <c r="Y1" s="5"/>
      <c r="Z1" s="5"/>
      <c r="AA1" s="5"/>
      <c r="AB1" s="2"/>
      <c r="AC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>
      <c r="B2" s="6" t="s">
        <v>0</v>
      </c>
    </row>
    <row r="3" spans="1:58">
      <c r="C3" s="4"/>
      <c r="D3" s="4"/>
      <c r="L3" s="4" t="s">
        <v>7</v>
      </c>
      <c r="M3" s="4"/>
      <c r="V3" s="4" t="s">
        <v>14</v>
      </c>
    </row>
    <row r="4" spans="1:58">
      <c r="B4" s="6"/>
      <c r="C4" s="4"/>
      <c r="D4" s="4"/>
      <c r="L4" s="4"/>
      <c r="M4" s="4"/>
      <c r="V4" s="4"/>
    </row>
    <row r="5" spans="1:58">
      <c r="B5" s="6"/>
      <c r="C5" s="4"/>
      <c r="D5" s="4"/>
      <c r="L5" s="4"/>
      <c r="M5" s="4"/>
      <c r="V5" s="4"/>
    </row>
    <row r="23" spans="3:23" s="1" customFormat="1"/>
    <row r="24" spans="3:23">
      <c r="V24" s="4" t="s">
        <v>11</v>
      </c>
      <c r="W24" s="4"/>
    </row>
    <row r="25" spans="3:23">
      <c r="C25" s="6" t="s">
        <v>1</v>
      </c>
      <c r="D25" s="4"/>
      <c r="E25" s="4"/>
      <c r="L25" s="4" t="s">
        <v>8</v>
      </c>
      <c r="M25" s="4"/>
    </row>
    <row r="45" spans="2:30" s="2" customFormat="1"/>
    <row r="46" spans="2:30" s="3" customFormat="1">
      <c r="B46" s="6" t="s">
        <v>2</v>
      </c>
      <c r="C46" s="4"/>
      <c r="D46" s="4"/>
      <c r="J46" s="2"/>
      <c r="T46" s="2"/>
      <c r="AD46" s="2"/>
    </row>
    <row r="47" spans="2:30" s="3" customFormat="1">
      <c r="J47" s="2"/>
      <c r="K47"/>
      <c r="L47" s="4" t="s">
        <v>9</v>
      </c>
      <c r="M47"/>
      <c r="N47"/>
      <c r="T47" s="2"/>
      <c r="U47"/>
      <c r="V47" s="4" t="s">
        <v>12</v>
      </c>
      <c r="W47"/>
      <c r="AD47" s="2"/>
    </row>
    <row r="67" spans="3:22" s="1" customFormat="1"/>
    <row r="69" spans="3:22">
      <c r="C69" s="6" t="s">
        <v>3</v>
      </c>
      <c r="D69" s="4"/>
      <c r="E69" s="4"/>
      <c r="L69" s="4" t="s">
        <v>10</v>
      </c>
      <c r="M69" s="4"/>
      <c r="U69" s="4" t="s">
        <v>13</v>
      </c>
      <c r="V69" s="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E66"/>
  <sheetViews>
    <sheetView showGridLines="0" workbookViewId="0">
      <selection activeCell="R22" sqref="R22"/>
    </sheetView>
  </sheetViews>
  <sheetFormatPr defaultRowHeight="12.75"/>
  <cols>
    <col min="1" max="1" width="5" style="7" customWidth="1"/>
    <col min="12" max="12" width="3.140625" style="7" customWidth="1"/>
    <col min="24" max="24" width="4.28515625" style="7" customWidth="1"/>
    <col min="25" max="41" width="9.140625" style="7"/>
    <col min="42" max="83" width="9.140625" style="79"/>
  </cols>
  <sheetData>
    <row r="1" spans="1:82" s="1" customFormat="1">
      <c r="D1" s="5" t="s">
        <v>231</v>
      </c>
      <c r="E1" s="5"/>
      <c r="F1" s="5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2">
      <c r="A2" s="1"/>
      <c r="L2" s="1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r="3" spans="1:82">
      <c r="A3" s="1"/>
      <c r="C3" s="80" t="s">
        <v>33</v>
      </c>
      <c r="E3" s="80" t="s">
        <v>32</v>
      </c>
      <c r="G3" s="81" t="s">
        <v>72</v>
      </c>
      <c r="L3" s="1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>
      <c r="A4" s="1"/>
      <c r="L4" s="1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</row>
    <row r="5" spans="1:82">
      <c r="A5" s="1"/>
      <c r="L5" s="1"/>
    </row>
    <row r="6" spans="1:82">
      <c r="A6" s="1"/>
      <c r="L6" s="1"/>
    </row>
    <row r="7" spans="1:82">
      <c r="A7" s="1"/>
      <c r="L7" s="1"/>
    </row>
    <row r="8" spans="1:82">
      <c r="A8" s="1"/>
      <c r="L8" s="1"/>
    </row>
    <row r="9" spans="1:82">
      <c r="A9" s="1"/>
      <c r="L9" s="1"/>
    </row>
    <row r="10" spans="1:82">
      <c r="A10" s="1"/>
      <c r="L10" s="1"/>
    </row>
    <row r="11" spans="1:82">
      <c r="A11" s="1"/>
      <c r="L11" s="1"/>
    </row>
    <row r="12" spans="1:82">
      <c r="A12" s="1"/>
      <c r="L12" s="1"/>
    </row>
    <row r="13" spans="1:82">
      <c r="A13" s="1"/>
      <c r="L13" s="1"/>
    </row>
    <row r="14" spans="1:82">
      <c r="A14" s="1"/>
      <c r="L14" s="1"/>
    </row>
    <row r="15" spans="1:82">
      <c r="A15" s="1"/>
      <c r="L15" s="1"/>
    </row>
    <row r="16" spans="1:82">
      <c r="A16" s="1"/>
      <c r="L16" s="1"/>
    </row>
    <row r="17" spans="1:12">
      <c r="A17" s="1"/>
      <c r="L17" s="1"/>
    </row>
    <row r="18" spans="1:12">
      <c r="A18" s="1"/>
      <c r="L18" s="1"/>
    </row>
    <row r="19" spans="1:12">
      <c r="A19" s="1"/>
      <c r="L19" s="1"/>
    </row>
    <row r="20" spans="1:12">
      <c r="A20" s="1"/>
      <c r="L20" s="1"/>
    </row>
    <row r="21" spans="1:12">
      <c r="A21" s="1"/>
      <c r="L21" s="1"/>
    </row>
    <row r="22" spans="1:12">
      <c r="A22" s="1"/>
      <c r="L22" s="1"/>
    </row>
    <row r="23" spans="1:12">
      <c r="A23" s="1"/>
      <c r="L23" s="1"/>
    </row>
    <row r="24" spans="1:12">
      <c r="A24" s="1"/>
      <c r="L24" s="1"/>
    </row>
    <row r="25" spans="1:12" s="7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45" s="7" customFormat="1"/>
    <row r="66" spans="42:83" s="7" customFormat="1"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DF73"/>
  <sheetViews>
    <sheetView showGridLines="0" workbookViewId="0">
      <selection activeCell="W15" sqref="W15"/>
    </sheetView>
  </sheetViews>
  <sheetFormatPr defaultRowHeight="12.75"/>
  <cols>
    <col min="2" max="2" width="21.28515625" customWidth="1"/>
    <col min="3" max="3" width="13.7109375" customWidth="1"/>
    <col min="4" max="4" width="29.7109375" customWidth="1"/>
    <col min="10" max="10" width="4" style="7" customWidth="1"/>
    <col min="11" max="11" width="11" customWidth="1"/>
    <col min="14" max="14" width="16.140625" customWidth="1"/>
    <col min="20" max="20" width="5.28515625" style="7" customWidth="1"/>
    <col min="21" max="23" width="9.140625" style="7"/>
    <col min="24" max="24" width="20.85546875" style="7" customWidth="1"/>
    <col min="25" max="25" width="9.140625" style="7"/>
    <col min="26" max="26" width="24.28515625" style="7" customWidth="1"/>
    <col min="27" max="29" width="9.140625" style="7"/>
    <col min="30" max="30" width="4.5703125" style="7" customWidth="1"/>
    <col min="31" max="34" width="9.140625" style="7"/>
    <col min="35" max="35" width="3.5703125" style="7" customWidth="1"/>
    <col min="36" max="110" width="9.140625" style="7"/>
  </cols>
  <sheetData>
    <row r="1" spans="1:27">
      <c r="A1" s="1"/>
      <c r="B1" s="1"/>
      <c r="C1" s="1"/>
      <c r="D1" s="5" t="s">
        <v>227</v>
      </c>
      <c r="E1" s="5"/>
      <c r="F1" s="5"/>
      <c r="G1" s="1"/>
      <c r="H1" s="1"/>
      <c r="I1" s="1"/>
      <c r="J1" s="1"/>
      <c r="K1" s="1"/>
      <c r="L1" s="5" t="s">
        <v>117</v>
      </c>
      <c r="M1" s="5"/>
      <c r="N1" s="5"/>
      <c r="O1" s="5"/>
      <c r="P1" s="2"/>
      <c r="Q1" s="1"/>
      <c r="R1" s="1"/>
      <c r="S1" s="1"/>
      <c r="T1" s="91"/>
    </row>
    <row r="2" spans="1:27" s="3" customFormat="1">
      <c r="B2" s="6" t="s">
        <v>229</v>
      </c>
      <c r="C2"/>
      <c r="D2"/>
      <c r="E2" s="47"/>
      <c r="F2" s="47"/>
      <c r="J2" s="2"/>
      <c r="K2"/>
      <c r="L2" s="4" t="s">
        <v>42</v>
      </c>
      <c r="M2" s="4"/>
      <c r="N2" s="47"/>
      <c r="O2" s="47"/>
      <c r="T2" s="2"/>
      <c r="U2" s="8"/>
      <c r="X2" s="47"/>
      <c r="Y2" s="47"/>
      <c r="AA2" s="47"/>
    </row>
    <row r="3" spans="1:27">
      <c r="J3" s="1"/>
      <c r="T3" s="1"/>
    </row>
    <row r="4" spans="1:27">
      <c r="B4" s="48" t="s">
        <v>33</v>
      </c>
      <c r="C4" s="4"/>
      <c r="D4" s="49" t="s">
        <v>32</v>
      </c>
      <c r="J4" s="1"/>
      <c r="L4" s="48" t="s">
        <v>33</v>
      </c>
      <c r="N4" s="49" t="s">
        <v>32</v>
      </c>
      <c r="T4" s="1"/>
    </row>
    <row r="5" spans="1:27">
      <c r="B5" s="6"/>
      <c r="C5" s="4"/>
      <c r="D5" s="4"/>
      <c r="J5" s="1"/>
      <c r="L5" s="4"/>
      <c r="M5" s="4"/>
      <c r="T5" s="1"/>
      <c r="V5" s="8"/>
    </row>
    <row r="6" spans="1:27">
      <c r="B6" s="6"/>
      <c r="C6" s="4"/>
      <c r="D6" s="4"/>
      <c r="J6" s="1"/>
      <c r="L6" s="4"/>
      <c r="M6" s="4"/>
      <c r="T6" s="1"/>
      <c r="V6" s="8"/>
    </row>
    <row r="7" spans="1:27">
      <c r="J7" s="1"/>
      <c r="T7" s="1"/>
    </row>
    <row r="8" spans="1:27">
      <c r="J8" s="1"/>
      <c r="T8" s="1"/>
    </row>
    <row r="9" spans="1:27">
      <c r="J9" s="1"/>
      <c r="T9" s="1"/>
    </row>
    <row r="10" spans="1:27">
      <c r="J10" s="1"/>
      <c r="T10" s="1"/>
    </row>
    <row r="11" spans="1:27">
      <c r="J11" s="1"/>
      <c r="T11" s="1"/>
    </row>
    <row r="12" spans="1:27">
      <c r="J12" s="1"/>
      <c r="T12" s="1"/>
    </row>
    <row r="13" spans="1:27">
      <c r="J13" s="1"/>
      <c r="T13" s="1"/>
    </row>
    <row r="14" spans="1:27">
      <c r="J14" s="1"/>
      <c r="T14" s="1"/>
    </row>
    <row r="15" spans="1:27">
      <c r="J15" s="1"/>
      <c r="T15" s="1"/>
    </row>
    <row r="16" spans="1:27">
      <c r="J16" s="1"/>
      <c r="T16" s="1"/>
    </row>
    <row r="17" spans="2:110">
      <c r="J17" s="1"/>
      <c r="T17" s="1"/>
    </row>
    <row r="18" spans="2:110">
      <c r="J18" s="1"/>
      <c r="T18" s="1"/>
    </row>
    <row r="19" spans="2:110">
      <c r="J19" s="1"/>
      <c r="T19" s="1"/>
    </row>
    <row r="20" spans="2:110">
      <c r="J20" s="1"/>
      <c r="T20" s="1"/>
    </row>
    <row r="21" spans="2:110">
      <c r="J21" s="1"/>
      <c r="T21" s="1"/>
    </row>
    <row r="22" spans="2:110">
      <c r="J22" s="1"/>
      <c r="T22" s="1"/>
    </row>
    <row r="23" spans="2:110">
      <c r="J23" s="1"/>
      <c r="T23" s="1"/>
    </row>
    <row r="24" spans="2:110" s="1" customFormat="1">
      <c r="C24" s="5" t="s">
        <v>228</v>
      </c>
      <c r="D24" s="91"/>
      <c r="L24" s="5" t="s">
        <v>6</v>
      </c>
      <c r="M24" s="5"/>
      <c r="N24" s="5"/>
      <c r="O24" s="5"/>
      <c r="P24" s="2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</row>
    <row r="25" spans="2:110" s="7" customFormat="1">
      <c r="J25" s="1"/>
      <c r="K25" s="4" t="s">
        <v>21</v>
      </c>
      <c r="T25" s="1"/>
    </row>
    <row r="26" spans="2:110" s="7" customFormat="1">
      <c r="B26" s="80" t="s">
        <v>172</v>
      </c>
      <c r="C26" s="6"/>
      <c r="D26"/>
      <c r="E26"/>
      <c r="J26" s="1"/>
      <c r="T26" s="1"/>
    </row>
    <row r="27" spans="2:110" s="7" customFormat="1">
      <c r="J27" s="1"/>
      <c r="L27" s="48" t="s">
        <v>33</v>
      </c>
      <c r="N27" s="49" t="s">
        <v>32</v>
      </c>
      <c r="T27" s="1"/>
    </row>
    <row r="28" spans="2:110">
      <c r="D28" s="4"/>
      <c r="F28" s="47"/>
      <c r="J28" s="1"/>
      <c r="T28" s="1"/>
      <c r="V28" s="8"/>
      <c r="W28" s="8"/>
    </row>
    <row r="29" spans="2:110">
      <c r="C29" s="6"/>
      <c r="D29" s="4"/>
      <c r="E29" s="4"/>
      <c r="J29" s="1"/>
      <c r="L29" s="4"/>
      <c r="M29" s="4"/>
      <c r="T29" s="1"/>
    </row>
    <row r="30" spans="2:110">
      <c r="J30" s="1"/>
      <c r="T30" s="1"/>
    </row>
    <row r="31" spans="2:110">
      <c r="J31" s="1"/>
      <c r="T31" s="1"/>
    </row>
    <row r="32" spans="2:110">
      <c r="J32" s="1"/>
      <c r="T32" s="1"/>
    </row>
    <row r="33" spans="10:20">
      <c r="J33" s="1"/>
      <c r="T33" s="1"/>
    </row>
    <row r="34" spans="10:20">
      <c r="J34" s="1"/>
      <c r="T34" s="1"/>
    </row>
    <row r="35" spans="10:20">
      <c r="J35" s="1"/>
      <c r="T35" s="1"/>
    </row>
    <row r="36" spans="10:20">
      <c r="J36" s="1"/>
      <c r="T36" s="1"/>
    </row>
    <row r="37" spans="10:20">
      <c r="J37" s="1"/>
      <c r="T37" s="1"/>
    </row>
    <row r="38" spans="10:20">
      <c r="J38" s="1"/>
      <c r="T38" s="1"/>
    </row>
    <row r="39" spans="10:20">
      <c r="J39" s="1"/>
      <c r="T39" s="1"/>
    </row>
    <row r="40" spans="10:20">
      <c r="J40" s="1"/>
      <c r="T40" s="1"/>
    </row>
    <row r="41" spans="10:20">
      <c r="J41" s="1"/>
      <c r="T41" s="1"/>
    </row>
    <row r="42" spans="10:20">
      <c r="J42" s="1"/>
      <c r="T42" s="1"/>
    </row>
    <row r="43" spans="10:20">
      <c r="J43" s="1"/>
      <c r="T43" s="1"/>
    </row>
    <row r="44" spans="10:20">
      <c r="J44" s="1"/>
      <c r="T44" s="1"/>
    </row>
    <row r="45" spans="10:20">
      <c r="J45" s="1"/>
      <c r="T45" s="1"/>
    </row>
    <row r="46" spans="10:20">
      <c r="J46" s="1"/>
      <c r="T46" s="1"/>
    </row>
    <row r="47" spans="10:20">
      <c r="J47" s="1"/>
      <c r="T47" s="1"/>
    </row>
    <row r="48" spans="10:20">
      <c r="J48" s="1"/>
      <c r="T48" s="1"/>
    </row>
    <row r="49" spans="2:110" s="2" customFormat="1"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</row>
    <row r="50" spans="2:110" s="3" customFormat="1">
      <c r="C50" s="4"/>
      <c r="D50" s="4"/>
      <c r="J50" s="2"/>
      <c r="T50" s="2"/>
    </row>
    <row r="51" spans="2:110" s="3" customFormat="1">
      <c r="B51"/>
      <c r="J51" s="2"/>
      <c r="K51" s="4" t="s">
        <v>233</v>
      </c>
      <c r="L51" s="4"/>
      <c r="M51"/>
      <c r="N51"/>
      <c r="T51" s="2"/>
      <c r="U51" s="7"/>
      <c r="V51" s="8"/>
      <c r="W51" s="7"/>
    </row>
    <row r="52" spans="2:110">
      <c r="J52" s="1"/>
      <c r="L52" s="48" t="s">
        <v>33</v>
      </c>
      <c r="N52" s="49" t="s">
        <v>32</v>
      </c>
      <c r="T52" s="1"/>
    </row>
    <row r="53" spans="2:110">
      <c r="J53" s="1"/>
      <c r="T53" s="1"/>
    </row>
    <row r="54" spans="2:110">
      <c r="J54" s="1"/>
      <c r="T54" s="1"/>
    </row>
    <row r="55" spans="2:110">
      <c r="J55" s="1"/>
      <c r="T55" s="1"/>
    </row>
    <row r="56" spans="2:110">
      <c r="J56" s="1"/>
      <c r="T56" s="1"/>
    </row>
    <row r="57" spans="2:110">
      <c r="J57" s="1"/>
      <c r="T57" s="1"/>
    </row>
    <row r="58" spans="2:110">
      <c r="J58" s="1"/>
      <c r="T58" s="1"/>
    </row>
    <row r="59" spans="2:110">
      <c r="J59" s="1"/>
      <c r="T59" s="1"/>
    </row>
    <row r="60" spans="2:110">
      <c r="J60" s="1"/>
      <c r="T60" s="1"/>
    </row>
    <row r="61" spans="2:110">
      <c r="J61" s="1"/>
      <c r="T61" s="1"/>
    </row>
    <row r="62" spans="2:110">
      <c r="J62" s="1"/>
      <c r="T62" s="1"/>
    </row>
    <row r="63" spans="2:110">
      <c r="J63" s="1"/>
      <c r="T63" s="1"/>
    </row>
    <row r="64" spans="2:110">
      <c r="J64" s="1"/>
      <c r="T64" s="1"/>
    </row>
    <row r="65" spans="2:96">
      <c r="J65" s="1"/>
      <c r="T65" s="1"/>
    </row>
    <row r="66" spans="2:96">
      <c r="J66" s="1"/>
      <c r="T66" s="1"/>
    </row>
    <row r="67" spans="2:96">
      <c r="J67" s="1"/>
      <c r="T67" s="1"/>
    </row>
    <row r="68" spans="2:96">
      <c r="J68" s="1"/>
      <c r="T68" s="1"/>
    </row>
    <row r="69" spans="2:96">
      <c r="J69" s="1"/>
      <c r="T69" s="1"/>
    </row>
    <row r="70" spans="2:96">
      <c r="B70" s="7"/>
      <c r="J70" s="1"/>
      <c r="T70" s="1"/>
    </row>
    <row r="71" spans="2:96" s="1" customFormat="1"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</row>
    <row r="73" spans="2:96">
      <c r="C73" s="6"/>
      <c r="D73" s="4"/>
      <c r="E73" s="4"/>
      <c r="L73" s="4"/>
      <c r="M73" s="4"/>
      <c r="U73" s="8"/>
      <c r="V73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H89"/>
  <sheetViews>
    <sheetView workbookViewId="0">
      <selection activeCell="H30" sqref="H30"/>
    </sheetView>
  </sheetViews>
  <sheetFormatPr defaultRowHeight="12.75"/>
  <sheetData>
    <row r="1" spans="1:6" ht="15">
      <c r="A1" s="10"/>
      <c r="B1" s="26"/>
      <c r="C1" s="10"/>
      <c r="D1" s="10"/>
      <c r="E1" s="10"/>
      <c r="F1" s="10"/>
    </row>
    <row r="2" spans="1:6" ht="15">
      <c r="A2" s="12" t="s">
        <v>17</v>
      </c>
      <c r="B2" s="20" t="s">
        <v>18</v>
      </c>
      <c r="C2" s="12"/>
      <c r="D2" s="12"/>
      <c r="E2" s="12"/>
      <c r="F2" s="12"/>
    </row>
    <row r="3" spans="1:6" ht="15">
      <c r="A3" s="100" t="s">
        <v>19</v>
      </c>
      <c r="B3" s="26"/>
      <c r="C3" s="11">
        <v>42018</v>
      </c>
      <c r="D3" s="11">
        <v>42036</v>
      </c>
      <c r="E3" s="11">
        <v>42064</v>
      </c>
      <c r="F3" s="11">
        <v>42095</v>
      </c>
    </row>
    <row r="4" spans="1:6" ht="15">
      <c r="A4" s="100"/>
      <c r="B4" s="24" t="s">
        <v>20</v>
      </c>
      <c r="C4" s="13">
        <v>-2998</v>
      </c>
      <c r="D4" s="13">
        <v>-2709</v>
      </c>
      <c r="E4" s="13">
        <v>-2822</v>
      </c>
      <c r="F4" s="13">
        <v>-3639</v>
      </c>
    </row>
    <row r="5" spans="1:6" ht="15">
      <c r="A5" s="100"/>
      <c r="B5" s="24" t="s">
        <v>21</v>
      </c>
      <c r="C5" s="10">
        <v>155339</v>
      </c>
      <c r="D5" s="10">
        <v>154999</v>
      </c>
      <c r="E5" s="10">
        <v>155510</v>
      </c>
      <c r="F5" s="10">
        <v>156144</v>
      </c>
    </row>
    <row r="6" spans="1:6" ht="15">
      <c r="A6" s="10"/>
      <c r="B6" s="26"/>
      <c r="C6" s="13"/>
      <c r="D6" s="13"/>
      <c r="E6" s="13"/>
      <c r="F6" s="13"/>
    </row>
    <row r="7" spans="1:6" ht="15">
      <c r="A7" s="12" t="s">
        <v>17</v>
      </c>
      <c r="B7" s="20" t="s">
        <v>18</v>
      </c>
      <c r="C7" s="12"/>
      <c r="D7" s="12"/>
      <c r="E7" s="12"/>
      <c r="F7" s="12"/>
    </row>
    <row r="8" spans="1:6" ht="15">
      <c r="A8" s="100" t="s">
        <v>22</v>
      </c>
      <c r="B8" s="26"/>
      <c r="C8" s="11">
        <v>42018</v>
      </c>
      <c r="D8" s="11">
        <v>42036</v>
      </c>
      <c r="E8" s="11">
        <v>42064</v>
      </c>
      <c r="F8" s="11">
        <v>42095</v>
      </c>
    </row>
    <row r="9" spans="1:6" ht="15">
      <c r="A9" s="100"/>
      <c r="B9" s="24" t="s">
        <v>20</v>
      </c>
      <c r="C9" s="10">
        <v>-1052</v>
      </c>
      <c r="D9" s="10">
        <v>-1051</v>
      </c>
      <c r="E9" s="10">
        <v>-1119</v>
      </c>
      <c r="F9" s="10">
        <v>-1148</v>
      </c>
    </row>
    <row r="10" spans="1:6" ht="15">
      <c r="A10" s="100"/>
      <c r="B10" s="24" t="s">
        <v>21</v>
      </c>
      <c r="C10" s="10">
        <v>67057</v>
      </c>
      <c r="D10" s="10">
        <v>66960</v>
      </c>
      <c r="E10" s="10">
        <v>66704</v>
      </c>
      <c r="F10" s="10">
        <v>66506</v>
      </c>
    </row>
    <row r="11" spans="1:6" ht="15">
      <c r="A11" s="10"/>
      <c r="B11" s="26"/>
      <c r="C11" s="10"/>
      <c r="D11" s="10"/>
      <c r="E11" s="10"/>
      <c r="F11" s="10"/>
    </row>
    <row r="12" spans="1:6" ht="15">
      <c r="A12" s="12" t="s">
        <v>17</v>
      </c>
      <c r="B12" s="20" t="s">
        <v>18</v>
      </c>
      <c r="C12" s="12"/>
      <c r="D12" s="12"/>
      <c r="E12" s="12"/>
      <c r="F12" s="12"/>
    </row>
    <row r="13" spans="1:6" ht="15">
      <c r="A13" s="100" t="s">
        <v>23</v>
      </c>
      <c r="B13" s="26"/>
      <c r="C13" s="11">
        <v>42018</v>
      </c>
      <c r="D13" s="11">
        <v>42036</v>
      </c>
      <c r="E13" s="11">
        <v>42064</v>
      </c>
      <c r="F13" s="11">
        <v>42095</v>
      </c>
    </row>
    <row r="14" spans="1:6">
      <c r="A14" s="100"/>
      <c r="B14" s="24" t="s">
        <v>20</v>
      </c>
      <c r="C14" s="16">
        <v>-51</v>
      </c>
      <c r="D14" s="16">
        <v>-42</v>
      </c>
      <c r="E14" s="16">
        <v>-59</v>
      </c>
      <c r="F14" s="16">
        <v>-45</v>
      </c>
    </row>
    <row r="15" spans="1:6">
      <c r="A15" s="100"/>
      <c r="B15" s="24" t="s">
        <v>21</v>
      </c>
      <c r="C15" s="17">
        <v>3529</v>
      </c>
      <c r="D15" s="17">
        <v>3533</v>
      </c>
      <c r="E15" s="17">
        <v>3526</v>
      </c>
      <c r="F15" s="17">
        <v>3520</v>
      </c>
    </row>
    <row r="16" spans="1:6" ht="15">
      <c r="A16" s="10"/>
      <c r="B16" s="26"/>
      <c r="C16" s="10"/>
      <c r="D16" s="10"/>
      <c r="E16" s="10"/>
      <c r="F16" s="10"/>
    </row>
    <row r="17" spans="1:8" ht="15">
      <c r="A17" s="12" t="s">
        <v>17</v>
      </c>
      <c r="B17" s="20" t="s">
        <v>18</v>
      </c>
      <c r="C17" s="12"/>
      <c r="D17" s="12"/>
      <c r="E17" s="12"/>
      <c r="F17" s="12"/>
      <c r="G17" s="10"/>
      <c r="H17" s="10"/>
    </row>
    <row r="18" spans="1:8" ht="15">
      <c r="A18" s="100" t="s">
        <v>24</v>
      </c>
      <c r="B18" s="26"/>
      <c r="C18" s="11">
        <v>42018</v>
      </c>
      <c r="D18" s="11">
        <v>42036</v>
      </c>
      <c r="E18" s="11">
        <v>42064</v>
      </c>
      <c r="F18" s="11">
        <v>42095</v>
      </c>
      <c r="G18" s="10"/>
      <c r="H18" s="10"/>
    </row>
    <row r="19" spans="1:8" ht="15">
      <c r="A19" s="100"/>
      <c r="B19" s="24" t="s">
        <v>20</v>
      </c>
      <c r="C19" s="19">
        <v>-688</v>
      </c>
      <c r="D19" s="19">
        <v>-571</v>
      </c>
      <c r="E19" s="19">
        <v>-630</v>
      </c>
      <c r="F19" s="19">
        <v>-553</v>
      </c>
      <c r="G19" s="10"/>
      <c r="H19" s="10"/>
    </row>
    <row r="20" spans="1:8" ht="15">
      <c r="A20" s="100"/>
      <c r="B20" s="24" t="s">
        <v>21</v>
      </c>
      <c r="C20" s="18">
        <v>28967</v>
      </c>
      <c r="D20" s="18">
        <v>28956</v>
      </c>
      <c r="E20" s="18">
        <v>29134</v>
      </c>
      <c r="F20" s="18">
        <v>29080</v>
      </c>
      <c r="G20" s="10"/>
      <c r="H20" s="10"/>
    </row>
    <row r="21" spans="1:8" ht="15">
      <c r="A21" s="10"/>
      <c r="B21" s="26"/>
      <c r="C21" s="10"/>
      <c r="D21" s="10"/>
      <c r="E21" s="10"/>
      <c r="F21" s="10"/>
      <c r="G21" s="10"/>
      <c r="H21" s="10"/>
    </row>
    <row r="22" spans="1:8" ht="15">
      <c r="A22" s="12" t="s">
        <v>17</v>
      </c>
      <c r="B22" s="20" t="s">
        <v>18</v>
      </c>
      <c r="C22" s="12"/>
      <c r="D22" s="12"/>
      <c r="E22" s="12"/>
      <c r="F22" s="12"/>
      <c r="G22" s="10"/>
      <c r="H22" s="10"/>
    </row>
    <row r="23" spans="1:8" ht="15">
      <c r="A23" s="100" t="s">
        <v>25</v>
      </c>
      <c r="B23" s="26"/>
      <c r="C23" s="11">
        <v>42018</v>
      </c>
      <c r="D23" s="11">
        <v>42036</v>
      </c>
      <c r="E23" s="11">
        <v>42064</v>
      </c>
      <c r="F23" s="11">
        <v>42095</v>
      </c>
      <c r="G23" s="10"/>
      <c r="H23" s="10"/>
    </row>
    <row r="24" spans="1:8" ht="15">
      <c r="A24" s="100"/>
      <c r="B24" s="24" t="s">
        <v>20</v>
      </c>
      <c r="C24" s="10">
        <v>-1</v>
      </c>
      <c r="D24" s="10">
        <v>0</v>
      </c>
      <c r="E24" s="10">
        <v>0</v>
      </c>
      <c r="F24" s="10">
        <v>0</v>
      </c>
      <c r="G24" s="10"/>
      <c r="H24" s="10"/>
    </row>
    <row r="25" spans="1:8" ht="15">
      <c r="A25" s="100"/>
      <c r="B25" s="24" t="s">
        <v>21</v>
      </c>
      <c r="C25" s="10">
        <v>28</v>
      </c>
      <c r="D25" s="10">
        <v>30</v>
      </c>
      <c r="E25" s="10">
        <v>30</v>
      </c>
      <c r="F25" s="10">
        <v>30</v>
      </c>
      <c r="G25" s="10"/>
      <c r="H25" s="10"/>
    </row>
    <row r="26" spans="1:8" ht="15">
      <c r="A26" s="10"/>
      <c r="B26" s="26"/>
      <c r="C26" s="10"/>
      <c r="D26" s="10"/>
      <c r="E26" s="10"/>
      <c r="F26" s="10"/>
      <c r="G26" s="10"/>
      <c r="H26" s="10"/>
    </row>
    <row r="27" spans="1:8" ht="15">
      <c r="A27" s="15"/>
      <c r="B27" s="21"/>
      <c r="C27" s="15"/>
      <c r="D27" s="15"/>
      <c r="E27" s="15"/>
      <c r="F27" s="15"/>
      <c r="G27" s="10"/>
      <c r="H27" s="10"/>
    </row>
    <row r="28" spans="1:8" ht="15">
      <c r="A28" s="25" t="s">
        <v>17</v>
      </c>
      <c r="B28" s="22" t="s">
        <v>26</v>
      </c>
      <c r="C28" s="25"/>
      <c r="D28" s="25"/>
      <c r="E28" s="25"/>
      <c r="F28" s="25"/>
      <c r="G28" s="10"/>
      <c r="H28" s="10"/>
    </row>
    <row r="29" spans="1:8" ht="15">
      <c r="A29" s="100" t="s">
        <v>27</v>
      </c>
      <c r="B29" s="26"/>
      <c r="C29" s="11">
        <v>42018</v>
      </c>
      <c r="D29" s="11">
        <v>42036</v>
      </c>
      <c r="E29" s="11">
        <v>42064</v>
      </c>
      <c r="F29" s="11">
        <v>42095</v>
      </c>
      <c r="G29" s="14"/>
      <c r="H29" s="14"/>
    </row>
    <row r="30" spans="1:8" ht="15">
      <c r="A30" s="100"/>
      <c r="B30" s="24" t="s">
        <v>20</v>
      </c>
      <c r="C30" s="10">
        <v>-1029</v>
      </c>
      <c r="D30" s="10">
        <v>-956</v>
      </c>
      <c r="E30" s="10">
        <v>-1009</v>
      </c>
      <c r="F30" s="10">
        <v>-1019</v>
      </c>
      <c r="G30" s="10"/>
      <c r="H30" s="10"/>
    </row>
    <row r="31" spans="1:8" ht="15">
      <c r="A31" s="100"/>
      <c r="B31" s="24" t="s">
        <v>21</v>
      </c>
      <c r="C31" s="18">
        <v>57880</v>
      </c>
      <c r="D31" s="18">
        <v>57683</v>
      </c>
      <c r="E31" s="18">
        <v>57554</v>
      </c>
      <c r="F31" s="18">
        <v>57412</v>
      </c>
      <c r="G31" s="10"/>
      <c r="H31" s="10"/>
    </row>
    <row r="32" spans="1:8" ht="15">
      <c r="A32" s="10"/>
      <c r="B32" s="26"/>
      <c r="C32" s="10"/>
      <c r="D32" s="10"/>
      <c r="E32" s="10"/>
      <c r="F32" s="10"/>
      <c r="G32" s="10"/>
      <c r="H32" s="10"/>
    </row>
    <row r="33" spans="1:6" ht="15">
      <c r="A33" s="25" t="s">
        <v>17</v>
      </c>
      <c r="B33" s="22" t="s">
        <v>26</v>
      </c>
      <c r="C33" s="25"/>
      <c r="D33" s="25"/>
      <c r="E33" s="25"/>
      <c r="F33" s="25"/>
    </row>
    <row r="34" spans="1:6" ht="15">
      <c r="A34" s="100" t="s">
        <v>23</v>
      </c>
      <c r="B34" s="26"/>
      <c r="C34" s="11">
        <v>42018</v>
      </c>
      <c r="D34" s="11">
        <v>42036</v>
      </c>
      <c r="E34" s="11">
        <v>42064</v>
      </c>
      <c r="F34" s="11">
        <v>42095</v>
      </c>
    </row>
    <row r="35" spans="1:6">
      <c r="A35" s="100"/>
      <c r="B35" s="24" t="s">
        <v>20</v>
      </c>
      <c r="C35" s="23">
        <v>-2204</v>
      </c>
      <c r="D35" s="23">
        <v>-1957</v>
      </c>
      <c r="E35" s="23">
        <v>-2264</v>
      </c>
      <c r="F35" s="23">
        <v>-2190</v>
      </c>
    </row>
    <row r="36" spans="1:6" ht="15">
      <c r="A36" s="100"/>
      <c r="B36" s="24" t="s">
        <v>21</v>
      </c>
      <c r="C36" s="10">
        <v>122973</v>
      </c>
      <c r="D36" s="10">
        <v>122786</v>
      </c>
      <c r="E36" s="10">
        <v>122451</v>
      </c>
      <c r="F36" s="10">
        <v>122111</v>
      </c>
    </row>
    <row r="37" spans="1:6" ht="15">
      <c r="A37" s="10"/>
      <c r="B37" s="26"/>
      <c r="C37" s="10"/>
      <c r="D37" s="10"/>
      <c r="E37" s="10"/>
      <c r="F37" s="10"/>
    </row>
    <row r="38" spans="1:6" ht="15">
      <c r="A38" s="25" t="s">
        <v>17</v>
      </c>
      <c r="B38" s="22" t="s">
        <v>26</v>
      </c>
      <c r="C38" s="25"/>
      <c r="D38" s="25"/>
      <c r="E38" s="25"/>
      <c r="F38" s="25"/>
    </row>
    <row r="39" spans="1:6" ht="15">
      <c r="A39" s="100" t="s">
        <v>24</v>
      </c>
      <c r="B39" s="26"/>
      <c r="C39" s="11">
        <v>42018</v>
      </c>
      <c r="D39" s="11">
        <v>42036</v>
      </c>
      <c r="E39" s="11">
        <v>42064</v>
      </c>
      <c r="F39" s="11">
        <v>42095</v>
      </c>
    </row>
    <row r="40" spans="1:6">
      <c r="A40" s="100"/>
      <c r="B40" s="24" t="s">
        <v>20</v>
      </c>
      <c r="C40" s="23">
        <v>-1827</v>
      </c>
      <c r="D40" s="23">
        <v>-1684</v>
      </c>
      <c r="E40" s="23">
        <v>-1964</v>
      </c>
      <c r="F40" s="23">
        <v>-1854</v>
      </c>
    </row>
    <row r="41" spans="1:6" ht="15">
      <c r="A41" s="100"/>
      <c r="B41" s="24" t="s">
        <v>21</v>
      </c>
      <c r="C41" s="10">
        <v>100143</v>
      </c>
      <c r="D41" s="10">
        <v>99663</v>
      </c>
      <c r="E41" s="10">
        <v>99174</v>
      </c>
      <c r="F41" s="10">
        <v>98712</v>
      </c>
    </row>
    <row r="42" spans="1:6" ht="15">
      <c r="A42" s="10"/>
      <c r="B42" s="26"/>
      <c r="C42" s="10"/>
      <c r="D42" s="10"/>
      <c r="E42" s="10"/>
      <c r="F42" s="10"/>
    </row>
    <row r="43" spans="1:6" ht="15">
      <c r="A43" s="25" t="s">
        <v>17</v>
      </c>
      <c r="B43" s="22" t="s">
        <v>26</v>
      </c>
      <c r="C43" s="25"/>
      <c r="D43" s="25"/>
      <c r="E43" s="25"/>
      <c r="F43" s="25"/>
    </row>
    <row r="44" spans="1:6" ht="15">
      <c r="A44" s="100" t="s">
        <v>25</v>
      </c>
      <c r="B44" s="26"/>
      <c r="C44" s="11">
        <v>42018</v>
      </c>
      <c r="D44" s="11">
        <v>42036</v>
      </c>
      <c r="E44" s="11">
        <v>42064</v>
      </c>
      <c r="F44" s="11">
        <v>42095</v>
      </c>
    </row>
    <row r="45" spans="1:6" ht="15">
      <c r="A45" s="100"/>
      <c r="B45" s="24" t="s">
        <v>20</v>
      </c>
      <c r="C45" s="10"/>
      <c r="D45" s="10"/>
      <c r="E45" s="10"/>
      <c r="F45" s="10"/>
    </row>
    <row r="46" spans="1:6" ht="15">
      <c r="A46" s="100"/>
      <c r="B46" s="24" t="s">
        <v>21</v>
      </c>
      <c r="C46" s="10">
        <v>1</v>
      </c>
      <c r="D46" s="10">
        <v>1</v>
      </c>
      <c r="E46" s="10">
        <v>1</v>
      </c>
      <c r="F46" s="10">
        <v>1</v>
      </c>
    </row>
    <row r="48" spans="1:6" ht="15">
      <c r="A48" s="15"/>
      <c r="B48" s="15"/>
      <c r="C48" s="15"/>
      <c r="D48" s="15"/>
      <c r="E48" s="15"/>
      <c r="F48" s="15"/>
    </row>
    <row r="49" spans="1:6" ht="15">
      <c r="A49" s="12" t="s">
        <v>17</v>
      </c>
      <c r="B49" s="20" t="s">
        <v>28</v>
      </c>
      <c r="C49" s="12"/>
      <c r="D49" s="12"/>
      <c r="E49" s="12"/>
      <c r="F49" s="12"/>
    </row>
    <row r="50" spans="1:6" ht="15">
      <c r="A50" s="100" t="s">
        <v>19</v>
      </c>
      <c r="B50" s="26"/>
      <c r="C50" s="11">
        <v>42018</v>
      </c>
      <c r="D50" s="11">
        <v>42036</v>
      </c>
      <c r="E50" s="11">
        <v>42064</v>
      </c>
      <c r="F50" s="11">
        <v>42095</v>
      </c>
    </row>
    <row r="51" spans="1:6">
      <c r="A51" s="100"/>
      <c r="B51" s="24" t="s">
        <v>20</v>
      </c>
      <c r="C51" s="28">
        <v>-7609</v>
      </c>
      <c r="D51" s="28">
        <v>-6678</v>
      </c>
      <c r="E51" s="28">
        <v>-7188</v>
      </c>
      <c r="F51" s="28">
        <v>-7092</v>
      </c>
    </row>
    <row r="52" spans="1:6">
      <c r="A52" s="100"/>
      <c r="B52" s="24" t="s">
        <v>21</v>
      </c>
      <c r="C52" s="28">
        <v>474839</v>
      </c>
      <c r="D52" s="28">
        <v>471212</v>
      </c>
      <c r="E52" s="28">
        <v>475838</v>
      </c>
      <c r="F52" s="28">
        <v>473047</v>
      </c>
    </row>
    <row r="53" spans="1:6" ht="15">
      <c r="A53" s="10"/>
      <c r="B53" s="26"/>
      <c r="C53" s="13"/>
      <c r="D53" s="13"/>
      <c r="E53" s="13"/>
      <c r="F53" s="13"/>
    </row>
    <row r="54" spans="1:6" ht="15">
      <c r="A54" s="12" t="s">
        <v>17</v>
      </c>
      <c r="B54" s="20" t="s">
        <v>28</v>
      </c>
      <c r="C54" s="12"/>
      <c r="D54" s="12"/>
      <c r="E54" s="12"/>
      <c r="F54" s="12"/>
    </row>
    <row r="55" spans="1:6" ht="15">
      <c r="A55" s="100" t="s">
        <v>22</v>
      </c>
      <c r="B55" s="26"/>
      <c r="C55" s="11">
        <v>42018</v>
      </c>
      <c r="D55" s="11">
        <v>42036</v>
      </c>
      <c r="E55" s="11">
        <v>42064</v>
      </c>
      <c r="F55" s="11">
        <v>42095</v>
      </c>
    </row>
    <row r="56" spans="1:6">
      <c r="A56" s="100"/>
      <c r="B56" s="24" t="s">
        <v>20</v>
      </c>
      <c r="C56" s="28">
        <v>-2963</v>
      </c>
      <c r="D56" s="28">
        <v>-2754</v>
      </c>
      <c r="E56" s="28">
        <v>-3192</v>
      </c>
      <c r="F56" s="28">
        <v>-2855</v>
      </c>
    </row>
    <row r="57" spans="1:6">
      <c r="A57" s="100"/>
      <c r="B57" s="24" t="s">
        <v>21</v>
      </c>
      <c r="C57" s="28">
        <v>222361</v>
      </c>
      <c r="D57" s="28">
        <v>221983</v>
      </c>
      <c r="E57" s="28">
        <v>214682</v>
      </c>
      <c r="F57" s="28">
        <v>213601</v>
      </c>
    </row>
    <row r="58" spans="1:6" ht="15">
      <c r="A58" s="10"/>
      <c r="B58" s="26"/>
      <c r="C58" s="10"/>
      <c r="D58" s="10"/>
      <c r="E58" s="10"/>
      <c r="F58" s="10"/>
    </row>
    <row r="59" spans="1:6" ht="15">
      <c r="A59" s="12" t="s">
        <v>17</v>
      </c>
      <c r="B59" s="20" t="s">
        <v>28</v>
      </c>
      <c r="C59" s="12"/>
      <c r="D59" s="12"/>
      <c r="E59" s="12"/>
      <c r="F59" s="12"/>
    </row>
    <row r="60" spans="1:6" ht="15">
      <c r="A60" s="100" t="s">
        <v>23</v>
      </c>
      <c r="B60" s="26"/>
      <c r="C60" s="11">
        <v>42018</v>
      </c>
      <c r="D60" s="11">
        <v>42036</v>
      </c>
      <c r="E60" s="11">
        <v>42064</v>
      </c>
      <c r="F60" s="11">
        <v>42095</v>
      </c>
    </row>
    <row r="61" spans="1:6">
      <c r="A61" s="100"/>
      <c r="B61" s="24" t="s">
        <v>20</v>
      </c>
      <c r="C61" s="27">
        <v>-152</v>
      </c>
      <c r="D61" s="27">
        <v>-154</v>
      </c>
      <c r="E61" s="27">
        <v>-216</v>
      </c>
      <c r="F61" s="27">
        <v>-132</v>
      </c>
    </row>
    <row r="62" spans="1:6">
      <c r="A62" s="100"/>
      <c r="B62" s="24" t="s">
        <v>21</v>
      </c>
      <c r="C62" s="28">
        <v>13831</v>
      </c>
      <c r="D62" s="28">
        <v>13753</v>
      </c>
      <c r="E62" s="28">
        <v>13665</v>
      </c>
      <c r="F62" s="28">
        <v>13602</v>
      </c>
    </row>
    <row r="63" spans="1:6" ht="15">
      <c r="A63" s="10"/>
      <c r="B63" s="26"/>
      <c r="C63" s="10"/>
      <c r="D63" s="10"/>
      <c r="E63" s="10"/>
      <c r="F63" s="10"/>
    </row>
    <row r="64" spans="1:6" ht="15">
      <c r="A64" s="12" t="s">
        <v>17</v>
      </c>
      <c r="B64" s="20" t="s">
        <v>28</v>
      </c>
      <c r="C64" s="12"/>
      <c r="D64" s="12"/>
      <c r="E64" s="12"/>
      <c r="F64" s="12"/>
    </row>
    <row r="65" spans="1:6" ht="15">
      <c r="A65" s="100" t="s">
        <v>24</v>
      </c>
      <c r="B65" s="26"/>
      <c r="C65" s="11">
        <v>42018</v>
      </c>
      <c r="D65" s="11">
        <v>42036</v>
      </c>
      <c r="E65" s="11">
        <v>42064</v>
      </c>
      <c r="F65" s="11">
        <v>42095</v>
      </c>
    </row>
    <row r="66" spans="1:6">
      <c r="A66" s="100"/>
      <c r="B66" s="24" t="s">
        <v>20</v>
      </c>
      <c r="C66" s="27">
        <v>-1795</v>
      </c>
      <c r="D66" s="27">
        <v>-2008</v>
      </c>
      <c r="E66" s="27">
        <v>-1671</v>
      </c>
      <c r="F66" s="27">
        <v>-1720</v>
      </c>
    </row>
    <row r="67" spans="1:6" ht="15">
      <c r="A67" s="100"/>
      <c r="B67" s="24" t="s">
        <v>21</v>
      </c>
      <c r="C67" s="10">
        <v>105100</v>
      </c>
      <c r="D67" s="10">
        <v>103887</v>
      </c>
      <c r="E67" s="10">
        <v>103486</v>
      </c>
      <c r="F67" s="10">
        <v>102865</v>
      </c>
    </row>
    <row r="68" spans="1:6" ht="15">
      <c r="A68" s="10"/>
      <c r="B68" s="26"/>
      <c r="C68" s="10"/>
      <c r="D68" s="10"/>
      <c r="E68" s="10"/>
      <c r="F68" s="10"/>
    </row>
    <row r="69" spans="1:6" ht="15">
      <c r="A69" s="10"/>
      <c r="B69" s="26"/>
      <c r="C69" s="10"/>
      <c r="D69" s="10"/>
      <c r="E69" s="10"/>
      <c r="F69" s="10"/>
    </row>
    <row r="70" spans="1:6" ht="15">
      <c r="A70" s="15"/>
      <c r="B70" s="21"/>
      <c r="C70" s="15"/>
      <c r="D70" s="15"/>
      <c r="E70" s="15"/>
      <c r="F70" s="15"/>
    </row>
    <row r="71" spans="1:6" ht="15">
      <c r="A71" s="25" t="s">
        <v>17</v>
      </c>
      <c r="B71" s="22" t="s">
        <v>29</v>
      </c>
      <c r="C71" s="25"/>
      <c r="D71" s="25"/>
      <c r="E71" s="25"/>
      <c r="F71" s="25"/>
    </row>
    <row r="72" spans="1:6" ht="15">
      <c r="A72" s="100" t="s">
        <v>27</v>
      </c>
      <c r="B72" s="26"/>
      <c r="C72" s="11">
        <v>42018</v>
      </c>
      <c r="D72" s="11">
        <v>42036</v>
      </c>
      <c r="E72" s="11">
        <v>42064</v>
      </c>
      <c r="F72" s="11">
        <v>42095</v>
      </c>
    </row>
    <row r="73" spans="1:6">
      <c r="A73" s="100"/>
      <c r="B73" s="24" t="s">
        <v>20</v>
      </c>
      <c r="C73" s="28">
        <v>-3864</v>
      </c>
      <c r="D73" s="28">
        <v>-3495</v>
      </c>
      <c r="E73" s="28">
        <v>-3653</v>
      </c>
      <c r="F73" s="28">
        <v>-3808</v>
      </c>
    </row>
    <row r="74" spans="1:6">
      <c r="A74" s="100"/>
      <c r="B74" s="24" t="s">
        <v>21</v>
      </c>
      <c r="C74" s="28">
        <v>275223</v>
      </c>
      <c r="D74" s="28">
        <v>273690</v>
      </c>
      <c r="E74" s="28">
        <v>271994</v>
      </c>
      <c r="F74" s="28">
        <v>270029</v>
      </c>
    </row>
    <row r="75" spans="1:6" ht="15">
      <c r="A75" s="10"/>
      <c r="B75" s="26"/>
      <c r="C75" s="10"/>
      <c r="D75" s="10"/>
      <c r="E75" s="10"/>
      <c r="F75" s="10"/>
    </row>
    <row r="76" spans="1:6" ht="15">
      <c r="A76" s="25" t="s">
        <v>17</v>
      </c>
      <c r="B76" s="22" t="s">
        <v>29</v>
      </c>
      <c r="C76" s="25"/>
      <c r="D76" s="25"/>
      <c r="E76" s="25"/>
      <c r="F76" s="25"/>
    </row>
    <row r="77" spans="1:6" ht="15">
      <c r="A77" s="100" t="s">
        <v>23</v>
      </c>
      <c r="B77" s="26"/>
      <c r="C77" s="11">
        <v>42018</v>
      </c>
      <c r="D77" s="11">
        <v>42036</v>
      </c>
      <c r="E77" s="11">
        <v>42064</v>
      </c>
      <c r="F77" s="11">
        <v>42095</v>
      </c>
    </row>
    <row r="78" spans="1:6">
      <c r="A78" s="100"/>
      <c r="B78" s="24" t="s">
        <v>20</v>
      </c>
      <c r="C78" s="27">
        <v>-7903</v>
      </c>
      <c r="D78" s="27">
        <v>-7790</v>
      </c>
      <c r="E78" s="27">
        <v>-8323</v>
      </c>
      <c r="F78" s="27">
        <v>-8160</v>
      </c>
    </row>
    <row r="79" spans="1:6">
      <c r="A79" s="100"/>
      <c r="B79" s="24" t="s">
        <v>21</v>
      </c>
      <c r="C79" s="28">
        <v>580738</v>
      </c>
      <c r="D79" s="28">
        <v>576365</v>
      </c>
      <c r="E79" s="28">
        <v>571903</v>
      </c>
      <c r="F79" s="28">
        <v>567540</v>
      </c>
    </row>
    <row r="80" spans="1:6" ht="15">
      <c r="A80" s="10"/>
      <c r="B80" s="26"/>
      <c r="C80" s="10"/>
      <c r="D80" s="10"/>
      <c r="E80" s="10"/>
      <c r="F80" s="10"/>
    </row>
    <row r="81" spans="1:6" ht="15">
      <c r="A81" s="25" t="s">
        <v>17</v>
      </c>
      <c r="B81" s="22" t="s">
        <v>29</v>
      </c>
      <c r="C81" s="25"/>
      <c r="D81" s="25"/>
      <c r="E81" s="25"/>
      <c r="F81" s="25"/>
    </row>
    <row r="82" spans="1:6" ht="15">
      <c r="A82" s="100" t="s">
        <v>24</v>
      </c>
      <c r="B82" s="26"/>
      <c r="C82" s="11">
        <v>42018</v>
      </c>
      <c r="D82" s="11">
        <v>42036</v>
      </c>
      <c r="E82" s="11">
        <v>42064</v>
      </c>
      <c r="F82" s="11">
        <v>42095</v>
      </c>
    </row>
    <row r="83" spans="1:6">
      <c r="A83" s="100"/>
      <c r="B83" s="24" t="s">
        <v>20</v>
      </c>
      <c r="C83" s="27">
        <v>-6980</v>
      </c>
      <c r="D83" s="27">
        <v>-6643</v>
      </c>
      <c r="E83" s="27">
        <v>-7702</v>
      </c>
      <c r="F83" s="27">
        <v>-6558</v>
      </c>
    </row>
    <row r="84" spans="1:6">
      <c r="A84" s="100"/>
      <c r="B84" s="24" t="s">
        <v>21</v>
      </c>
      <c r="C84" s="28">
        <v>499329</v>
      </c>
      <c r="D84" s="28">
        <v>495726</v>
      </c>
      <c r="E84" s="28">
        <v>491761</v>
      </c>
      <c r="F84" s="28">
        <v>488701</v>
      </c>
    </row>
    <row r="85" spans="1:6" ht="15">
      <c r="A85" s="10"/>
      <c r="B85" s="26"/>
      <c r="C85" s="10"/>
      <c r="D85" s="10"/>
      <c r="E85" s="10"/>
      <c r="F85" s="10"/>
    </row>
    <row r="86" spans="1:6" ht="15">
      <c r="A86" s="25" t="s">
        <v>17</v>
      </c>
      <c r="B86" s="22" t="s">
        <v>29</v>
      </c>
      <c r="C86" s="25"/>
      <c r="D86" s="25"/>
      <c r="E86" s="25"/>
      <c r="F86" s="25"/>
    </row>
    <row r="87" spans="1:6" ht="15">
      <c r="A87" s="100" t="s">
        <v>25</v>
      </c>
      <c r="B87" s="26"/>
      <c r="C87" s="11">
        <v>42018</v>
      </c>
      <c r="D87" s="11">
        <v>42036</v>
      </c>
      <c r="E87" s="11">
        <v>42064</v>
      </c>
      <c r="F87" s="11">
        <v>42095</v>
      </c>
    </row>
    <row r="88" spans="1:6">
      <c r="A88" s="100"/>
      <c r="B88" s="24" t="s">
        <v>20</v>
      </c>
      <c r="C88" s="27"/>
      <c r="D88" s="27"/>
      <c r="E88" s="23">
        <v>-1</v>
      </c>
      <c r="F88" s="23">
        <v>0</v>
      </c>
    </row>
    <row r="89" spans="1:6" ht="15">
      <c r="A89" s="100"/>
      <c r="B89" s="24" t="s">
        <v>21</v>
      </c>
      <c r="C89" s="10">
        <v>303</v>
      </c>
      <c r="D89" s="10">
        <v>300</v>
      </c>
      <c r="E89" s="10">
        <v>294</v>
      </c>
      <c r="F89" s="10">
        <v>288</v>
      </c>
    </row>
  </sheetData>
  <mergeCells count="17">
    <mergeCell ref="A29:A31"/>
    <mergeCell ref="A34:A36"/>
    <mergeCell ref="A39:A41"/>
    <mergeCell ref="A3:A5"/>
    <mergeCell ref="A8:A10"/>
    <mergeCell ref="A13:A15"/>
    <mergeCell ref="A18:A20"/>
    <mergeCell ref="A23:A25"/>
    <mergeCell ref="A87:A89"/>
    <mergeCell ref="A44:A46"/>
    <mergeCell ref="A50:A52"/>
    <mergeCell ref="A55:A57"/>
    <mergeCell ref="A60:A62"/>
    <mergeCell ref="A65:A67"/>
    <mergeCell ref="A72:A74"/>
    <mergeCell ref="A77:A79"/>
    <mergeCell ref="A82:A8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2:F79"/>
  <sheetViews>
    <sheetView topLeftCell="A19" workbookViewId="0">
      <selection activeCell="G55" sqref="G55"/>
    </sheetView>
  </sheetViews>
  <sheetFormatPr defaultRowHeight="12.75"/>
  <cols>
    <col min="1" max="1" width="14.42578125" customWidth="1"/>
  </cols>
  <sheetData>
    <row r="2" spans="1:6" ht="15">
      <c r="A2" s="31" t="s">
        <v>17</v>
      </c>
      <c r="B2" s="36" t="s">
        <v>18</v>
      </c>
      <c r="C2" s="31"/>
      <c r="D2" s="31"/>
      <c r="E2" s="31"/>
      <c r="F2" s="31"/>
    </row>
    <row r="3" spans="1:6" ht="15">
      <c r="A3" s="102" t="s">
        <v>19</v>
      </c>
      <c r="B3" s="42"/>
      <c r="C3" s="30">
        <v>42018</v>
      </c>
      <c r="D3" s="30">
        <v>42036</v>
      </c>
      <c r="E3" s="30">
        <v>42064</v>
      </c>
      <c r="F3" s="30">
        <v>42095</v>
      </c>
    </row>
    <row r="4" spans="1:6" ht="15">
      <c r="A4" s="102"/>
      <c r="B4" s="40" t="s">
        <v>20</v>
      </c>
      <c r="C4" s="29">
        <v>-2999</v>
      </c>
      <c r="D4" s="29">
        <v>-2709</v>
      </c>
      <c r="E4" s="29">
        <v>-3508</v>
      </c>
      <c r="F4" s="29">
        <v>-3639</v>
      </c>
    </row>
    <row r="5" spans="1:6" ht="15">
      <c r="A5" s="29"/>
      <c r="B5" s="42"/>
      <c r="C5" s="32"/>
      <c r="D5" s="32"/>
      <c r="E5" s="32"/>
      <c r="F5" s="32"/>
    </row>
    <row r="6" spans="1:6" ht="15">
      <c r="A6" s="31" t="s">
        <v>17</v>
      </c>
      <c r="B6" s="36" t="s">
        <v>18</v>
      </c>
      <c r="C6" s="31"/>
      <c r="D6" s="31"/>
      <c r="E6" s="31"/>
      <c r="F6" s="31"/>
    </row>
    <row r="7" spans="1:6" ht="15">
      <c r="A7" s="102" t="s">
        <v>22</v>
      </c>
      <c r="B7" s="42"/>
      <c r="C7" s="30">
        <v>42018</v>
      </c>
      <c r="D7" s="30">
        <v>42036</v>
      </c>
      <c r="E7" s="30">
        <v>42064</v>
      </c>
      <c r="F7" s="30">
        <v>42095</v>
      </c>
    </row>
    <row r="8" spans="1:6" ht="15">
      <c r="A8" s="102"/>
      <c r="B8" s="40" t="s">
        <v>20</v>
      </c>
      <c r="C8" s="29">
        <v>-1052</v>
      </c>
      <c r="D8" s="29">
        <v>-1051</v>
      </c>
      <c r="E8" s="29">
        <v>-1119</v>
      </c>
      <c r="F8" s="29">
        <v>-1148</v>
      </c>
    </row>
    <row r="9" spans="1:6" ht="15">
      <c r="A9" s="29"/>
      <c r="B9" s="42"/>
      <c r="C9" s="29"/>
      <c r="D9" s="29"/>
      <c r="E9" s="29"/>
      <c r="F9" s="29"/>
    </row>
    <row r="10" spans="1:6" ht="15">
      <c r="A10" s="31" t="s">
        <v>17</v>
      </c>
      <c r="B10" s="36" t="s">
        <v>18</v>
      </c>
      <c r="C10" s="31"/>
      <c r="D10" s="31"/>
      <c r="E10" s="31"/>
      <c r="F10" s="31"/>
    </row>
    <row r="11" spans="1:6" ht="15">
      <c r="A11" s="102" t="s">
        <v>23</v>
      </c>
      <c r="B11" s="42"/>
      <c r="C11" s="30">
        <v>42018</v>
      </c>
      <c r="D11" s="30">
        <v>42036</v>
      </c>
      <c r="E11" s="30">
        <v>42064</v>
      </c>
      <c r="F11" s="30">
        <v>42095</v>
      </c>
    </row>
    <row r="12" spans="1:6">
      <c r="A12" s="102"/>
      <c r="B12" s="40" t="s">
        <v>20</v>
      </c>
      <c r="C12" s="34">
        <v>-51</v>
      </c>
      <c r="D12" s="34">
        <v>-42</v>
      </c>
      <c r="E12" s="34">
        <v>-59</v>
      </c>
      <c r="F12" s="34">
        <v>-45</v>
      </c>
    </row>
    <row r="13" spans="1:6" ht="15">
      <c r="A13" s="29"/>
      <c r="B13" s="42"/>
      <c r="C13" s="29"/>
      <c r="D13" s="29"/>
      <c r="E13" s="29"/>
      <c r="F13" s="29"/>
    </row>
    <row r="14" spans="1:6" ht="15">
      <c r="A14" s="31" t="s">
        <v>17</v>
      </c>
      <c r="B14" s="36" t="s">
        <v>18</v>
      </c>
      <c r="C14" s="31"/>
      <c r="D14" s="31"/>
      <c r="E14" s="31"/>
      <c r="F14" s="31"/>
    </row>
    <row r="15" spans="1:6" ht="15">
      <c r="A15" s="102" t="s">
        <v>24</v>
      </c>
      <c r="B15" s="42"/>
      <c r="C15" s="30">
        <v>42018</v>
      </c>
      <c r="D15" s="30">
        <v>42036</v>
      </c>
      <c r="E15" s="30">
        <v>42064</v>
      </c>
      <c r="F15" s="30">
        <v>42095</v>
      </c>
    </row>
    <row r="16" spans="1:6">
      <c r="A16" s="102"/>
      <c r="B16" s="40" t="s">
        <v>20</v>
      </c>
      <c r="C16" s="35">
        <v>-688</v>
      </c>
      <c r="D16" s="35">
        <v>-571</v>
      </c>
      <c r="E16" s="35">
        <v>-630</v>
      </c>
      <c r="F16" s="35">
        <v>-553</v>
      </c>
    </row>
    <row r="17" spans="1:6" ht="15">
      <c r="A17" s="29"/>
      <c r="B17" s="42"/>
      <c r="C17" s="29"/>
      <c r="D17" s="29"/>
      <c r="E17" s="29"/>
      <c r="F17" s="29"/>
    </row>
    <row r="18" spans="1:6" ht="15">
      <c r="A18" s="31" t="s">
        <v>17</v>
      </c>
      <c r="B18" s="36" t="s">
        <v>18</v>
      </c>
      <c r="C18" s="31"/>
      <c r="D18" s="31"/>
      <c r="E18" s="31"/>
      <c r="F18" s="31"/>
    </row>
    <row r="19" spans="1:6" ht="15">
      <c r="A19" s="102" t="s">
        <v>25</v>
      </c>
      <c r="B19" s="42"/>
      <c r="C19" s="30">
        <v>42018</v>
      </c>
      <c r="D19" s="30">
        <v>42036</v>
      </c>
      <c r="E19" s="30">
        <v>42064</v>
      </c>
      <c r="F19" s="30">
        <v>42095</v>
      </c>
    </row>
    <row r="20" spans="1:6" ht="15">
      <c r="A20" s="102"/>
      <c r="B20" s="40" t="s">
        <v>20</v>
      </c>
      <c r="C20" s="29"/>
      <c r="D20" s="29"/>
      <c r="E20" s="29"/>
      <c r="F20" s="29"/>
    </row>
    <row r="21" spans="1:6" ht="15">
      <c r="A21" s="29"/>
      <c r="B21" s="42"/>
      <c r="C21" s="29"/>
      <c r="D21" s="29"/>
      <c r="E21" s="29"/>
      <c r="F21" s="29"/>
    </row>
    <row r="22" spans="1:6" ht="15">
      <c r="A22" s="33"/>
      <c r="B22" s="37"/>
      <c r="C22" s="33"/>
      <c r="D22" s="33"/>
      <c r="E22" s="33"/>
      <c r="F22" s="33"/>
    </row>
    <row r="23" spans="1:6" ht="15">
      <c r="A23" s="41" t="s">
        <v>17</v>
      </c>
      <c r="B23" s="38" t="s">
        <v>26</v>
      </c>
      <c r="C23" s="41"/>
      <c r="D23" s="41"/>
      <c r="E23" s="41"/>
      <c r="F23" s="41"/>
    </row>
    <row r="24" spans="1:6" ht="15">
      <c r="A24" s="102" t="s">
        <v>27</v>
      </c>
      <c r="B24" s="42"/>
      <c r="C24" s="30">
        <v>42018</v>
      </c>
      <c r="D24" s="30">
        <v>42036</v>
      </c>
      <c r="E24" s="30">
        <v>42064</v>
      </c>
      <c r="F24" s="30">
        <v>42095</v>
      </c>
    </row>
    <row r="25" spans="1:6" ht="15">
      <c r="A25" s="102"/>
      <c r="B25" s="40" t="s">
        <v>20</v>
      </c>
      <c r="C25" s="29">
        <v>-1029</v>
      </c>
      <c r="D25" s="29">
        <v>-956</v>
      </c>
      <c r="E25" s="29">
        <v>-1009</v>
      </c>
      <c r="F25" s="29">
        <v>-1019</v>
      </c>
    </row>
    <row r="26" spans="1:6" ht="15">
      <c r="A26" s="29"/>
      <c r="B26" s="42"/>
      <c r="C26" s="29"/>
      <c r="D26" s="29"/>
      <c r="E26" s="29"/>
      <c r="F26" s="29"/>
    </row>
    <row r="27" spans="1:6" ht="15">
      <c r="A27" s="41" t="s">
        <v>17</v>
      </c>
      <c r="B27" s="38" t="s">
        <v>26</v>
      </c>
      <c r="C27" s="41"/>
      <c r="D27" s="41"/>
      <c r="E27" s="41"/>
      <c r="F27" s="41"/>
    </row>
    <row r="28" spans="1:6" ht="15">
      <c r="A28" s="102" t="s">
        <v>23</v>
      </c>
      <c r="B28" s="42"/>
      <c r="C28" s="30">
        <v>42018</v>
      </c>
      <c r="D28" s="30">
        <v>42036</v>
      </c>
      <c r="E28" s="30">
        <v>42064</v>
      </c>
      <c r="F28" s="30">
        <v>42095</v>
      </c>
    </row>
    <row r="29" spans="1:6" ht="12.75" customHeight="1">
      <c r="A29" s="102"/>
      <c r="B29" s="40" t="s">
        <v>20</v>
      </c>
      <c r="C29" s="39">
        <v>-2204</v>
      </c>
      <c r="D29" s="39">
        <v>-1957</v>
      </c>
      <c r="E29" s="39">
        <v>-2264</v>
      </c>
      <c r="F29" s="39">
        <v>-2190</v>
      </c>
    </row>
    <row r="30" spans="1:6" ht="15">
      <c r="A30" s="29"/>
      <c r="B30" s="42"/>
      <c r="C30" s="29"/>
      <c r="D30" s="29"/>
      <c r="E30" s="29"/>
      <c r="F30" s="29"/>
    </row>
    <row r="31" spans="1:6" ht="15">
      <c r="A31" s="41" t="s">
        <v>17</v>
      </c>
      <c r="B31" s="38" t="s">
        <v>26</v>
      </c>
      <c r="C31" s="41"/>
      <c r="D31" s="41"/>
      <c r="E31" s="41"/>
      <c r="F31" s="41"/>
    </row>
    <row r="32" spans="1:6" ht="15">
      <c r="A32" s="102" t="s">
        <v>24</v>
      </c>
      <c r="B32" s="42"/>
      <c r="C32" s="30">
        <v>42018</v>
      </c>
      <c r="D32" s="30">
        <v>42036</v>
      </c>
      <c r="E32" s="30">
        <v>42064</v>
      </c>
      <c r="F32" s="30">
        <v>42095</v>
      </c>
    </row>
    <row r="33" spans="1:6" ht="12.75" customHeight="1">
      <c r="A33" s="102"/>
      <c r="B33" s="40" t="s">
        <v>20</v>
      </c>
      <c r="C33" s="39">
        <v>-1827</v>
      </c>
      <c r="D33" s="39">
        <v>-1684</v>
      </c>
      <c r="E33" s="39">
        <v>-1964</v>
      </c>
      <c r="F33" s="39">
        <v>-1854</v>
      </c>
    </row>
    <row r="34" spans="1:6" ht="15">
      <c r="A34" s="29"/>
      <c r="B34" s="42"/>
      <c r="C34" s="29"/>
      <c r="D34" s="29"/>
      <c r="E34" s="29"/>
      <c r="F34" s="29"/>
    </row>
    <row r="35" spans="1:6" ht="15">
      <c r="A35" s="41" t="s">
        <v>17</v>
      </c>
      <c r="B35" s="38" t="s">
        <v>26</v>
      </c>
      <c r="C35" s="41"/>
      <c r="D35" s="41"/>
      <c r="E35" s="41"/>
      <c r="F35" s="41"/>
    </row>
    <row r="36" spans="1:6" ht="15">
      <c r="A36" s="101" t="s">
        <v>25</v>
      </c>
      <c r="B36" s="42"/>
      <c r="C36" s="30">
        <v>42018</v>
      </c>
      <c r="D36" s="30">
        <v>42036</v>
      </c>
      <c r="E36" s="30">
        <v>42064</v>
      </c>
      <c r="F36" s="30">
        <v>42095</v>
      </c>
    </row>
    <row r="37" spans="1:6" ht="15">
      <c r="A37" s="101"/>
      <c r="B37" s="40" t="s">
        <v>20</v>
      </c>
      <c r="C37" s="29"/>
      <c r="D37" s="29"/>
      <c r="E37" s="29"/>
      <c r="F37" s="29"/>
    </row>
    <row r="38" spans="1:6" ht="15">
      <c r="A38" s="29"/>
      <c r="B38" s="29"/>
      <c r="C38" s="29"/>
      <c r="D38" s="29"/>
      <c r="E38" s="29"/>
      <c r="F38" s="29"/>
    </row>
    <row r="39" spans="1:6" ht="15">
      <c r="A39" s="33"/>
      <c r="B39" s="33"/>
      <c r="C39" s="33"/>
      <c r="D39" s="33"/>
      <c r="E39" s="33"/>
      <c r="F39" s="33"/>
    </row>
    <row r="40" spans="1:6" ht="15">
      <c r="A40" s="31" t="s">
        <v>17</v>
      </c>
      <c r="B40" s="36" t="s">
        <v>28</v>
      </c>
      <c r="C40" s="31"/>
      <c r="D40" s="31"/>
      <c r="E40" s="31"/>
      <c r="F40" s="31"/>
    </row>
    <row r="41" spans="1:6" ht="15">
      <c r="A41" s="101" t="s">
        <v>19</v>
      </c>
      <c r="B41" s="42"/>
      <c r="C41" s="30">
        <v>42018</v>
      </c>
      <c r="D41" s="30">
        <v>42036</v>
      </c>
      <c r="E41" s="30">
        <v>42064</v>
      </c>
      <c r="F41" s="30">
        <v>42095</v>
      </c>
    </row>
    <row r="42" spans="1:6">
      <c r="A42" s="101"/>
      <c r="B42" s="40" t="s">
        <v>20</v>
      </c>
      <c r="C42" s="44">
        <v>-7609</v>
      </c>
      <c r="D42" s="44">
        <v>-6678</v>
      </c>
      <c r="E42" s="44">
        <v>-7188</v>
      </c>
      <c r="F42" s="44">
        <v>-7092</v>
      </c>
    </row>
    <row r="43" spans="1:6">
      <c r="A43" s="101"/>
      <c r="B43" s="40" t="s">
        <v>21</v>
      </c>
      <c r="C43" s="44">
        <v>474839</v>
      </c>
      <c r="D43" s="44">
        <v>471212</v>
      </c>
      <c r="E43" s="44">
        <v>475838</v>
      </c>
      <c r="F43" s="44">
        <v>473047</v>
      </c>
    </row>
    <row r="44" spans="1:6" ht="15">
      <c r="A44" s="29"/>
      <c r="B44" s="42"/>
      <c r="C44" s="32"/>
      <c r="D44" s="32"/>
      <c r="E44" s="32"/>
      <c r="F44" s="32"/>
    </row>
    <row r="45" spans="1:6" ht="15">
      <c r="A45" s="31" t="s">
        <v>17</v>
      </c>
      <c r="B45" s="36" t="s">
        <v>28</v>
      </c>
      <c r="C45" s="31"/>
      <c r="D45" s="31"/>
      <c r="E45" s="31"/>
      <c r="F45" s="31"/>
    </row>
    <row r="46" spans="1:6" ht="15">
      <c r="A46" s="101" t="s">
        <v>22</v>
      </c>
      <c r="B46" s="42"/>
      <c r="C46" s="30">
        <v>42018</v>
      </c>
      <c r="D46" s="30">
        <v>42036</v>
      </c>
      <c r="E46" s="30">
        <v>42064</v>
      </c>
      <c r="F46" s="30">
        <v>42095</v>
      </c>
    </row>
    <row r="47" spans="1:6" ht="15">
      <c r="A47" s="101"/>
      <c r="B47" s="40" t="s">
        <v>20</v>
      </c>
      <c r="C47" s="29">
        <v>-2901</v>
      </c>
      <c r="D47" s="29">
        <v>-2700</v>
      </c>
      <c r="E47" s="29">
        <v>-3192</v>
      </c>
      <c r="F47" s="44">
        <v>-2855</v>
      </c>
    </row>
    <row r="48" spans="1:6">
      <c r="A48" s="101"/>
      <c r="B48" s="40" t="s">
        <v>21</v>
      </c>
      <c r="C48" s="44">
        <v>222361</v>
      </c>
      <c r="D48" s="44">
        <v>221983</v>
      </c>
      <c r="E48" s="44">
        <v>214682</v>
      </c>
      <c r="F48" s="44">
        <v>213601</v>
      </c>
    </row>
    <row r="49" spans="1:6" ht="15">
      <c r="A49" s="29"/>
      <c r="B49" s="42"/>
      <c r="C49" s="29"/>
      <c r="D49" s="29"/>
      <c r="E49" s="29"/>
      <c r="F49" s="29"/>
    </row>
    <row r="50" spans="1:6" ht="15">
      <c r="A50" s="31" t="s">
        <v>17</v>
      </c>
      <c r="B50" s="36" t="s">
        <v>28</v>
      </c>
      <c r="C50" s="31"/>
      <c r="D50" s="31"/>
      <c r="E50" s="31"/>
      <c r="F50" s="31"/>
    </row>
    <row r="51" spans="1:6" ht="15">
      <c r="A51" s="101" t="s">
        <v>23</v>
      </c>
      <c r="B51" s="42"/>
      <c r="C51" s="30">
        <v>42018</v>
      </c>
      <c r="D51" s="30">
        <v>42036</v>
      </c>
      <c r="E51" s="30">
        <v>42064</v>
      </c>
      <c r="F51" s="30">
        <v>42095</v>
      </c>
    </row>
    <row r="52" spans="1:6" ht="15">
      <c r="A52" s="101"/>
      <c r="B52" s="40" t="s">
        <v>20</v>
      </c>
      <c r="C52" s="29">
        <v>-152</v>
      </c>
      <c r="D52" s="29">
        <v>-154</v>
      </c>
      <c r="E52" s="29">
        <v>-216</v>
      </c>
      <c r="F52" s="43">
        <v>-132</v>
      </c>
    </row>
    <row r="53" spans="1:6">
      <c r="A53" s="101"/>
      <c r="B53" s="40" t="s">
        <v>21</v>
      </c>
      <c r="C53" s="44">
        <v>13831</v>
      </c>
      <c r="D53" s="44">
        <v>13753</v>
      </c>
      <c r="E53" s="44">
        <v>13665</v>
      </c>
      <c r="F53" s="44">
        <v>13602</v>
      </c>
    </row>
    <row r="54" spans="1:6" ht="15">
      <c r="A54" s="29"/>
      <c r="B54" s="42"/>
      <c r="C54" s="29"/>
      <c r="D54" s="29"/>
      <c r="E54" s="29"/>
      <c r="F54" s="29"/>
    </row>
    <row r="55" spans="1:6" ht="15">
      <c r="A55" s="31" t="s">
        <v>17</v>
      </c>
      <c r="B55" s="36" t="s">
        <v>28</v>
      </c>
      <c r="C55" s="31"/>
      <c r="D55" s="31"/>
      <c r="E55" s="31"/>
      <c r="F55" s="31"/>
    </row>
    <row r="56" spans="1:6" ht="15">
      <c r="A56" s="101" t="s">
        <v>24</v>
      </c>
      <c r="B56" s="42"/>
      <c r="C56" s="30">
        <v>42018</v>
      </c>
      <c r="D56" s="30">
        <v>42036</v>
      </c>
      <c r="E56" s="30">
        <v>42064</v>
      </c>
      <c r="F56" s="30">
        <v>42095</v>
      </c>
    </row>
    <row r="57" spans="1:6" ht="15">
      <c r="A57" s="101"/>
      <c r="B57" s="40" t="s">
        <v>20</v>
      </c>
      <c r="C57" s="29">
        <v>-1795</v>
      </c>
      <c r="D57" s="29">
        <v>-2008</v>
      </c>
      <c r="E57" s="29">
        <v>-1671</v>
      </c>
      <c r="F57" s="43">
        <v>-1720</v>
      </c>
    </row>
    <row r="58" spans="1:6" ht="15">
      <c r="A58" s="101"/>
      <c r="B58" s="40" t="s">
        <v>21</v>
      </c>
      <c r="C58" s="29">
        <v>105100</v>
      </c>
      <c r="D58" s="29">
        <v>103887</v>
      </c>
      <c r="E58" s="29">
        <v>103486</v>
      </c>
      <c r="F58" s="29">
        <v>102865</v>
      </c>
    </row>
    <row r="59" spans="1:6" ht="15">
      <c r="A59" s="29"/>
      <c r="B59" s="42"/>
      <c r="C59" s="29"/>
      <c r="D59" s="29"/>
      <c r="E59" s="29"/>
      <c r="F59" s="29"/>
    </row>
    <row r="60" spans="1:6" ht="15">
      <c r="A60" s="29"/>
      <c r="B60" s="42"/>
      <c r="C60" s="29"/>
      <c r="D60" s="29"/>
      <c r="E60" s="29"/>
      <c r="F60" s="29"/>
    </row>
    <row r="61" spans="1:6" ht="15">
      <c r="A61" s="33"/>
      <c r="B61" s="37"/>
      <c r="C61" s="33"/>
      <c r="D61" s="33"/>
      <c r="E61" s="33"/>
      <c r="F61" s="33"/>
    </row>
    <row r="62" spans="1:6" ht="15">
      <c r="A62" s="41" t="s">
        <v>17</v>
      </c>
      <c r="B62" s="38" t="s">
        <v>29</v>
      </c>
      <c r="C62" s="41"/>
      <c r="D62" s="41"/>
      <c r="E62" s="41"/>
      <c r="F62" s="41"/>
    </row>
    <row r="63" spans="1:6" ht="15">
      <c r="A63" s="102" t="s">
        <v>27</v>
      </c>
      <c r="B63" s="42"/>
      <c r="C63" s="30">
        <v>42018</v>
      </c>
      <c r="D63" s="30">
        <v>42036</v>
      </c>
      <c r="E63" s="30">
        <v>42064</v>
      </c>
      <c r="F63" s="30">
        <v>42095</v>
      </c>
    </row>
    <row r="64" spans="1:6" ht="12.75" customHeight="1">
      <c r="A64" s="102"/>
      <c r="B64" s="40" t="s">
        <v>20</v>
      </c>
      <c r="C64" s="44">
        <v>-3864</v>
      </c>
      <c r="D64" s="44">
        <v>-3495</v>
      </c>
      <c r="E64" s="44">
        <v>-3653</v>
      </c>
      <c r="F64" s="44">
        <v>-3808</v>
      </c>
    </row>
    <row r="65" spans="1:6" ht="15">
      <c r="A65" s="29"/>
      <c r="B65" s="42"/>
      <c r="C65" s="29"/>
      <c r="D65" s="29"/>
      <c r="E65" s="29"/>
      <c r="F65" s="29"/>
    </row>
    <row r="66" spans="1:6" ht="15">
      <c r="A66" s="41" t="s">
        <v>17</v>
      </c>
      <c r="B66" s="38" t="s">
        <v>29</v>
      </c>
      <c r="C66" s="41"/>
      <c r="D66" s="41"/>
      <c r="E66" s="41"/>
      <c r="F66" s="41"/>
    </row>
    <row r="67" spans="1:6" ht="15">
      <c r="A67" s="101" t="s">
        <v>23</v>
      </c>
      <c r="B67" s="42"/>
      <c r="C67" s="30">
        <v>42018</v>
      </c>
      <c r="D67" s="30">
        <v>42036</v>
      </c>
      <c r="E67" s="30">
        <v>42064</v>
      </c>
      <c r="F67" s="30">
        <v>42095</v>
      </c>
    </row>
    <row r="68" spans="1:6">
      <c r="A68" s="101"/>
      <c r="B68" s="40" t="s">
        <v>20</v>
      </c>
      <c r="C68" s="43">
        <v>-7903</v>
      </c>
      <c r="D68" s="43">
        <v>-7790</v>
      </c>
      <c r="E68" s="43">
        <v>-8323</v>
      </c>
      <c r="F68" s="43">
        <v>-8160</v>
      </c>
    </row>
    <row r="69" spans="1:6">
      <c r="A69" s="101"/>
      <c r="B69" s="40" t="s">
        <v>21</v>
      </c>
      <c r="C69" s="44">
        <v>580738</v>
      </c>
      <c r="D69" s="44">
        <v>576365</v>
      </c>
      <c r="E69" s="44">
        <v>571903</v>
      </c>
      <c r="F69" s="44">
        <v>567540</v>
      </c>
    </row>
    <row r="70" spans="1:6" ht="15">
      <c r="A70" s="29"/>
      <c r="B70" s="42"/>
      <c r="C70" s="29"/>
      <c r="D70" s="29"/>
      <c r="E70" s="29"/>
      <c r="F70" s="29"/>
    </row>
    <row r="71" spans="1:6" ht="15">
      <c r="A71" s="41" t="s">
        <v>17</v>
      </c>
      <c r="B71" s="38" t="s">
        <v>29</v>
      </c>
      <c r="C71" s="41"/>
      <c r="D71" s="41"/>
      <c r="E71" s="41"/>
      <c r="F71" s="41"/>
    </row>
    <row r="72" spans="1:6" ht="15">
      <c r="A72" s="101" t="s">
        <v>24</v>
      </c>
      <c r="B72" s="42"/>
      <c r="C72" s="30">
        <v>42018</v>
      </c>
      <c r="D72" s="30">
        <v>42036</v>
      </c>
      <c r="E72" s="30">
        <v>42064</v>
      </c>
      <c r="F72" s="30">
        <v>42095</v>
      </c>
    </row>
    <row r="73" spans="1:6">
      <c r="A73" s="101"/>
      <c r="B73" s="40" t="s">
        <v>20</v>
      </c>
      <c r="C73" s="43">
        <v>-6980</v>
      </c>
      <c r="D73" s="43">
        <v>-6643</v>
      </c>
      <c r="E73" s="43">
        <v>-7702</v>
      </c>
      <c r="F73" s="43">
        <v>-6558</v>
      </c>
    </row>
    <row r="74" spans="1:6">
      <c r="A74" s="101"/>
      <c r="B74" s="40" t="s">
        <v>21</v>
      </c>
      <c r="C74" s="44">
        <v>499329</v>
      </c>
      <c r="D74" s="44">
        <v>495726</v>
      </c>
      <c r="E74" s="44">
        <v>491761</v>
      </c>
      <c r="F74" s="44">
        <v>488701</v>
      </c>
    </row>
    <row r="75" spans="1:6" ht="15">
      <c r="A75" s="29"/>
      <c r="B75" s="42"/>
      <c r="C75" s="29"/>
      <c r="D75" s="29"/>
      <c r="E75" s="29"/>
      <c r="F75" s="29"/>
    </row>
    <row r="76" spans="1:6" ht="15">
      <c r="A76" s="41" t="s">
        <v>17</v>
      </c>
      <c r="B76" s="38" t="s">
        <v>29</v>
      </c>
      <c r="C76" s="41"/>
      <c r="D76" s="41"/>
      <c r="E76" s="41"/>
      <c r="F76" s="41"/>
    </row>
    <row r="77" spans="1:6" ht="15">
      <c r="A77" s="101" t="s">
        <v>25</v>
      </c>
      <c r="B77" s="42"/>
      <c r="C77" s="30">
        <v>42018</v>
      </c>
      <c r="D77" s="30">
        <v>42036</v>
      </c>
      <c r="E77" s="30">
        <v>42064</v>
      </c>
      <c r="F77" s="30">
        <v>42095</v>
      </c>
    </row>
    <row r="78" spans="1:6">
      <c r="A78" s="101"/>
      <c r="B78" s="40" t="s">
        <v>20</v>
      </c>
      <c r="C78" s="43"/>
      <c r="D78" s="43"/>
      <c r="E78" s="39">
        <v>-1</v>
      </c>
      <c r="F78" s="39">
        <v>0</v>
      </c>
    </row>
    <row r="79" spans="1:6" ht="15">
      <c r="A79" s="101"/>
      <c r="B79" s="40" t="s">
        <v>21</v>
      </c>
      <c r="C79" s="29">
        <v>303</v>
      </c>
      <c r="D79" s="29">
        <v>300</v>
      </c>
      <c r="E79" s="29">
        <v>294</v>
      </c>
      <c r="F79" s="29">
        <v>288</v>
      </c>
    </row>
  </sheetData>
  <mergeCells count="17">
    <mergeCell ref="A51:A53"/>
    <mergeCell ref="A36:A37"/>
    <mergeCell ref="A41:A43"/>
    <mergeCell ref="A46:A48"/>
    <mergeCell ref="A24:A25"/>
    <mergeCell ref="A28:A29"/>
    <mergeCell ref="A32:A33"/>
    <mergeCell ref="A3:A4"/>
    <mergeCell ref="A7:A8"/>
    <mergeCell ref="A11:A12"/>
    <mergeCell ref="A15:A16"/>
    <mergeCell ref="A19:A20"/>
    <mergeCell ref="A56:A58"/>
    <mergeCell ref="A67:A69"/>
    <mergeCell ref="A72:A74"/>
    <mergeCell ref="A77:A79"/>
    <mergeCell ref="A63:A6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S43"/>
  <sheetViews>
    <sheetView topLeftCell="C3" workbookViewId="0">
      <selection activeCell="M13" sqref="M13"/>
    </sheetView>
  </sheetViews>
  <sheetFormatPr defaultRowHeight="12.75"/>
  <cols>
    <col min="1" max="1" width="18.7109375" customWidth="1"/>
    <col min="2" max="2" width="17.140625" customWidth="1"/>
    <col min="4" max="4" width="13.7109375" bestFit="1" customWidth="1"/>
    <col min="11" max="11" width="11.28515625" customWidth="1"/>
    <col min="15" max="15" width="13.7109375" bestFit="1" customWidth="1"/>
  </cols>
  <sheetData>
    <row r="1" spans="1:19">
      <c r="A1" s="46" t="s">
        <v>40</v>
      </c>
      <c r="B1" t="s">
        <v>33</v>
      </c>
      <c r="C1" t="s">
        <v>32</v>
      </c>
      <c r="D1" t="s">
        <v>17</v>
      </c>
      <c r="E1" s="45">
        <v>42035</v>
      </c>
      <c r="F1" s="45">
        <v>42063</v>
      </c>
      <c r="G1" s="45">
        <v>42094</v>
      </c>
      <c r="H1" s="45">
        <v>42124</v>
      </c>
      <c r="I1" s="45"/>
      <c r="M1" s="46" t="s">
        <v>39</v>
      </c>
    </row>
    <row r="2" spans="1:19">
      <c r="A2" t="str">
        <f>B2&amp;C2&amp;D2</f>
        <v>LQHSIEAST</v>
      </c>
      <c r="B2" t="s">
        <v>35</v>
      </c>
      <c r="C2" t="s">
        <v>34</v>
      </c>
      <c r="D2" t="s">
        <v>19</v>
      </c>
      <c r="J2" s="46" t="s">
        <v>38</v>
      </c>
      <c r="K2" s="46" t="s">
        <v>33</v>
      </c>
      <c r="L2" s="46">
        <v>2</v>
      </c>
      <c r="M2" t="str">
        <f>VLOOKUP(L2,J3:K5,2,0)</f>
        <v>LQ</v>
      </c>
      <c r="P2">
        <v>5</v>
      </c>
      <c r="Q2">
        <v>6</v>
      </c>
      <c r="R2">
        <v>7</v>
      </c>
      <c r="S2">
        <v>8</v>
      </c>
    </row>
    <row r="3" spans="1:19">
      <c r="A3" t="str">
        <f t="shared" ref="A3:A31" si="0">B3&amp;C3&amp;D3</f>
        <v>LQHSIMIDWEST</v>
      </c>
      <c r="B3" t="s">
        <v>35</v>
      </c>
      <c r="C3" t="s">
        <v>34</v>
      </c>
      <c r="D3" t="s">
        <v>22</v>
      </c>
      <c r="E3">
        <v>-1029</v>
      </c>
      <c r="F3">
        <v>-956</v>
      </c>
      <c r="G3">
        <v>-1009</v>
      </c>
      <c r="H3">
        <v>-1019</v>
      </c>
      <c r="J3">
        <v>1</v>
      </c>
      <c r="K3" s="46" t="s">
        <v>37</v>
      </c>
      <c r="L3" s="46"/>
      <c r="P3" s="45">
        <v>42035</v>
      </c>
      <c r="Q3" s="45">
        <v>42063</v>
      </c>
      <c r="R3" s="45">
        <v>42094</v>
      </c>
      <c r="S3" s="45">
        <v>42124</v>
      </c>
    </row>
    <row r="4" spans="1:19">
      <c r="A4" t="str">
        <f t="shared" si="0"/>
        <v>LQHSIMountain West</v>
      </c>
      <c r="B4" t="s">
        <v>35</v>
      </c>
      <c r="C4" t="s">
        <v>34</v>
      </c>
      <c r="D4" t="s">
        <v>23</v>
      </c>
      <c r="E4">
        <v>-2204</v>
      </c>
      <c r="F4">
        <v>-1957</v>
      </c>
      <c r="G4">
        <v>-2264</v>
      </c>
      <c r="H4">
        <v>-2190</v>
      </c>
      <c r="J4">
        <v>2</v>
      </c>
      <c r="K4" s="46" t="s">
        <v>35</v>
      </c>
      <c r="L4" s="46"/>
      <c r="O4" t="s">
        <v>19</v>
      </c>
      <c r="P4">
        <f>VLOOKUP($M$2&amp;$M$12&amp;$O4,$A$1:$H$41,P$2,0)</f>
        <v>0</v>
      </c>
      <c r="Q4">
        <f t="shared" ref="Q4:S8" si="1">VLOOKUP($M$2&amp;$M$12&amp;$O4,$A$1:$H$41,Q$2,0)</f>
        <v>0</v>
      </c>
      <c r="R4">
        <f t="shared" si="1"/>
        <v>0</v>
      </c>
      <c r="S4">
        <f t="shared" si="1"/>
        <v>0</v>
      </c>
    </row>
    <row r="5" spans="1:19">
      <c r="A5" t="str">
        <f t="shared" si="0"/>
        <v>LQHSIWEST</v>
      </c>
      <c r="B5" t="s">
        <v>35</v>
      </c>
      <c r="C5" t="s">
        <v>34</v>
      </c>
      <c r="D5" t="s">
        <v>30</v>
      </c>
      <c r="E5">
        <v>-1827</v>
      </c>
      <c r="F5">
        <v>-1684</v>
      </c>
      <c r="G5">
        <v>-1964</v>
      </c>
      <c r="H5">
        <v>-1854</v>
      </c>
      <c r="J5">
        <v>3</v>
      </c>
      <c r="K5" t="s">
        <v>173</v>
      </c>
      <c r="O5" t="s">
        <v>22</v>
      </c>
      <c r="P5">
        <f t="shared" ref="P5:P8" si="2">VLOOKUP($M$2&amp;$M$12&amp;$O5,$A$1:$H$41,P$2,0)</f>
        <v>-3864</v>
      </c>
      <c r="Q5">
        <f t="shared" si="1"/>
        <v>-3495</v>
      </c>
      <c r="R5">
        <f t="shared" si="1"/>
        <v>-3653</v>
      </c>
      <c r="S5">
        <f t="shared" si="1"/>
        <v>-4009</v>
      </c>
    </row>
    <row r="6" spans="1:19">
      <c r="A6" t="str">
        <f t="shared" si="0"/>
        <v>LQHSIUNKNOWN</v>
      </c>
      <c r="B6" t="s">
        <v>35</v>
      </c>
      <c r="C6" t="s">
        <v>34</v>
      </c>
      <c r="D6" t="s">
        <v>31</v>
      </c>
      <c r="H6">
        <v>0</v>
      </c>
      <c r="O6" t="s">
        <v>23</v>
      </c>
      <c r="P6">
        <f t="shared" si="2"/>
        <v>-7902</v>
      </c>
      <c r="Q6">
        <f t="shared" si="1"/>
        <v>-7791</v>
      </c>
      <c r="R6">
        <f t="shared" si="1"/>
        <v>-8323</v>
      </c>
      <c r="S6">
        <f t="shared" si="1"/>
        <v>-8554</v>
      </c>
    </row>
    <row r="7" spans="1:19">
      <c r="A7" t="str">
        <f t="shared" si="0"/>
        <v>LQB1EAST</v>
      </c>
      <c r="B7" t="s">
        <v>35</v>
      </c>
      <c r="C7" t="s">
        <v>36</v>
      </c>
      <c r="D7" t="s">
        <v>19</v>
      </c>
      <c r="O7" t="s">
        <v>30</v>
      </c>
      <c r="P7">
        <f t="shared" si="2"/>
        <v>-6980</v>
      </c>
      <c r="Q7">
        <f t="shared" si="1"/>
        <v>-6643</v>
      </c>
      <c r="R7">
        <f t="shared" si="1"/>
        <v>-7702</v>
      </c>
      <c r="S7">
        <f t="shared" si="1"/>
        <v>-6866</v>
      </c>
    </row>
    <row r="8" spans="1:19">
      <c r="A8" t="str">
        <f t="shared" si="0"/>
        <v>LQB1MIDWEST</v>
      </c>
      <c r="B8" t="s">
        <v>35</v>
      </c>
      <c r="C8" t="s">
        <v>36</v>
      </c>
      <c r="D8" t="s">
        <v>22</v>
      </c>
      <c r="E8">
        <v>-3864</v>
      </c>
      <c r="F8">
        <v>-3495</v>
      </c>
      <c r="G8">
        <v>-3653</v>
      </c>
      <c r="H8">
        <v>-4009</v>
      </c>
      <c r="O8" t="s">
        <v>31</v>
      </c>
      <c r="P8">
        <f t="shared" si="2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>
      <c r="A9" t="str">
        <f t="shared" si="0"/>
        <v>LQB1Mountain West</v>
      </c>
      <c r="B9" t="s">
        <v>35</v>
      </c>
      <c r="C9" t="s">
        <v>36</v>
      </c>
      <c r="D9" t="s">
        <v>23</v>
      </c>
      <c r="E9">
        <v>-7902</v>
      </c>
      <c r="F9">
        <v>-7791</v>
      </c>
      <c r="G9">
        <v>-8323</v>
      </c>
      <c r="H9">
        <v>-8554</v>
      </c>
    </row>
    <row r="10" spans="1:19">
      <c r="A10" t="str">
        <f t="shared" si="0"/>
        <v>LQB1WEST</v>
      </c>
      <c r="B10" t="s">
        <v>35</v>
      </c>
      <c r="C10" t="s">
        <v>36</v>
      </c>
      <c r="D10" t="s">
        <v>30</v>
      </c>
      <c r="E10">
        <v>-6980</v>
      </c>
      <c r="F10">
        <v>-6643</v>
      </c>
      <c r="G10">
        <v>-7702</v>
      </c>
      <c r="H10">
        <v>-6866</v>
      </c>
    </row>
    <row r="11" spans="1:19">
      <c r="A11" t="str">
        <f t="shared" si="0"/>
        <v>LQB1UNKNOWN</v>
      </c>
      <c r="B11" t="s">
        <v>35</v>
      </c>
      <c r="C11" t="s">
        <v>36</v>
      </c>
      <c r="D11" t="s">
        <v>31</v>
      </c>
      <c r="G11">
        <v>0</v>
      </c>
      <c r="H11">
        <v>0</v>
      </c>
      <c r="M11" s="46" t="s">
        <v>39</v>
      </c>
    </row>
    <row r="12" spans="1:19">
      <c r="A12" t="str">
        <f t="shared" si="0"/>
        <v>LCTLHSIEAST</v>
      </c>
      <c r="B12" t="s">
        <v>37</v>
      </c>
      <c r="C12" t="s">
        <v>34</v>
      </c>
      <c r="D12" t="s">
        <v>19</v>
      </c>
      <c r="E12">
        <v>-2999</v>
      </c>
      <c r="F12">
        <v>-2709</v>
      </c>
      <c r="G12">
        <v>-3508</v>
      </c>
      <c r="H12">
        <v>-3639</v>
      </c>
      <c r="J12" s="46" t="s">
        <v>38</v>
      </c>
      <c r="K12" s="46" t="s">
        <v>32</v>
      </c>
      <c r="L12">
        <v>2</v>
      </c>
      <c r="M12" t="str">
        <f>VLOOKUP(L12,J13:K16,2,0)</f>
        <v>B1</v>
      </c>
    </row>
    <row r="13" spans="1:19">
      <c r="A13" t="str">
        <f t="shared" si="0"/>
        <v>LCTLHSIMIDWEST</v>
      </c>
      <c r="B13" t="s">
        <v>37</v>
      </c>
      <c r="C13" t="s">
        <v>34</v>
      </c>
      <c r="D13" t="s">
        <v>22</v>
      </c>
      <c r="E13">
        <v>-1052</v>
      </c>
      <c r="F13">
        <v>-1051</v>
      </c>
      <c r="G13">
        <v>-1100</v>
      </c>
      <c r="H13">
        <v>-1148</v>
      </c>
      <c r="J13">
        <v>1</v>
      </c>
      <c r="K13" s="46" t="s">
        <v>34</v>
      </c>
    </row>
    <row r="14" spans="1:19">
      <c r="A14" t="str">
        <f t="shared" si="0"/>
        <v>LCTLHSIMountain West</v>
      </c>
      <c r="B14" t="s">
        <v>37</v>
      </c>
      <c r="C14" t="s">
        <v>34</v>
      </c>
      <c r="D14" t="s">
        <v>23</v>
      </c>
      <c r="E14">
        <v>-51</v>
      </c>
      <c r="F14">
        <v>-42</v>
      </c>
      <c r="G14">
        <v>-51</v>
      </c>
      <c r="H14">
        <v>-45</v>
      </c>
      <c r="J14">
        <v>2</v>
      </c>
      <c r="K14" s="46" t="s">
        <v>36</v>
      </c>
    </row>
    <row r="15" spans="1:19">
      <c r="A15" t="str">
        <f t="shared" si="0"/>
        <v>LCTLHSIWEST</v>
      </c>
      <c r="B15" t="s">
        <v>37</v>
      </c>
      <c r="C15" t="s">
        <v>34</v>
      </c>
      <c r="D15" t="s">
        <v>30</v>
      </c>
      <c r="E15">
        <v>-688</v>
      </c>
      <c r="F15">
        <v>-571</v>
      </c>
      <c r="G15">
        <v>-543</v>
      </c>
      <c r="H15">
        <v>-553</v>
      </c>
      <c r="J15">
        <v>3</v>
      </c>
      <c r="K15" s="46" t="s">
        <v>53</v>
      </c>
    </row>
    <row r="16" spans="1:19">
      <c r="A16" t="str">
        <f t="shared" si="0"/>
        <v>LCTLHSIUNKNOWN</v>
      </c>
      <c r="B16" t="s">
        <v>37</v>
      </c>
      <c r="C16" t="s">
        <v>34</v>
      </c>
      <c r="D16" t="s">
        <v>31</v>
      </c>
      <c r="E16">
        <v>0</v>
      </c>
      <c r="F16">
        <v>0</v>
      </c>
      <c r="G16">
        <v>0</v>
      </c>
      <c r="H16">
        <v>0</v>
      </c>
      <c r="J16">
        <v>4</v>
      </c>
      <c r="K16" s="46" t="s">
        <v>54</v>
      </c>
    </row>
    <row r="17" spans="1:19">
      <c r="A17" t="str">
        <f t="shared" si="0"/>
        <v>LCTLB1EAST</v>
      </c>
      <c r="B17" t="s">
        <v>37</v>
      </c>
      <c r="C17" t="s">
        <v>36</v>
      </c>
      <c r="D17" t="s">
        <v>19</v>
      </c>
      <c r="E17">
        <v>-7671</v>
      </c>
      <c r="F17">
        <v>-6732</v>
      </c>
      <c r="G17">
        <v>-7188</v>
      </c>
      <c r="H17">
        <v>-7092</v>
      </c>
    </row>
    <row r="18" spans="1:19">
      <c r="A18" t="str">
        <f t="shared" si="0"/>
        <v>LCTLB1MIDWEST</v>
      </c>
      <c r="B18" t="s">
        <v>37</v>
      </c>
      <c r="C18" t="s">
        <v>36</v>
      </c>
      <c r="D18" t="s">
        <v>22</v>
      </c>
      <c r="E18">
        <v>-2901</v>
      </c>
      <c r="F18">
        <v>-2700</v>
      </c>
      <c r="G18">
        <v>-3192</v>
      </c>
      <c r="H18">
        <v>-2855</v>
      </c>
    </row>
    <row r="19" spans="1:19">
      <c r="A19" t="str">
        <f t="shared" si="0"/>
        <v>LCTLB1Mountain West</v>
      </c>
      <c r="B19" t="s">
        <v>37</v>
      </c>
      <c r="C19" t="s">
        <v>36</v>
      </c>
      <c r="D19" t="s">
        <v>23</v>
      </c>
      <c r="E19">
        <v>-152</v>
      </c>
      <c r="F19">
        <v>-154</v>
      </c>
      <c r="G19">
        <v>-216</v>
      </c>
      <c r="H19">
        <v>-132</v>
      </c>
    </row>
    <row r="20" spans="1:19">
      <c r="A20" t="str">
        <f t="shared" si="0"/>
        <v>LCTLB1WEST</v>
      </c>
      <c r="B20" t="s">
        <v>37</v>
      </c>
      <c r="C20" t="s">
        <v>36</v>
      </c>
      <c r="D20" t="s">
        <v>30</v>
      </c>
      <c r="E20">
        <v>-1795</v>
      </c>
      <c r="F20">
        <v>-2008</v>
      </c>
      <c r="G20">
        <v>-1671</v>
      </c>
      <c r="H20">
        <v>-1720</v>
      </c>
    </row>
    <row r="21" spans="1:19">
      <c r="A21" t="str">
        <f t="shared" si="0"/>
        <v>LCTLB1UNKNOWN</v>
      </c>
      <c r="B21" t="s">
        <v>37</v>
      </c>
      <c r="C21" t="s">
        <v>36</v>
      </c>
      <c r="D21" t="s">
        <v>31</v>
      </c>
    </row>
    <row r="22" spans="1:19">
      <c r="A22" t="str">
        <f t="shared" si="0"/>
        <v>CentuyrLinkHSIEAST</v>
      </c>
      <c r="B22" t="s">
        <v>173</v>
      </c>
      <c r="C22" s="46" t="s">
        <v>34</v>
      </c>
      <c r="D22" t="s">
        <v>19</v>
      </c>
      <c r="E22">
        <f>SUM(E2,E12)</f>
        <v>-2999</v>
      </c>
      <c r="F22">
        <f t="shared" ref="F22:H22" si="3">SUM(F2,F12)</f>
        <v>-2709</v>
      </c>
      <c r="G22">
        <f t="shared" si="3"/>
        <v>-3508</v>
      </c>
      <c r="H22">
        <f t="shared" si="3"/>
        <v>-3639</v>
      </c>
    </row>
    <row r="23" spans="1:19">
      <c r="A23" t="str">
        <f t="shared" si="0"/>
        <v>CentuyrLinkHSIMIDWEST</v>
      </c>
      <c r="B23" t="s">
        <v>173</v>
      </c>
      <c r="C23" s="46" t="s">
        <v>34</v>
      </c>
      <c r="D23" t="s">
        <v>22</v>
      </c>
      <c r="E23">
        <f>SUM(E3,E13)</f>
        <v>-2081</v>
      </c>
      <c r="F23">
        <f t="shared" ref="F23:H23" si="4">SUM(F3,F13)</f>
        <v>-2007</v>
      </c>
      <c r="G23">
        <f t="shared" si="4"/>
        <v>-2109</v>
      </c>
      <c r="H23">
        <f t="shared" si="4"/>
        <v>-2167</v>
      </c>
      <c r="M23" t="s">
        <v>39</v>
      </c>
      <c r="P23">
        <v>5</v>
      </c>
      <c r="Q23">
        <v>6</v>
      </c>
      <c r="R23">
        <v>7</v>
      </c>
      <c r="S23">
        <v>8</v>
      </c>
    </row>
    <row r="24" spans="1:19">
      <c r="A24" t="str">
        <f t="shared" si="0"/>
        <v>CentuyrLinkHSIMountain West</v>
      </c>
      <c r="B24" t="s">
        <v>173</v>
      </c>
      <c r="C24" s="46" t="s">
        <v>34</v>
      </c>
      <c r="D24" t="s">
        <v>23</v>
      </c>
      <c r="E24">
        <f t="shared" ref="E24:H26" si="5">SUM(E4,E14)</f>
        <v>-2255</v>
      </c>
      <c r="F24">
        <f t="shared" si="5"/>
        <v>-1999</v>
      </c>
      <c r="G24">
        <f t="shared" si="5"/>
        <v>-2315</v>
      </c>
      <c r="H24">
        <f t="shared" si="5"/>
        <v>-2235</v>
      </c>
    </row>
    <row r="25" spans="1:19">
      <c r="A25" t="str">
        <f t="shared" si="0"/>
        <v>CentuyrLinkHSIWEST</v>
      </c>
      <c r="B25" t="s">
        <v>173</v>
      </c>
      <c r="C25" s="46" t="s">
        <v>34</v>
      </c>
      <c r="D25" t="s">
        <v>30</v>
      </c>
      <c r="E25">
        <f t="shared" si="5"/>
        <v>-2515</v>
      </c>
      <c r="F25">
        <f t="shared" si="5"/>
        <v>-2255</v>
      </c>
      <c r="G25">
        <f t="shared" si="5"/>
        <v>-2507</v>
      </c>
      <c r="H25">
        <f t="shared" si="5"/>
        <v>-2407</v>
      </c>
    </row>
    <row r="26" spans="1:19">
      <c r="A26" t="str">
        <f t="shared" si="0"/>
        <v>CentuyrLinkHSIUNKNOWN</v>
      </c>
      <c r="B26" t="s">
        <v>173</v>
      </c>
      <c r="C26" s="46" t="s">
        <v>34</v>
      </c>
      <c r="D26" t="s">
        <v>31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</row>
    <row r="27" spans="1:19">
      <c r="A27" t="str">
        <f t="shared" si="0"/>
        <v>CentuyrLinkB1EAST</v>
      </c>
      <c r="B27" t="s">
        <v>173</v>
      </c>
      <c r="C27" t="s">
        <v>36</v>
      </c>
      <c r="D27" t="s">
        <v>19</v>
      </c>
      <c r="E27">
        <f>SUM(E7,E17)</f>
        <v>-7671</v>
      </c>
      <c r="F27">
        <f t="shared" ref="F27:H27" si="6">SUM(F7,F17)</f>
        <v>-6732</v>
      </c>
      <c r="G27">
        <f t="shared" si="6"/>
        <v>-7188</v>
      </c>
      <c r="H27">
        <f t="shared" si="6"/>
        <v>-7092</v>
      </c>
    </row>
    <row r="28" spans="1:19">
      <c r="A28" t="str">
        <f t="shared" si="0"/>
        <v>CentuyrLinkB1MIDWEST</v>
      </c>
      <c r="B28" t="s">
        <v>173</v>
      </c>
      <c r="C28" t="s">
        <v>36</v>
      </c>
      <c r="D28" t="s">
        <v>22</v>
      </c>
      <c r="E28">
        <f>SUM(E8,E18)</f>
        <v>-6765</v>
      </c>
      <c r="F28">
        <f t="shared" ref="F28:H28" si="7">SUM(F8,F18)</f>
        <v>-6195</v>
      </c>
      <c r="G28">
        <f t="shared" si="7"/>
        <v>-6845</v>
      </c>
      <c r="H28">
        <f t="shared" si="7"/>
        <v>-6864</v>
      </c>
    </row>
    <row r="29" spans="1:19">
      <c r="A29" t="str">
        <f t="shared" si="0"/>
        <v>CentuyrLinkB1Mountain West</v>
      </c>
      <c r="B29" t="s">
        <v>173</v>
      </c>
      <c r="C29" t="s">
        <v>36</v>
      </c>
      <c r="D29" t="s">
        <v>23</v>
      </c>
      <c r="E29">
        <f>SUM(E9,E19)</f>
        <v>-8054</v>
      </c>
      <c r="F29">
        <f t="shared" ref="F29:H29" si="8">SUM(F9,F19)</f>
        <v>-7945</v>
      </c>
      <c r="G29">
        <f t="shared" si="8"/>
        <v>-8539</v>
      </c>
      <c r="H29">
        <f t="shared" si="8"/>
        <v>-8686</v>
      </c>
    </row>
    <row r="30" spans="1:19">
      <c r="A30" t="str">
        <f t="shared" si="0"/>
        <v>CentuyrLinkB1WEST</v>
      </c>
      <c r="B30" t="s">
        <v>173</v>
      </c>
      <c r="C30" t="s">
        <v>36</v>
      </c>
      <c r="D30" t="s">
        <v>30</v>
      </c>
      <c r="E30">
        <f>SUM(E10,E20)</f>
        <v>-8775</v>
      </c>
      <c r="F30">
        <f t="shared" ref="F30:H30" si="9">SUM(F10,F20)</f>
        <v>-8651</v>
      </c>
      <c r="G30">
        <f t="shared" si="9"/>
        <v>-9373</v>
      </c>
      <c r="H30">
        <f t="shared" si="9"/>
        <v>-8586</v>
      </c>
    </row>
    <row r="31" spans="1:19">
      <c r="A31" t="str">
        <f t="shared" si="0"/>
        <v>CentuyrLinkB1UNKNOWN</v>
      </c>
      <c r="B31" t="s">
        <v>173</v>
      </c>
      <c r="C31" t="s">
        <v>36</v>
      </c>
      <c r="D31" t="s">
        <v>31</v>
      </c>
      <c r="E31">
        <f t="shared" ref="E31:H31" si="10">SUM(E11,E21)</f>
        <v>0</v>
      </c>
      <c r="F31">
        <f t="shared" si="10"/>
        <v>0</v>
      </c>
      <c r="G31">
        <f t="shared" si="10"/>
        <v>0</v>
      </c>
      <c r="H31">
        <f t="shared" si="10"/>
        <v>0</v>
      </c>
    </row>
    <row r="32" spans="1:19">
      <c r="A32" t="str">
        <f t="shared" ref="A32:A41" si="11">B32&amp;C32&amp;D32</f>
        <v>LQHSI(Mig)EAST</v>
      </c>
      <c r="B32" t="s">
        <v>35</v>
      </c>
      <c r="C32" t="s">
        <v>53</v>
      </c>
      <c r="D32" t="s">
        <v>19</v>
      </c>
    </row>
    <row r="33" spans="1:19">
      <c r="A33" t="str">
        <f t="shared" si="11"/>
        <v>LQHSI(Mig)MIDWEST</v>
      </c>
      <c r="B33" t="s">
        <v>35</v>
      </c>
      <c r="C33" t="s">
        <v>53</v>
      </c>
      <c r="D33" t="s">
        <v>22</v>
      </c>
      <c r="E33">
        <v>-507</v>
      </c>
      <c r="F33">
        <v>-797</v>
      </c>
      <c r="G33">
        <v>-883</v>
      </c>
      <c r="H33">
        <v>-905</v>
      </c>
    </row>
    <row r="34" spans="1:19">
      <c r="A34" t="str">
        <f t="shared" si="11"/>
        <v>LQHSI(Mig)Mountain West</v>
      </c>
      <c r="B34" t="s">
        <v>35</v>
      </c>
      <c r="C34" t="s">
        <v>53</v>
      </c>
      <c r="D34" t="s">
        <v>23</v>
      </c>
      <c r="E34">
        <v>-1366</v>
      </c>
      <c r="F34">
        <v>-2059</v>
      </c>
      <c r="G34">
        <v>-2260</v>
      </c>
      <c r="H34">
        <v>-2158</v>
      </c>
      <c r="L34">
        <v>1</v>
      </c>
      <c r="M34" t="str">
        <f>VLOOKUP(L34,J36:K36,2,0)</f>
        <v>LQ</v>
      </c>
      <c r="P34" s="45">
        <v>42035</v>
      </c>
      <c r="Q34" s="45">
        <v>42063</v>
      </c>
      <c r="R34" s="45">
        <v>42094</v>
      </c>
      <c r="S34" s="45">
        <v>42124</v>
      </c>
    </row>
    <row r="35" spans="1:19">
      <c r="A35" t="str">
        <f t="shared" si="11"/>
        <v>LQHSI(Mig)WEST</v>
      </c>
      <c r="B35" t="s">
        <v>35</v>
      </c>
      <c r="C35" t="s">
        <v>53</v>
      </c>
      <c r="D35" t="s">
        <v>30</v>
      </c>
      <c r="E35">
        <v>-945</v>
      </c>
      <c r="F35">
        <v>-1641</v>
      </c>
      <c r="G35">
        <v>-1791</v>
      </c>
      <c r="H35">
        <v>-1630</v>
      </c>
      <c r="J35" t="s">
        <v>38</v>
      </c>
      <c r="K35" t="s">
        <v>33</v>
      </c>
      <c r="O35" t="s">
        <v>19</v>
      </c>
      <c r="P35">
        <f t="shared" ref="P35:S39" si="12">VLOOKUP($M$34&amp;$M$41&amp;$O35,$A$32:$H$41,P$23,0)</f>
        <v>0</v>
      </c>
      <c r="Q35">
        <f t="shared" si="12"/>
        <v>0</v>
      </c>
      <c r="R35">
        <f t="shared" si="12"/>
        <v>0</v>
      </c>
      <c r="S35">
        <f t="shared" si="12"/>
        <v>0</v>
      </c>
    </row>
    <row r="36" spans="1:19">
      <c r="A36" t="str">
        <f t="shared" si="11"/>
        <v>LQHSI(Mig)UNKNOWN</v>
      </c>
      <c r="B36" t="s">
        <v>35</v>
      </c>
      <c r="C36" t="s">
        <v>53</v>
      </c>
      <c r="D36" t="s">
        <v>31</v>
      </c>
      <c r="J36">
        <v>1</v>
      </c>
      <c r="K36" t="s">
        <v>35</v>
      </c>
      <c r="O36" t="s">
        <v>22</v>
      </c>
      <c r="P36">
        <f t="shared" si="12"/>
        <v>-1548</v>
      </c>
      <c r="Q36">
        <f t="shared" si="12"/>
        <v>-1447</v>
      </c>
      <c r="R36">
        <f t="shared" si="12"/>
        <v>-1491</v>
      </c>
      <c r="S36">
        <f t="shared" si="12"/>
        <v>-1321</v>
      </c>
    </row>
    <row r="37" spans="1:19">
      <c r="A37" t="str">
        <f t="shared" si="11"/>
        <v>LQB1(Mig)EAST</v>
      </c>
      <c r="B37" t="s">
        <v>35</v>
      </c>
      <c r="C37" t="s">
        <v>54</v>
      </c>
      <c r="D37" t="s">
        <v>19</v>
      </c>
      <c r="O37" t="s">
        <v>23</v>
      </c>
      <c r="P37">
        <f t="shared" si="12"/>
        <v>-3766</v>
      </c>
      <c r="Q37">
        <f t="shared" si="12"/>
        <v>-3347</v>
      </c>
      <c r="R37">
        <f t="shared" si="12"/>
        <v>-3477</v>
      </c>
      <c r="S37">
        <f t="shared" si="12"/>
        <v>-3228</v>
      </c>
    </row>
    <row r="38" spans="1:19">
      <c r="A38" t="str">
        <f t="shared" si="11"/>
        <v>LQB1(Mig)MIDWEST</v>
      </c>
      <c r="B38" t="s">
        <v>35</v>
      </c>
      <c r="C38" t="s">
        <v>54</v>
      </c>
      <c r="D38" t="s">
        <v>22</v>
      </c>
      <c r="E38">
        <v>-1548</v>
      </c>
      <c r="F38">
        <v>-1447</v>
      </c>
      <c r="G38">
        <v>-1491</v>
      </c>
      <c r="H38">
        <v>-1321</v>
      </c>
      <c r="O38" t="s">
        <v>30</v>
      </c>
      <c r="P38">
        <f t="shared" si="12"/>
        <v>-2245</v>
      </c>
      <c r="Q38">
        <f t="shared" si="12"/>
        <v>-2159</v>
      </c>
      <c r="R38">
        <f t="shared" si="12"/>
        <v>-2643</v>
      </c>
      <c r="S38">
        <f t="shared" si="12"/>
        <v>-2340</v>
      </c>
    </row>
    <row r="39" spans="1:19">
      <c r="A39" t="str">
        <f t="shared" si="11"/>
        <v>LQB1(Mig)Mountain West</v>
      </c>
      <c r="B39" t="s">
        <v>35</v>
      </c>
      <c r="C39" t="s">
        <v>54</v>
      </c>
      <c r="D39" t="s">
        <v>23</v>
      </c>
      <c r="E39">
        <v>-3766</v>
      </c>
      <c r="F39">
        <v>-3347</v>
      </c>
      <c r="G39">
        <v>-3477</v>
      </c>
      <c r="H39">
        <v>-3228</v>
      </c>
      <c r="O39" t="s">
        <v>31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</row>
    <row r="40" spans="1:19">
      <c r="A40" t="str">
        <f t="shared" si="11"/>
        <v>LQB1(Mig)WEST</v>
      </c>
      <c r="B40" t="s">
        <v>35</v>
      </c>
      <c r="C40" t="s">
        <v>54</v>
      </c>
      <c r="D40" t="s">
        <v>30</v>
      </c>
      <c r="E40">
        <v>-2245</v>
      </c>
      <c r="F40">
        <v>-2159</v>
      </c>
      <c r="G40">
        <v>-2643</v>
      </c>
      <c r="H40">
        <v>-2340</v>
      </c>
      <c r="M40" t="s">
        <v>39</v>
      </c>
    </row>
    <row r="41" spans="1:19">
      <c r="A41" t="str">
        <f t="shared" si="11"/>
        <v>LQB1(Mig)UNKNOWN</v>
      </c>
      <c r="B41" t="s">
        <v>35</v>
      </c>
      <c r="C41" t="s">
        <v>54</v>
      </c>
      <c r="D41" t="s">
        <v>31</v>
      </c>
      <c r="J41" s="46" t="s">
        <v>38</v>
      </c>
      <c r="K41" s="46" t="s">
        <v>32</v>
      </c>
      <c r="L41">
        <v>2</v>
      </c>
      <c r="M41" t="str">
        <f>VLOOKUP(L41,J42:K43,2,0)</f>
        <v>B1(Mig)</v>
      </c>
    </row>
    <row r="42" spans="1:19">
      <c r="J42">
        <v>1</v>
      </c>
      <c r="K42" s="46" t="s">
        <v>53</v>
      </c>
    </row>
    <row r="43" spans="1:19">
      <c r="J43">
        <v>2</v>
      </c>
      <c r="K43" s="46" t="s"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04C8E329F9F41A4AA22231FA0578D" ma:contentTypeVersion="2" ma:contentTypeDescription="Create a new document." ma:contentTypeScope="" ma:versionID="e9225fff6740c33e8f598681f8ad716c">
  <xsd:schema xmlns:xsd="http://www.w3.org/2001/XMLSchema" xmlns:xs="http://www.w3.org/2001/XMLSchema" xmlns:p="http://schemas.microsoft.com/office/2006/metadata/properties" xmlns:ns2="588e4693-4b77-41a9-92b4-634c6db63f7e" xmlns:ns3="8b3161b4-2a6c-4e59-a7d7-d2d6804aa300" targetNamespace="http://schemas.microsoft.com/office/2006/metadata/properties" ma:root="true" ma:fieldsID="3db8512cbbfb872debd8535cf687ef72" ns2:_="" ns3:_="">
    <xsd:import namespace="588e4693-4b77-41a9-92b4-634c6db63f7e"/>
    <xsd:import namespace="8b3161b4-2a6c-4e59-a7d7-d2d6804aa30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tion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e4693-4b77-41a9-92b4-634c6db63f7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161b4-2a6c-4e59-a7d7-d2d6804aa300" elementFormDefault="qualified">
    <xsd:import namespace="http://schemas.microsoft.com/office/2006/documentManagement/types"/>
    <xsd:import namespace="http://schemas.microsoft.com/office/infopath/2007/PartnerControls"/>
    <xsd:element name="Description0" ma:index="11" nillable="true" ma:displayName="Description" ma:internalName="Description0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2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8b3161b4-2a6c-4e59-a7d7-d2d6804aa300" xsi:nil="true"/>
    <_dlc_DocId xmlns="588e4693-4b77-41a9-92b4-634c6db63f7e">AS3VZCU2CK4U-11-1133</_dlc_DocId>
    <_dlc_DocIdUrl xmlns="588e4693-4b77-41a9-92b4-634c6db63f7e">
      <Url>http://collaboration.ad.qintra.com/BU/RMG/scph/OffshoreIntakeMgmt/analytics%20india/_layouts/DocIdRedir.aspx?ID=AS3VZCU2CK4U-11-1133</Url>
      <Description>AS3VZCU2CK4U-11-1133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9F2E3A1-52F4-4A2D-823D-4414DD6E2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8e4693-4b77-41a9-92b4-634c6db63f7e"/>
    <ds:schemaRef ds:uri="8b3161b4-2a6c-4e59-a7d7-d2d6804aa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112FFB-1BC2-40BF-A49C-15F69BA38939}">
  <ds:schemaRefs>
    <ds:schemaRef ds:uri="http://schemas.microsoft.com/office/2006/metadata/properties"/>
    <ds:schemaRef ds:uri="http://schemas.microsoft.com/office/infopath/2007/PartnerControls"/>
    <ds:schemaRef ds:uri="8b3161b4-2a6c-4e59-a7d7-d2d6804aa300"/>
    <ds:schemaRef ds:uri="588e4693-4b77-41a9-92b4-634c6db63f7e"/>
  </ds:schemaRefs>
</ds:datastoreItem>
</file>

<file path=customXml/itemProps3.xml><?xml version="1.0" encoding="utf-8"?>
<ds:datastoreItem xmlns:ds="http://schemas.openxmlformats.org/officeDocument/2006/customXml" ds:itemID="{0A6D96B3-91E4-4F4C-8BC8-91056F1C532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B3D613-01A5-4FB6-90EF-3D965E0201F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Sheet4</vt:lpstr>
      <vt:lpstr>My Data Dynamic</vt:lpstr>
      <vt:lpstr>Daily Summary</vt:lpstr>
      <vt:lpstr>MOM Charts (2)</vt:lpstr>
      <vt:lpstr>Weekly Summary</vt:lpstr>
      <vt:lpstr>MOM Summary</vt:lpstr>
      <vt:lpstr>Small Business </vt:lpstr>
      <vt:lpstr>LQ and LCTL</vt:lpstr>
      <vt:lpstr>Sheet1</vt:lpstr>
      <vt:lpstr>Sheet2</vt:lpstr>
      <vt:lpstr>Sheet3</vt:lpstr>
      <vt:lpstr>Sheet5</vt:lpstr>
      <vt:lpstr>Sheet6</vt:lpstr>
      <vt:lpstr>Delete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Preeti Choudhary</cp:lastModifiedBy>
  <dcterms:created xsi:type="dcterms:W3CDTF">2010-03-23T10:34:53Z</dcterms:created>
  <dcterms:modified xsi:type="dcterms:W3CDTF">2015-06-04T11:55:09Z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0x010100AA704C8E329F9F41A4AA22231FA0578D</vt:lpwstr>
  </property>
  <property fmtid="{D5CDD505-2E9C-101B-9397-08002B2CF9AE}" pid="3" name="_dlc_DocIdItemGuid">
    <vt:lpwstr>3e4349de-7f9b-4371-a47c-6421dd1aa9a6</vt:lpwstr>
  </property>
</Properties>
</file>