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_Session_257_AU_195_1" sheetId="1" r:id="rId4"/>
  </sheets>
  <definedNames>
    <definedName hidden="1" localSheetId="0" name="_xlnm._FilterDatabase">RS_Session_257_AU_195_1!$A$1:$P$39</definedName>
  </definedNames>
  <calcPr/>
</workbook>
</file>

<file path=xl/sharedStrings.xml><?xml version="1.0" encoding="utf-8"?>
<sst xmlns="http://schemas.openxmlformats.org/spreadsheetml/2006/main" count="54" uniqueCount="53">
  <si>
    <t>State</t>
  </si>
  <si>
    <t>2016-17</t>
  </si>
  <si>
    <t>2017-18</t>
  </si>
  <si>
    <t>2018-19</t>
  </si>
  <si>
    <t>2019-20</t>
  </si>
  <si>
    <t>2020-21</t>
  </si>
  <si>
    <t>2021-22</t>
  </si>
  <si>
    <t>1.4.2022 to till date</t>
  </si>
  <si>
    <t>Total</t>
  </si>
  <si>
    <t>RANK</t>
  </si>
  <si>
    <t>Yearly GR(2017-18)</t>
  </si>
  <si>
    <t>Yearly GR(2018-19)</t>
  </si>
  <si>
    <t>Yearly GR(2019-20)</t>
  </si>
  <si>
    <t>Yearly GR(2020-21)</t>
  </si>
  <si>
    <t>Yearly GR(2021-22)</t>
  </si>
  <si>
    <t>counta</t>
  </si>
  <si>
    <t>Chandigarh</t>
  </si>
  <si>
    <t>Delhi</t>
  </si>
  <si>
    <t>Haryana</t>
  </si>
  <si>
    <t>Himachal Pradesh</t>
  </si>
  <si>
    <t>Jammu and Kashmir</t>
  </si>
  <si>
    <t>Ladakh</t>
  </si>
  <si>
    <t>Punjab</t>
  </si>
  <si>
    <t>Rajasthan</t>
  </si>
  <si>
    <t>Uttar Pradesh</t>
  </si>
  <si>
    <t>Uttarakhand</t>
  </si>
  <si>
    <t>Bihar</t>
  </si>
  <si>
    <t>Jharkhand</t>
  </si>
  <si>
    <t>Arunachal Pradesh</t>
  </si>
  <si>
    <t>Assam</t>
  </si>
  <si>
    <t>Manipur</t>
  </si>
  <si>
    <t>Meghalaya</t>
  </si>
  <si>
    <t>Mizoram</t>
  </si>
  <si>
    <t>Nagaland</t>
  </si>
  <si>
    <t>Sikkim</t>
  </si>
  <si>
    <t>Tripura</t>
  </si>
  <si>
    <t>Orissa</t>
  </si>
  <si>
    <t>West Bengal</t>
  </si>
  <si>
    <t>Chattisgarh</t>
  </si>
  <si>
    <t>Dadra and Nagar Haveli</t>
  </si>
  <si>
    <t>Daman and Diu</t>
  </si>
  <si>
    <t>Goa</t>
  </si>
  <si>
    <t>Gujarat</t>
  </si>
  <si>
    <t>Madhya Pradesh</t>
  </si>
  <si>
    <t>Maharashtra</t>
  </si>
  <si>
    <t>Andaman and Nicobar Islands</t>
  </si>
  <si>
    <t>Andhra Pradesh</t>
  </si>
  <si>
    <t>Karnataka</t>
  </si>
  <si>
    <t>Kerala</t>
  </si>
  <si>
    <t>Lakshdweep</t>
  </si>
  <si>
    <t>Pondicherry</t>
  </si>
  <si>
    <t>Tamil Nadu</t>
  </si>
  <si>
    <t>Telangana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</si>
</sst>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FF"/>
                </a:solidFill>
                <a:latin typeface="+mn-lt"/>
              </a:defRPr>
            </a:pPr>
            <a:r>
              <a:rPr b="1">
                <a:solidFill>
                  <a:srgbClr val="0000FF"/>
                </a:solidFill>
                <a:latin typeface="+mn-lt"/>
              </a:rPr>
              <a:t>TOTAL NO. OF REGISTERED COMPANIES FROM 2016-TILL DATE STATE WISE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number of Registered companies(2016-Till date)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RS_Session_257_AU_195_1!$A$2:$A$38</c:f>
            </c:strRef>
          </c:cat>
          <c:val>
            <c:numRef>
              <c:f>RS_Session_257_AU_195_1!$I$2:$I$38</c:f>
              <c:numCache/>
            </c:numRef>
          </c:val>
          <c:smooth val="0"/>
        </c:ser>
        <c:ser>
          <c:idx val="1"/>
          <c:order val="1"/>
          <c:tx>
            <c:v>Number of companies registered from 2016-17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RS_Session_257_AU_195_1!$A$2:$A$38</c:f>
            </c:strRef>
          </c:cat>
          <c:val>
            <c:numRef>
              <c:f>RS_Session_257_AU_195_1!$I$2:$I$38</c:f>
              <c:numCache/>
            </c:numRef>
          </c:val>
          <c:smooth val="0"/>
        </c:ser>
        <c:ser>
          <c:idx val="2"/>
          <c:order val="2"/>
          <c:tx>
            <c:v>Number of companies registered from 2017-18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RS_Session_257_AU_195_1!$A$2:$A$38</c:f>
            </c:strRef>
          </c:cat>
          <c:val>
            <c:numRef>
              <c:f>RS_Session_257_AU_195_1!$B$2:$B$38</c:f>
              <c:numCache/>
            </c:numRef>
          </c:val>
          <c:smooth val="0"/>
        </c:ser>
        <c:ser>
          <c:idx val="3"/>
          <c:order val="3"/>
          <c:tx>
            <c:v>Number of companies registered from 2018-19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RS_Session_257_AU_195_1!$A$2:$A$38</c:f>
            </c:strRef>
          </c:cat>
          <c:val>
            <c:numRef>
              <c:f>RS_Session_257_AU_195_1!$B$1</c:f>
              <c:numCache/>
            </c:numRef>
          </c:val>
          <c:smooth val="0"/>
        </c:ser>
        <c:ser>
          <c:idx val="4"/>
          <c:order val="4"/>
          <c:tx>
            <c:v>Number of companies registered from 2019-20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RS_Session_257_AU_195_1!$A$2:$A$38</c:f>
            </c:strRef>
          </c:cat>
          <c:val>
            <c:numRef>
              <c:f>RS_Session_257_AU_195_1!$C$2:$C$38</c:f>
              <c:numCache/>
            </c:numRef>
          </c:val>
          <c:smooth val="0"/>
        </c:ser>
        <c:ser>
          <c:idx val="5"/>
          <c:order val="5"/>
          <c:tx>
            <c:v>Number of companies registered from 2020-21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RS_Session_257_AU_195_1!$A$2:$A$38</c:f>
            </c:strRef>
          </c:cat>
          <c:val>
            <c:numRef>
              <c:f>RS_Session_257_AU_195_1!$C$1</c:f>
              <c:numCache/>
            </c:numRef>
          </c:val>
          <c:smooth val="0"/>
        </c:ser>
        <c:ser>
          <c:idx val="6"/>
          <c:order val="6"/>
          <c:tx>
            <c:v>Number of companies registered from 2021-22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RS_Session_257_AU_195_1!$A$2:$A$38</c:f>
            </c:strRef>
          </c:cat>
          <c:val>
            <c:numRef>
              <c:f>RS_Session_257_AU_195_1!$D$2:$D$38</c:f>
              <c:numCache/>
            </c:numRef>
          </c:val>
          <c:smooth val="0"/>
        </c:ser>
        <c:ser>
          <c:idx val="7"/>
          <c:order val="7"/>
          <c:tx>
            <c:v>Number of companies registered from 2022-till date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RS_Session_257_AU_195_1!$A$2:$A$38</c:f>
            </c:strRef>
          </c:cat>
          <c:val>
            <c:numRef>
              <c:f>RS_Session_257_AU_195_1!$D$1</c:f>
              <c:numCache/>
            </c:numRef>
          </c:val>
          <c:smooth val="0"/>
        </c:ser>
        <c:axId val="1799242027"/>
        <c:axId val="656209778"/>
      </c:lineChart>
      <c:catAx>
        <c:axId val="1799242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accent5"/>
                </a:solidFill>
                <a:latin typeface="+mn-lt"/>
              </a:defRPr>
            </a:pPr>
          </a:p>
        </c:txPr>
        <c:crossAx val="656209778"/>
      </c:catAx>
      <c:valAx>
        <c:axId val="656209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799242027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00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/>
            </a:pPr>
          </a:p>
        </c:txPr>
      </c:legendEntry>
      <c:legendEntry>
        <c:idx val="2"/>
        <c:txPr>
          <a:bodyPr/>
          <a:lstStyle/>
          <a:p>
            <a:pPr lvl="0">
              <a:defRPr b="1"/>
            </a:pPr>
          </a:p>
        </c:txPr>
      </c:legendEntry>
      <c:legendEntry>
        <c:idx val="3"/>
        <c:txPr>
          <a:bodyPr/>
          <a:lstStyle/>
          <a:p>
            <a:pPr lvl="0">
              <a:defRPr b="1"/>
            </a:pPr>
          </a:p>
        </c:txPr>
      </c:legendEntry>
      <c:legendEntry>
        <c:idx val="4"/>
        <c:txPr>
          <a:bodyPr/>
          <a:lstStyle/>
          <a:p>
            <a:pPr lvl="0">
              <a:defRPr b="1"/>
            </a:pPr>
          </a:p>
        </c:txPr>
      </c:legendEntry>
      <c:legendEntry>
        <c:idx val="5"/>
        <c:txPr>
          <a:bodyPr/>
          <a:lstStyle/>
          <a:p>
            <a:pPr lvl="0">
              <a:defRPr b="1"/>
            </a:pPr>
          </a:p>
        </c:txPr>
      </c:legendEntry>
      <c:legendEntry>
        <c:idx val="6"/>
        <c:txPr>
          <a:bodyPr/>
          <a:lstStyle/>
          <a:p>
            <a:pPr lvl="0">
              <a:defRPr b="1"/>
            </a:pPr>
          </a:p>
        </c:txPr>
      </c:legendEntry>
      <c:legendEntry>
        <c:idx val="7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9900FF"/>
                </a:solidFill>
                <a:latin typeface="+mn-lt"/>
              </a:defRPr>
            </a:pPr>
            <a:r>
              <a:rPr b="1">
                <a:solidFill>
                  <a:srgbClr val="9900FF"/>
                </a:solidFill>
                <a:latin typeface="+mn-lt"/>
              </a:rPr>
              <a:t>PERCENTAGE SHARE OF NEW COMPANIES REGISTERED FROM 2016 TO TILL DATE STATEWISE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RS_Session_257_AU_195_1!$A$2:$A$38</c:f>
            </c:strRef>
          </c:cat>
          <c:val>
            <c:numRef>
              <c:f>RS_Session_257_AU_195_1!$I$2:$I$38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54</xdr:row>
      <xdr:rowOff>76200</xdr:rowOff>
    </xdr:from>
    <xdr:ext cx="6429375" cy="7267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304800</xdr:colOff>
      <xdr:row>94</xdr:row>
      <xdr:rowOff>95250</xdr:rowOff>
    </xdr:from>
    <xdr:ext cx="6696075" cy="3495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88"/>
    <col customWidth="1" min="10" max="11" width="19.75"/>
    <col customWidth="1" min="12" max="15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>
        <v>460.0</v>
      </c>
      <c r="C2" s="1">
        <v>449.0</v>
      </c>
      <c r="D2" s="1">
        <v>498.0</v>
      </c>
      <c r="E2" s="1">
        <v>509.0</v>
      </c>
      <c r="F2" s="1">
        <v>614.0</v>
      </c>
      <c r="G2" s="1">
        <v>677.0</v>
      </c>
      <c r="H2" s="1">
        <v>216.0</v>
      </c>
      <c r="I2" s="2">
        <f t="shared" ref="I2:I39" si="2">SUM(B2:H2)</f>
        <v>3423</v>
      </c>
      <c r="J2" s="2">
        <f t="shared" ref="J2:J38" si="3">_xlfn.RANK.EQ(I2,$I$2:$I$38,0)</f>
        <v>25</v>
      </c>
      <c r="K2" s="2">
        <f t="shared" ref="K2:O2" si="1">((C2-B2)/B2)*100</f>
        <v>-2.391304348</v>
      </c>
      <c r="L2" s="2">
        <f t="shared" si="1"/>
        <v>10.91314031</v>
      </c>
      <c r="M2" s="2">
        <f t="shared" si="1"/>
        <v>2.208835341</v>
      </c>
      <c r="N2" s="2">
        <f t="shared" si="1"/>
        <v>20.62868369</v>
      </c>
      <c r="O2" s="2">
        <f t="shared" si="1"/>
        <v>10.26058632</v>
      </c>
      <c r="P2" s="2">
        <f t="shared" ref="P2:P39" si="5">COUNTA(B2:H2)</f>
        <v>7</v>
      </c>
    </row>
    <row r="3">
      <c r="A3" s="1" t="s">
        <v>17</v>
      </c>
      <c r="B3" s="1">
        <v>16025.0</v>
      </c>
      <c r="C3" s="1">
        <v>15859.0</v>
      </c>
      <c r="D3" s="1">
        <v>30.0</v>
      </c>
      <c r="E3" s="1">
        <v>14664.0</v>
      </c>
      <c r="F3" s="1">
        <v>16119.0</v>
      </c>
      <c r="G3" s="1">
        <v>16308.0</v>
      </c>
      <c r="H3" s="1">
        <v>5656.0</v>
      </c>
      <c r="I3" s="2">
        <f t="shared" si="2"/>
        <v>84661</v>
      </c>
      <c r="J3" s="2">
        <f t="shared" si="3"/>
        <v>2</v>
      </c>
      <c r="K3" s="2">
        <f t="shared" ref="K3:O3" si="4">((C3-B3)/B3)*100</f>
        <v>-1.035881435</v>
      </c>
      <c r="L3" s="2">
        <f t="shared" si="4"/>
        <v>-99.81083297</v>
      </c>
      <c r="M3" s="2">
        <f t="shared" si="4"/>
        <v>48780</v>
      </c>
      <c r="N3" s="2">
        <f t="shared" si="4"/>
        <v>9.922258592</v>
      </c>
      <c r="O3" s="2">
        <f t="shared" si="4"/>
        <v>1.172529313</v>
      </c>
      <c r="P3" s="2">
        <f t="shared" si="5"/>
        <v>7</v>
      </c>
    </row>
    <row r="4">
      <c r="A4" s="1" t="s">
        <v>18</v>
      </c>
      <c r="B4" s="1">
        <v>4235.0</v>
      </c>
      <c r="C4" s="1">
        <v>4730.0</v>
      </c>
      <c r="D4" s="1">
        <v>5796.0</v>
      </c>
      <c r="E4" s="1">
        <v>5931.0</v>
      </c>
      <c r="F4" s="1">
        <v>7704.0</v>
      </c>
      <c r="G4" s="1">
        <v>7990.0</v>
      </c>
      <c r="H4" s="1">
        <v>2563.0</v>
      </c>
      <c r="I4" s="2">
        <f t="shared" si="2"/>
        <v>38949</v>
      </c>
      <c r="J4" s="2">
        <f t="shared" si="3"/>
        <v>10</v>
      </c>
      <c r="K4" s="2">
        <f t="shared" ref="K4:O4" si="6">((C4-B4)/B4)*100</f>
        <v>11.68831169</v>
      </c>
      <c r="L4" s="2">
        <f t="shared" si="6"/>
        <v>22.53699789</v>
      </c>
      <c r="M4" s="2">
        <f t="shared" si="6"/>
        <v>2.329192547</v>
      </c>
      <c r="N4" s="2">
        <f t="shared" si="6"/>
        <v>29.89377845</v>
      </c>
      <c r="O4" s="2">
        <f t="shared" si="6"/>
        <v>3.712357217</v>
      </c>
      <c r="P4" s="2">
        <f t="shared" si="5"/>
        <v>7</v>
      </c>
    </row>
    <row r="5">
      <c r="A5" s="1" t="s">
        <v>19</v>
      </c>
      <c r="B5" s="1">
        <v>340.0</v>
      </c>
      <c r="C5" s="1">
        <v>393.0</v>
      </c>
      <c r="D5" s="1">
        <v>451.0</v>
      </c>
      <c r="E5" s="1">
        <v>437.0</v>
      </c>
      <c r="F5" s="1">
        <v>616.0</v>
      </c>
      <c r="G5" s="1">
        <v>756.0</v>
      </c>
      <c r="H5" s="1">
        <v>197.0</v>
      </c>
      <c r="I5" s="2">
        <f t="shared" si="2"/>
        <v>3190</v>
      </c>
      <c r="J5" s="2">
        <f t="shared" si="3"/>
        <v>26</v>
      </c>
      <c r="K5" s="2">
        <f t="shared" ref="K5:O5" si="7">((C5-B5)/B5)*100</f>
        <v>15.58823529</v>
      </c>
      <c r="L5" s="2">
        <f t="shared" si="7"/>
        <v>14.75826972</v>
      </c>
      <c r="M5" s="2">
        <f t="shared" si="7"/>
        <v>-3.10421286</v>
      </c>
      <c r="N5" s="2">
        <f t="shared" si="7"/>
        <v>40.9610984</v>
      </c>
      <c r="O5" s="2">
        <f t="shared" si="7"/>
        <v>22.72727273</v>
      </c>
      <c r="P5" s="2">
        <f t="shared" si="5"/>
        <v>7</v>
      </c>
    </row>
    <row r="6">
      <c r="A6" s="1" t="s">
        <v>20</v>
      </c>
      <c r="B6" s="1">
        <v>274.0</v>
      </c>
      <c r="C6" s="1">
        <v>457.0</v>
      </c>
      <c r="D6" s="1">
        <v>1545.0</v>
      </c>
      <c r="E6" s="1">
        <v>494.0</v>
      </c>
      <c r="F6" s="1">
        <v>820.0</v>
      </c>
      <c r="G6" s="1">
        <v>1056.0</v>
      </c>
      <c r="H6" s="1">
        <v>328.0</v>
      </c>
      <c r="I6" s="2">
        <f t="shared" si="2"/>
        <v>4974</v>
      </c>
      <c r="J6" s="2">
        <f t="shared" si="3"/>
        <v>22</v>
      </c>
      <c r="K6" s="2">
        <f t="shared" ref="K6:O6" si="8">((C6-B6)/B6)*100</f>
        <v>66.78832117</v>
      </c>
      <c r="L6" s="2">
        <f t="shared" si="8"/>
        <v>238.0743982</v>
      </c>
      <c r="M6" s="2">
        <f t="shared" si="8"/>
        <v>-68.02588997</v>
      </c>
      <c r="N6" s="2">
        <f t="shared" si="8"/>
        <v>65.99190283</v>
      </c>
      <c r="O6" s="2">
        <f t="shared" si="8"/>
        <v>28.7804878</v>
      </c>
      <c r="P6" s="2">
        <f t="shared" si="5"/>
        <v>7</v>
      </c>
    </row>
    <row r="7">
      <c r="A7" s="1" t="s">
        <v>21</v>
      </c>
      <c r="B7" s="1">
        <v>0.0</v>
      </c>
      <c r="C7" s="1">
        <v>0.0</v>
      </c>
      <c r="D7" s="1">
        <v>0.0</v>
      </c>
      <c r="E7" s="1">
        <v>5.0</v>
      </c>
      <c r="F7" s="1">
        <v>14.0</v>
      </c>
      <c r="G7" s="1">
        <v>27.0</v>
      </c>
      <c r="H7" s="1">
        <v>3.0</v>
      </c>
      <c r="I7" s="2">
        <f t="shared" si="2"/>
        <v>49</v>
      </c>
      <c r="J7" s="2">
        <f t="shared" si="3"/>
        <v>36</v>
      </c>
      <c r="K7" s="1">
        <v>0.0</v>
      </c>
      <c r="L7" s="1">
        <v>0.0</v>
      </c>
      <c r="M7" s="1">
        <v>0.0</v>
      </c>
      <c r="N7" s="2">
        <f t="shared" ref="N7:O7" si="9">((F7-E7)/E7)*100</f>
        <v>180</v>
      </c>
      <c r="O7" s="2">
        <f t="shared" si="9"/>
        <v>92.85714286</v>
      </c>
      <c r="P7" s="2">
        <f t="shared" si="5"/>
        <v>7</v>
      </c>
    </row>
    <row r="8">
      <c r="A8" s="1" t="s">
        <v>22</v>
      </c>
      <c r="B8" s="1">
        <v>1037.0</v>
      </c>
      <c r="C8" s="1">
        <v>1321.0</v>
      </c>
      <c r="D8" s="1">
        <v>127.0</v>
      </c>
      <c r="E8" s="1">
        <v>1589.0</v>
      </c>
      <c r="F8" s="1">
        <v>2071.0</v>
      </c>
      <c r="G8" s="1">
        <v>2363.0</v>
      </c>
      <c r="H8" s="1">
        <v>870.0</v>
      </c>
      <c r="I8" s="2">
        <f t="shared" si="2"/>
        <v>9378</v>
      </c>
      <c r="J8" s="2">
        <f t="shared" si="3"/>
        <v>17</v>
      </c>
      <c r="K8" s="2">
        <f t="shared" ref="K8:O8" si="10">((C8-B8)/B8)*100</f>
        <v>27.38669238</v>
      </c>
      <c r="L8" s="2">
        <f t="shared" si="10"/>
        <v>-90.38607116</v>
      </c>
      <c r="M8" s="2">
        <f t="shared" si="10"/>
        <v>1151.181102</v>
      </c>
      <c r="N8" s="2">
        <f t="shared" si="10"/>
        <v>30.33354311</v>
      </c>
      <c r="O8" s="2">
        <f t="shared" si="10"/>
        <v>14.09946886</v>
      </c>
      <c r="P8" s="2">
        <f t="shared" si="5"/>
        <v>7</v>
      </c>
    </row>
    <row r="9">
      <c r="A9" s="1" t="s">
        <v>23</v>
      </c>
      <c r="B9" s="1">
        <v>2693.0</v>
      </c>
      <c r="C9" s="1">
        <v>3044.0</v>
      </c>
      <c r="D9" s="1">
        <v>3625.0</v>
      </c>
      <c r="E9" s="1">
        <v>3977.0</v>
      </c>
      <c r="F9" s="1">
        <v>5638.0</v>
      </c>
      <c r="G9" s="1">
        <v>6142.0</v>
      </c>
      <c r="H9" s="1">
        <v>1999.0</v>
      </c>
      <c r="I9" s="2">
        <f t="shared" si="2"/>
        <v>27118</v>
      </c>
      <c r="J9" s="2">
        <f t="shared" si="3"/>
        <v>13</v>
      </c>
      <c r="K9" s="2">
        <f t="shared" ref="K9:O9" si="11">((C9-B9)/B9)*100</f>
        <v>13.03379131</v>
      </c>
      <c r="L9" s="2">
        <f t="shared" si="11"/>
        <v>19.08672799</v>
      </c>
      <c r="M9" s="2">
        <f t="shared" si="11"/>
        <v>9.710344828</v>
      </c>
      <c r="N9" s="2">
        <f t="shared" si="11"/>
        <v>41.76514961</v>
      </c>
      <c r="O9" s="2">
        <f t="shared" si="11"/>
        <v>8.939340192</v>
      </c>
      <c r="P9" s="2">
        <f t="shared" si="5"/>
        <v>7</v>
      </c>
    </row>
    <row r="10">
      <c r="A10" s="1" t="s">
        <v>24</v>
      </c>
      <c r="B10" s="1">
        <v>8685.0</v>
      </c>
      <c r="C10" s="1">
        <v>10482.0</v>
      </c>
      <c r="D10" s="1">
        <v>12403.0</v>
      </c>
      <c r="E10" s="1">
        <v>12279.0</v>
      </c>
      <c r="F10" s="1">
        <v>16128.0</v>
      </c>
      <c r="G10" s="1">
        <v>16968.0</v>
      </c>
      <c r="H10" s="1">
        <v>5810.0</v>
      </c>
      <c r="I10" s="2">
        <f t="shared" si="2"/>
        <v>82755</v>
      </c>
      <c r="J10" s="2">
        <f t="shared" si="3"/>
        <v>3</v>
      </c>
      <c r="K10" s="2">
        <f t="shared" ref="K10:O10" si="12">((C10-B10)/B10)*100</f>
        <v>20.69084629</v>
      </c>
      <c r="L10" s="2">
        <f t="shared" si="12"/>
        <v>18.32665522</v>
      </c>
      <c r="M10" s="2">
        <f t="shared" si="12"/>
        <v>-0.999758123</v>
      </c>
      <c r="N10" s="2">
        <f t="shared" si="12"/>
        <v>31.34620083</v>
      </c>
      <c r="O10" s="2">
        <f t="shared" si="12"/>
        <v>5.208333333</v>
      </c>
      <c r="P10" s="2">
        <f t="shared" si="5"/>
        <v>7</v>
      </c>
    </row>
    <row r="11">
      <c r="A11" s="1" t="s">
        <v>25</v>
      </c>
      <c r="B11" s="1">
        <v>677.0</v>
      </c>
      <c r="C11" s="1">
        <v>870.0</v>
      </c>
      <c r="D11" s="1">
        <v>1062.0</v>
      </c>
      <c r="E11" s="1">
        <v>1179.0</v>
      </c>
      <c r="F11" s="1">
        <v>1349.0</v>
      </c>
      <c r="G11" s="1">
        <v>1486.0</v>
      </c>
      <c r="H11" s="1">
        <v>549.0</v>
      </c>
      <c r="I11" s="2">
        <f t="shared" si="2"/>
        <v>7172</v>
      </c>
      <c r="J11" s="2">
        <f t="shared" si="3"/>
        <v>19</v>
      </c>
      <c r="K11" s="2">
        <f t="shared" ref="K11:O11" si="13">((C11-B11)/B11)*100</f>
        <v>28.50812408</v>
      </c>
      <c r="L11" s="2">
        <f t="shared" si="13"/>
        <v>22.06896552</v>
      </c>
      <c r="M11" s="2">
        <f t="shared" si="13"/>
        <v>11.01694915</v>
      </c>
      <c r="N11" s="2">
        <f t="shared" si="13"/>
        <v>14.41899915</v>
      </c>
      <c r="O11" s="2">
        <f t="shared" si="13"/>
        <v>10.15567087</v>
      </c>
      <c r="P11" s="2">
        <f t="shared" si="5"/>
        <v>7</v>
      </c>
    </row>
    <row r="12">
      <c r="A12" s="1" t="s">
        <v>26</v>
      </c>
      <c r="B12" s="1">
        <v>2709.0</v>
      </c>
      <c r="C12" s="1">
        <v>3475.0</v>
      </c>
      <c r="D12" s="1">
        <v>3898.0</v>
      </c>
      <c r="E12" s="1">
        <v>4242.0</v>
      </c>
      <c r="F12" s="1">
        <v>5613.0</v>
      </c>
      <c r="G12" s="1">
        <v>5742.0</v>
      </c>
      <c r="H12" s="1">
        <v>1752.0</v>
      </c>
      <c r="I12" s="2">
        <f t="shared" si="2"/>
        <v>27431</v>
      </c>
      <c r="J12" s="2">
        <f t="shared" si="3"/>
        <v>12</v>
      </c>
      <c r="K12" s="2">
        <f t="shared" ref="K12:O12" si="14">((C12-B12)/B12)*100</f>
        <v>28.27611665</v>
      </c>
      <c r="L12" s="2">
        <f t="shared" si="14"/>
        <v>12.17266187</v>
      </c>
      <c r="M12" s="2">
        <f t="shared" si="14"/>
        <v>8.825038481</v>
      </c>
      <c r="N12" s="2">
        <f t="shared" si="14"/>
        <v>32.31966054</v>
      </c>
      <c r="O12" s="2">
        <f t="shared" si="14"/>
        <v>2.298236237</v>
      </c>
      <c r="P12" s="2">
        <f t="shared" si="5"/>
        <v>7</v>
      </c>
    </row>
    <row r="13">
      <c r="A13" s="1" t="s">
        <v>27</v>
      </c>
      <c r="B13" s="1">
        <v>1031.0</v>
      </c>
      <c r="C13" s="1">
        <v>1340.0</v>
      </c>
      <c r="D13" s="1">
        <v>555.0</v>
      </c>
      <c r="E13" s="1">
        <v>1426.0</v>
      </c>
      <c r="F13" s="1">
        <v>2047.0</v>
      </c>
      <c r="G13" s="1">
        <v>2067.0</v>
      </c>
      <c r="H13" s="1">
        <v>612.0</v>
      </c>
      <c r="I13" s="2">
        <f t="shared" si="2"/>
        <v>9078</v>
      </c>
      <c r="J13" s="2">
        <f t="shared" si="3"/>
        <v>18</v>
      </c>
      <c r="K13" s="2">
        <f t="shared" ref="K13:O13" si="15">((C13-B13)/B13)*100</f>
        <v>29.97090204</v>
      </c>
      <c r="L13" s="2">
        <f t="shared" si="15"/>
        <v>-58.58208955</v>
      </c>
      <c r="M13" s="2">
        <f t="shared" si="15"/>
        <v>156.9369369</v>
      </c>
      <c r="N13" s="2">
        <f t="shared" si="15"/>
        <v>43.5483871</v>
      </c>
      <c r="O13" s="2">
        <f t="shared" si="15"/>
        <v>0.9770395701</v>
      </c>
      <c r="P13" s="2">
        <f t="shared" si="5"/>
        <v>7</v>
      </c>
    </row>
    <row r="14">
      <c r="A14" s="1" t="s">
        <v>28</v>
      </c>
      <c r="B14" s="1">
        <v>16.0</v>
      </c>
      <c r="C14" s="1">
        <v>37.0</v>
      </c>
      <c r="D14" s="1">
        <v>37.0</v>
      </c>
      <c r="E14" s="1">
        <v>32.0</v>
      </c>
      <c r="F14" s="1">
        <v>67.0</v>
      </c>
      <c r="G14" s="1">
        <v>86.0</v>
      </c>
      <c r="H14" s="1">
        <v>36.0</v>
      </c>
      <c r="I14" s="2">
        <f t="shared" si="2"/>
        <v>311</v>
      </c>
      <c r="J14" s="2">
        <f t="shared" si="3"/>
        <v>31</v>
      </c>
      <c r="K14" s="2">
        <f t="shared" ref="K14:O14" si="16">((C14-B14)/B14)*100</f>
        <v>131.25</v>
      </c>
      <c r="L14" s="2">
        <f t="shared" si="16"/>
        <v>0</v>
      </c>
      <c r="M14" s="2">
        <f t="shared" si="16"/>
        <v>-13.51351351</v>
      </c>
      <c r="N14" s="2">
        <f t="shared" si="16"/>
        <v>109.375</v>
      </c>
      <c r="O14" s="2">
        <f t="shared" si="16"/>
        <v>28.35820896</v>
      </c>
      <c r="P14" s="2">
        <f t="shared" si="5"/>
        <v>7</v>
      </c>
    </row>
    <row r="15">
      <c r="A15" s="1" t="s">
        <v>29</v>
      </c>
      <c r="B15" s="1">
        <v>410.0</v>
      </c>
      <c r="C15" s="1">
        <v>523.0</v>
      </c>
      <c r="D15" s="1">
        <v>676.0</v>
      </c>
      <c r="E15" s="1">
        <v>828.0</v>
      </c>
      <c r="F15" s="1">
        <v>1203.0</v>
      </c>
      <c r="G15" s="1">
        <v>1551.0</v>
      </c>
      <c r="H15" s="1">
        <v>527.0</v>
      </c>
      <c r="I15" s="2">
        <f t="shared" si="2"/>
        <v>5718</v>
      </c>
      <c r="J15" s="2">
        <f t="shared" si="3"/>
        <v>21</v>
      </c>
      <c r="K15" s="2">
        <f t="shared" ref="K15:O15" si="17">((C15-B15)/B15)*100</f>
        <v>27.56097561</v>
      </c>
      <c r="L15" s="2">
        <f t="shared" si="17"/>
        <v>29.2543021</v>
      </c>
      <c r="M15" s="2">
        <f t="shared" si="17"/>
        <v>22.4852071</v>
      </c>
      <c r="N15" s="2">
        <f t="shared" si="17"/>
        <v>45.28985507</v>
      </c>
      <c r="O15" s="2">
        <f t="shared" si="17"/>
        <v>28.9276808</v>
      </c>
      <c r="P15" s="2">
        <f t="shared" si="5"/>
        <v>7</v>
      </c>
    </row>
    <row r="16">
      <c r="A16" s="1" t="s">
        <v>30</v>
      </c>
      <c r="B16" s="1">
        <v>51.0</v>
      </c>
      <c r="C16" s="1">
        <v>126.0</v>
      </c>
      <c r="D16" s="1">
        <v>2751.0</v>
      </c>
      <c r="E16" s="1">
        <v>225.0</v>
      </c>
      <c r="F16" s="1">
        <v>217.0</v>
      </c>
      <c r="G16" s="1">
        <v>236.0</v>
      </c>
      <c r="H16" s="1">
        <v>86.0</v>
      </c>
      <c r="I16" s="2">
        <f t="shared" si="2"/>
        <v>3692</v>
      </c>
      <c r="J16" s="2">
        <f t="shared" si="3"/>
        <v>24</v>
      </c>
      <c r="K16" s="2">
        <f t="shared" ref="K16:O16" si="18">((C16-B16)/B16)*100</f>
        <v>147.0588235</v>
      </c>
      <c r="L16" s="2">
        <f t="shared" si="18"/>
        <v>2083.333333</v>
      </c>
      <c r="M16" s="2">
        <f t="shared" si="18"/>
        <v>-91.82115594</v>
      </c>
      <c r="N16" s="2">
        <f t="shared" si="18"/>
        <v>-3.555555556</v>
      </c>
      <c r="O16" s="2">
        <f t="shared" si="18"/>
        <v>8.755760369</v>
      </c>
      <c r="P16" s="2">
        <f t="shared" si="5"/>
        <v>7</v>
      </c>
    </row>
    <row r="17">
      <c r="A17" s="1" t="s">
        <v>31</v>
      </c>
      <c r="B17" s="1">
        <v>20.0</v>
      </c>
      <c r="C17" s="1">
        <v>30.0</v>
      </c>
      <c r="D17" s="1">
        <v>195.0</v>
      </c>
      <c r="E17" s="1">
        <v>39.0</v>
      </c>
      <c r="F17" s="1">
        <v>49.0</v>
      </c>
      <c r="G17" s="1">
        <v>70.0</v>
      </c>
      <c r="H17" s="1">
        <v>28.0</v>
      </c>
      <c r="I17" s="2">
        <f t="shared" si="2"/>
        <v>431</v>
      </c>
      <c r="J17" s="2">
        <f t="shared" si="3"/>
        <v>30</v>
      </c>
      <c r="K17" s="2">
        <f t="shared" ref="K17:O17" si="19">((C17-B17)/B17)*100</f>
        <v>50</v>
      </c>
      <c r="L17" s="2">
        <f t="shared" si="19"/>
        <v>550</v>
      </c>
      <c r="M17" s="2">
        <f t="shared" si="19"/>
        <v>-80</v>
      </c>
      <c r="N17" s="2">
        <f t="shared" si="19"/>
        <v>25.64102564</v>
      </c>
      <c r="O17" s="2">
        <f t="shared" si="19"/>
        <v>42.85714286</v>
      </c>
      <c r="P17" s="2">
        <f t="shared" si="5"/>
        <v>7</v>
      </c>
    </row>
    <row r="18">
      <c r="A18" s="1" t="s">
        <v>32</v>
      </c>
      <c r="B18" s="1">
        <v>12.0</v>
      </c>
      <c r="C18" s="1">
        <v>15.0</v>
      </c>
      <c r="D18" s="1">
        <v>22.0</v>
      </c>
      <c r="E18" s="1">
        <v>26.0</v>
      </c>
      <c r="F18" s="1">
        <v>18.0</v>
      </c>
      <c r="G18" s="1">
        <v>69.0</v>
      </c>
      <c r="H18" s="1">
        <v>13.0</v>
      </c>
      <c r="I18" s="2">
        <f t="shared" si="2"/>
        <v>175</v>
      </c>
      <c r="J18" s="2">
        <f t="shared" si="3"/>
        <v>35</v>
      </c>
      <c r="K18" s="2">
        <f t="shared" ref="K18:O18" si="20">((C18-B18)/B18)*100</f>
        <v>25</v>
      </c>
      <c r="L18" s="2">
        <f t="shared" si="20"/>
        <v>46.66666667</v>
      </c>
      <c r="M18" s="2">
        <f t="shared" si="20"/>
        <v>18.18181818</v>
      </c>
      <c r="N18" s="2">
        <f t="shared" si="20"/>
        <v>-30.76923077</v>
      </c>
      <c r="O18" s="2">
        <f t="shared" si="20"/>
        <v>283.3333333</v>
      </c>
      <c r="P18" s="2">
        <f t="shared" si="5"/>
        <v>7</v>
      </c>
    </row>
    <row r="19">
      <c r="A19" s="1" t="s">
        <v>33</v>
      </c>
      <c r="B19" s="1">
        <v>26.0</v>
      </c>
      <c r="C19" s="1">
        <v>21.0</v>
      </c>
      <c r="D19" s="1">
        <v>29.0</v>
      </c>
      <c r="E19" s="1">
        <v>35.0</v>
      </c>
      <c r="F19" s="1">
        <v>57.0</v>
      </c>
      <c r="G19" s="1">
        <v>70.0</v>
      </c>
      <c r="H19" s="1">
        <v>31.0</v>
      </c>
      <c r="I19" s="2">
        <f t="shared" si="2"/>
        <v>269</v>
      </c>
      <c r="J19" s="2">
        <f t="shared" si="3"/>
        <v>33</v>
      </c>
      <c r="K19" s="2">
        <f t="shared" ref="K19:O19" si="21">((C19-B19)/B19)*100</f>
        <v>-19.23076923</v>
      </c>
      <c r="L19" s="2">
        <f t="shared" si="21"/>
        <v>38.0952381</v>
      </c>
      <c r="M19" s="2">
        <f t="shared" si="21"/>
        <v>20.68965517</v>
      </c>
      <c r="N19" s="2">
        <f t="shared" si="21"/>
        <v>62.85714286</v>
      </c>
      <c r="O19" s="2">
        <f t="shared" si="21"/>
        <v>22.80701754</v>
      </c>
      <c r="P19" s="2">
        <f t="shared" si="5"/>
        <v>7</v>
      </c>
    </row>
    <row r="20">
      <c r="A20" s="1" t="s">
        <v>34</v>
      </c>
      <c r="B20" s="1">
        <v>2.0</v>
      </c>
      <c r="C20" s="1">
        <v>0.0</v>
      </c>
      <c r="D20" s="1">
        <v>2161.0</v>
      </c>
      <c r="E20" s="1">
        <v>2049.0</v>
      </c>
      <c r="F20" s="1">
        <v>0.0</v>
      </c>
      <c r="G20" s="1">
        <v>0.0</v>
      </c>
      <c r="H20" s="1">
        <v>0.0</v>
      </c>
      <c r="I20" s="2">
        <f t="shared" si="2"/>
        <v>4212</v>
      </c>
      <c r="J20" s="2">
        <f t="shared" si="3"/>
        <v>23</v>
      </c>
      <c r="K20" s="2">
        <f t="shared" ref="K20:K34" si="23">((C20-B20)/B20)*100</f>
        <v>-100</v>
      </c>
      <c r="L20" s="1">
        <v>0.0</v>
      </c>
      <c r="M20" s="2">
        <f t="shared" ref="M20:N20" si="22">((E20-D20)/D20)*100</f>
        <v>-5.182785747</v>
      </c>
      <c r="N20" s="2">
        <f t="shared" si="22"/>
        <v>-100</v>
      </c>
      <c r="O20" s="1">
        <v>0.0</v>
      </c>
      <c r="P20" s="2">
        <f t="shared" si="5"/>
        <v>7</v>
      </c>
    </row>
    <row r="21">
      <c r="A21" s="1" t="s">
        <v>35</v>
      </c>
      <c r="B21" s="1">
        <v>36.0</v>
      </c>
      <c r="C21" s="1">
        <v>42.0</v>
      </c>
      <c r="D21" s="1">
        <v>102.0</v>
      </c>
      <c r="E21" s="1">
        <v>115.0</v>
      </c>
      <c r="F21" s="1">
        <v>125.0</v>
      </c>
      <c r="G21" s="1">
        <v>178.0</v>
      </c>
      <c r="H21" s="1">
        <v>39.0</v>
      </c>
      <c r="I21" s="2">
        <f t="shared" si="2"/>
        <v>637</v>
      </c>
      <c r="J21" s="2">
        <f t="shared" si="3"/>
        <v>29</v>
      </c>
      <c r="K21" s="2">
        <f t="shared" si="23"/>
        <v>16.66666667</v>
      </c>
      <c r="L21" s="2">
        <f t="shared" ref="L21:O21" si="24">((D21-C21)/C21)*100</f>
        <v>142.8571429</v>
      </c>
      <c r="M21" s="2">
        <f t="shared" si="24"/>
        <v>12.74509804</v>
      </c>
      <c r="N21" s="2">
        <f t="shared" si="24"/>
        <v>8.695652174</v>
      </c>
      <c r="O21" s="2">
        <f t="shared" si="24"/>
        <v>42.4</v>
      </c>
      <c r="P21" s="2">
        <f t="shared" si="5"/>
        <v>7</v>
      </c>
    </row>
    <row r="22">
      <c r="A22" s="1" t="s">
        <v>36</v>
      </c>
      <c r="B22" s="1">
        <v>1525.0</v>
      </c>
      <c r="C22" s="1">
        <v>1754.0</v>
      </c>
      <c r="D22" s="1">
        <v>0.0</v>
      </c>
      <c r="E22" s="1">
        <v>0.0</v>
      </c>
      <c r="F22" s="1">
        <v>3147.0</v>
      </c>
      <c r="G22" s="1">
        <v>3229.0</v>
      </c>
      <c r="H22" s="1">
        <v>950.0</v>
      </c>
      <c r="I22" s="2">
        <f t="shared" si="2"/>
        <v>10605</v>
      </c>
      <c r="J22" s="2">
        <f t="shared" si="3"/>
        <v>16</v>
      </c>
      <c r="K22" s="2">
        <f t="shared" si="23"/>
        <v>15.01639344</v>
      </c>
      <c r="L22" s="2">
        <f t="shared" ref="L22:L34" si="25">((D22-C22)/C22)*100</f>
        <v>-100</v>
      </c>
      <c r="M22" s="1">
        <v>0.0</v>
      </c>
      <c r="N22" s="1">
        <v>0.0</v>
      </c>
      <c r="O22" s="2">
        <f>((G22-F22)/F22)*100</f>
        <v>2.60565618</v>
      </c>
      <c r="P22" s="2">
        <f t="shared" si="5"/>
        <v>7</v>
      </c>
    </row>
    <row r="23">
      <c r="A23" s="1" t="s">
        <v>37</v>
      </c>
      <c r="B23" s="1">
        <v>4751.0</v>
      </c>
      <c r="C23" s="1">
        <v>4885.0</v>
      </c>
      <c r="D23" s="1">
        <v>5726.0</v>
      </c>
      <c r="E23" s="1">
        <v>5677.0</v>
      </c>
      <c r="F23" s="1">
        <v>7198.0</v>
      </c>
      <c r="G23" s="1">
        <v>8365.0</v>
      </c>
      <c r="H23" s="1">
        <v>2850.0</v>
      </c>
      <c r="I23" s="2">
        <f t="shared" si="2"/>
        <v>39452</v>
      </c>
      <c r="J23" s="2">
        <f t="shared" si="3"/>
        <v>9</v>
      </c>
      <c r="K23" s="2">
        <f t="shared" si="23"/>
        <v>2.820458851</v>
      </c>
      <c r="L23" s="2">
        <f t="shared" si="25"/>
        <v>17.21596725</v>
      </c>
      <c r="M23" s="2">
        <f t="shared" ref="M23:O23" si="26">((E23-D23)/D23)*100</f>
        <v>-0.8557457213</v>
      </c>
      <c r="N23" s="2">
        <f t="shared" si="26"/>
        <v>26.79231989</v>
      </c>
      <c r="O23" s="2">
        <f t="shared" si="26"/>
        <v>16.2128369</v>
      </c>
      <c r="P23" s="2">
        <f t="shared" si="5"/>
        <v>7</v>
      </c>
    </row>
    <row r="24">
      <c r="A24" s="1" t="s">
        <v>38</v>
      </c>
      <c r="B24" s="1">
        <v>537.0</v>
      </c>
      <c r="C24" s="1">
        <v>510.0</v>
      </c>
      <c r="D24" s="1">
        <v>656.0</v>
      </c>
      <c r="E24" s="1">
        <v>837.0</v>
      </c>
      <c r="F24" s="1">
        <v>1379.0</v>
      </c>
      <c r="G24" s="1">
        <v>1480.0</v>
      </c>
      <c r="H24" s="1">
        <v>470.0</v>
      </c>
      <c r="I24" s="2">
        <f t="shared" si="2"/>
        <v>5869</v>
      </c>
      <c r="J24" s="2">
        <f t="shared" si="3"/>
        <v>20</v>
      </c>
      <c r="K24" s="2">
        <f t="shared" si="23"/>
        <v>-5.027932961</v>
      </c>
      <c r="L24" s="2">
        <f t="shared" si="25"/>
        <v>28.62745098</v>
      </c>
      <c r="M24" s="2">
        <f t="shared" ref="M24:O24" si="27">((E24-D24)/D24)*100</f>
        <v>27.59146341</v>
      </c>
      <c r="N24" s="2">
        <f t="shared" si="27"/>
        <v>64.75507766</v>
      </c>
      <c r="O24" s="2">
        <f t="shared" si="27"/>
        <v>7.324147933</v>
      </c>
      <c r="P24" s="2">
        <f t="shared" si="5"/>
        <v>7</v>
      </c>
    </row>
    <row r="25">
      <c r="A25" s="1" t="s">
        <v>39</v>
      </c>
      <c r="B25" s="1">
        <v>17.0</v>
      </c>
      <c r="C25" s="1">
        <v>24.0</v>
      </c>
      <c r="D25" s="1">
        <v>21.0</v>
      </c>
      <c r="E25" s="1">
        <v>16.0</v>
      </c>
      <c r="F25" s="1">
        <v>54.0</v>
      </c>
      <c r="G25" s="1">
        <v>44.0</v>
      </c>
      <c r="H25" s="1">
        <v>12.0</v>
      </c>
      <c r="I25" s="2">
        <f t="shared" si="2"/>
        <v>188</v>
      </c>
      <c r="J25" s="2">
        <f t="shared" si="3"/>
        <v>34</v>
      </c>
      <c r="K25" s="2">
        <f t="shared" si="23"/>
        <v>41.17647059</v>
      </c>
      <c r="L25" s="2">
        <f t="shared" si="25"/>
        <v>-12.5</v>
      </c>
      <c r="M25" s="2">
        <f t="shared" ref="M25:O25" si="28">((E25-D25)/D25)*100</f>
        <v>-23.80952381</v>
      </c>
      <c r="N25" s="2">
        <f t="shared" si="28"/>
        <v>237.5</v>
      </c>
      <c r="O25" s="2">
        <f t="shared" si="28"/>
        <v>-18.51851852</v>
      </c>
      <c r="P25" s="2">
        <f t="shared" si="5"/>
        <v>7</v>
      </c>
    </row>
    <row r="26">
      <c r="A26" s="1" t="s">
        <v>40</v>
      </c>
      <c r="B26" s="1">
        <v>12.0</v>
      </c>
      <c r="C26" s="1">
        <v>17.0</v>
      </c>
      <c r="D26" s="1">
        <v>15928.0</v>
      </c>
      <c r="E26" s="1">
        <v>18.0</v>
      </c>
      <c r="F26" s="1">
        <v>25.0</v>
      </c>
      <c r="G26" s="1">
        <v>23.0</v>
      </c>
      <c r="H26" s="1">
        <v>14.0</v>
      </c>
      <c r="I26" s="2">
        <f t="shared" si="2"/>
        <v>16037</v>
      </c>
      <c r="J26" s="2">
        <f t="shared" si="3"/>
        <v>15</v>
      </c>
      <c r="K26" s="2">
        <f t="shared" si="23"/>
        <v>41.66666667</v>
      </c>
      <c r="L26" s="2">
        <f t="shared" si="25"/>
        <v>93594.11765</v>
      </c>
      <c r="M26" s="2">
        <f t="shared" ref="M26:O26" si="29">((E26-D26)/D26)*100</f>
        <v>-99.88699146</v>
      </c>
      <c r="N26" s="2">
        <f t="shared" si="29"/>
        <v>38.88888889</v>
      </c>
      <c r="O26" s="2">
        <f t="shared" si="29"/>
        <v>-8</v>
      </c>
      <c r="P26" s="2">
        <f t="shared" si="5"/>
        <v>7</v>
      </c>
    </row>
    <row r="27">
      <c r="A27" s="1" t="s">
        <v>41</v>
      </c>
      <c r="B27" s="1">
        <v>293.0</v>
      </c>
      <c r="C27" s="1">
        <v>316.0</v>
      </c>
      <c r="D27" s="1">
        <v>384.0</v>
      </c>
      <c r="E27" s="1">
        <v>390.0</v>
      </c>
      <c r="F27" s="1">
        <v>409.0</v>
      </c>
      <c r="G27" s="1">
        <v>454.0</v>
      </c>
      <c r="H27" s="1">
        <v>181.0</v>
      </c>
      <c r="I27" s="2">
        <f t="shared" si="2"/>
        <v>2427</v>
      </c>
      <c r="J27" s="2">
        <f t="shared" si="3"/>
        <v>27</v>
      </c>
      <c r="K27" s="2">
        <f t="shared" si="23"/>
        <v>7.849829352</v>
      </c>
      <c r="L27" s="2">
        <f t="shared" si="25"/>
        <v>21.51898734</v>
      </c>
      <c r="M27" s="2">
        <f t="shared" ref="M27:O27" si="30">((E27-D27)/D27)*100</f>
        <v>1.5625</v>
      </c>
      <c r="N27" s="2">
        <f t="shared" si="30"/>
        <v>4.871794872</v>
      </c>
      <c r="O27" s="2">
        <f t="shared" si="30"/>
        <v>11.00244499</v>
      </c>
      <c r="P27" s="2">
        <f t="shared" si="5"/>
        <v>7</v>
      </c>
    </row>
    <row r="28">
      <c r="A28" s="1" t="s">
        <v>42</v>
      </c>
      <c r="B28" s="1">
        <v>4628.0</v>
      </c>
      <c r="C28" s="1">
        <v>4774.0</v>
      </c>
      <c r="D28" s="1">
        <v>5642.0</v>
      </c>
      <c r="E28" s="1">
        <v>5780.0</v>
      </c>
      <c r="F28" s="1">
        <v>8188.0</v>
      </c>
      <c r="G28" s="1">
        <v>8753.0</v>
      </c>
      <c r="H28" s="1">
        <v>3207.0</v>
      </c>
      <c r="I28" s="2">
        <f t="shared" si="2"/>
        <v>40972</v>
      </c>
      <c r="J28" s="2">
        <f t="shared" si="3"/>
        <v>8</v>
      </c>
      <c r="K28" s="2">
        <f t="shared" si="23"/>
        <v>3.154710458</v>
      </c>
      <c r="L28" s="2">
        <f t="shared" si="25"/>
        <v>18.18181818</v>
      </c>
      <c r="M28" s="2">
        <f t="shared" ref="M28:O28" si="31">((E28-D28)/D28)*100</f>
        <v>2.445941156</v>
      </c>
      <c r="N28" s="2">
        <f t="shared" si="31"/>
        <v>41.66089965</v>
      </c>
      <c r="O28" s="2">
        <f t="shared" si="31"/>
        <v>6.900341964</v>
      </c>
      <c r="P28" s="2">
        <f t="shared" si="5"/>
        <v>7</v>
      </c>
    </row>
    <row r="29">
      <c r="A29" s="1" t="s">
        <v>43</v>
      </c>
      <c r="B29" s="1">
        <v>2174.0</v>
      </c>
      <c r="C29" s="1">
        <v>2356.0</v>
      </c>
      <c r="D29" s="1">
        <v>23022.0</v>
      </c>
      <c r="E29" s="1">
        <v>2942.0</v>
      </c>
      <c r="F29" s="1">
        <v>4353.0</v>
      </c>
      <c r="G29" s="1">
        <v>4543.0</v>
      </c>
      <c r="H29" s="1">
        <v>1604.0</v>
      </c>
      <c r="I29" s="2">
        <f t="shared" si="2"/>
        <v>40994</v>
      </c>
      <c r="J29" s="2">
        <f t="shared" si="3"/>
        <v>7</v>
      </c>
      <c r="K29" s="2">
        <f t="shared" si="23"/>
        <v>8.371665133</v>
      </c>
      <c r="L29" s="2">
        <f t="shared" si="25"/>
        <v>877.1646859</v>
      </c>
      <c r="M29" s="2">
        <f t="shared" ref="M29:O29" si="32">((E29-D29)/D29)*100</f>
        <v>-87.22091912</v>
      </c>
      <c r="N29" s="2">
        <f t="shared" si="32"/>
        <v>47.96057104</v>
      </c>
      <c r="O29" s="2">
        <f t="shared" si="32"/>
        <v>4.364805881</v>
      </c>
      <c r="P29" s="2">
        <f t="shared" si="5"/>
        <v>7</v>
      </c>
    </row>
    <row r="30">
      <c r="A30" s="1" t="s">
        <v>44</v>
      </c>
      <c r="B30" s="1">
        <v>17507.0</v>
      </c>
      <c r="C30" s="1">
        <v>19460.0</v>
      </c>
      <c r="D30" s="1">
        <v>25.0</v>
      </c>
      <c r="E30" s="1">
        <v>22686.0</v>
      </c>
      <c r="F30" s="1">
        <v>28062.0</v>
      </c>
      <c r="G30" s="1">
        <v>31109.0</v>
      </c>
      <c r="H30" s="1">
        <v>10002.0</v>
      </c>
      <c r="I30" s="2">
        <f t="shared" si="2"/>
        <v>128851</v>
      </c>
      <c r="J30" s="2">
        <f t="shared" si="3"/>
        <v>1</v>
      </c>
      <c r="K30" s="2">
        <f t="shared" si="23"/>
        <v>11.15553778</v>
      </c>
      <c r="L30" s="2">
        <f t="shared" si="25"/>
        <v>-99.87153135</v>
      </c>
      <c r="M30" s="2">
        <f t="shared" ref="M30:O30" si="33">((E30-D30)/D30)*100</f>
        <v>90644</v>
      </c>
      <c r="N30" s="2">
        <f t="shared" si="33"/>
        <v>23.69743454</v>
      </c>
      <c r="O30" s="2">
        <f t="shared" si="33"/>
        <v>10.85809992</v>
      </c>
      <c r="P30" s="2">
        <f t="shared" si="5"/>
        <v>7</v>
      </c>
    </row>
    <row r="31">
      <c r="A31" s="1" t="s">
        <v>45</v>
      </c>
      <c r="B31" s="1">
        <v>50.0</v>
      </c>
      <c r="C31" s="1">
        <v>50.0</v>
      </c>
      <c r="D31" s="1">
        <v>41.0</v>
      </c>
      <c r="E31" s="1">
        <v>36.0</v>
      </c>
      <c r="F31" s="1">
        <v>43.0</v>
      </c>
      <c r="G31" s="1">
        <v>67.0</v>
      </c>
      <c r="H31" s="1">
        <v>19.0</v>
      </c>
      <c r="I31" s="2">
        <f t="shared" si="2"/>
        <v>306</v>
      </c>
      <c r="J31" s="2">
        <f t="shared" si="3"/>
        <v>32</v>
      </c>
      <c r="K31" s="2">
        <f t="shared" si="23"/>
        <v>0</v>
      </c>
      <c r="L31" s="2">
        <f t="shared" si="25"/>
        <v>-18</v>
      </c>
      <c r="M31" s="2">
        <f t="shared" ref="M31:O31" si="34">((E31-D31)/D31)*100</f>
        <v>-12.19512195</v>
      </c>
      <c r="N31" s="2">
        <f t="shared" si="34"/>
        <v>19.44444444</v>
      </c>
      <c r="O31" s="2">
        <f t="shared" si="34"/>
        <v>55.81395349</v>
      </c>
      <c r="P31" s="2">
        <f t="shared" si="5"/>
        <v>7</v>
      </c>
    </row>
    <row r="32">
      <c r="A32" s="1" t="s">
        <v>46</v>
      </c>
      <c r="B32" s="1">
        <v>2330.0</v>
      </c>
      <c r="C32" s="1">
        <v>2425.0</v>
      </c>
      <c r="D32" s="1">
        <v>2796.0</v>
      </c>
      <c r="E32" s="1">
        <v>2815.0</v>
      </c>
      <c r="F32" s="1">
        <v>3439.0</v>
      </c>
      <c r="G32" s="1">
        <v>3327.0</v>
      </c>
      <c r="H32" s="1">
        <v>1017.0</v>
      </c>
      <c r="I32" s="2">
        <f t="shared" si="2"/>
        <v>18149</v>
      </c>
      <c r="J32" s="2">
        <f t="shared" si="3"/>
        <v>14</v>
      </c>
      <c r="K32" s="2">
        <f t="shared" si="23"/>
        <v>4.077253219</v>
      </c>
      <c r="L32" s="2">
        <f t="shared" si="25"/>
        <v>15.29896907</v>
      </c>
      <c r="M32" s="2">
        <f t="shared" ref="M32:O32" si="35">((E32-D32)/D32)*100</f>
        <v>0.6795422031</v>
      </c>
      <c r="N32" s="2">
        <f t="shared" si="35"/>
        <v>22.1669627</v>
      </c>
      <c r="O32" s="2">
        <f t="shared" si="35"/>
        <v>-3.256760686</v>
      </c>
      <c r="P32" s="2">
        <f t="shared" si="5"/>
        <v>7</v>
      </c>
    </row>
    <row r="33">
      <c r="A33" s="1" t="s">
        <v>47</v>
      </c>
      <c r="B33" s="1">
        <v>8902.0</v>
      </c>
      <c r="C33" s="1">
        <v>9755.0</v>
      </c>
      <c r="D33" s="1">
        <v>11066.0</v>
      </c>
      <c r="E33" s="1">
        <v>10439.0</v>
      </c>
      <c r="F33" s="1">
        <v>12280.0</v>
      </c>
      <c r="G33" s="1">
        <v>13402.0</v>
      </c>
      <c r="H33" s="1">
        <v>4205.0</v>
      </c>
      <c r="I33" s="2">
        <f t="shared" si="2"/>
        <v>70049</v>
      </c>
      <c r="J33" s="2">
        <f t="shared" si="3"/>
        <v>4</v>
      </c>
      <c r="K33" s="2">
        <f t="shared" si="23"/>
        <v>9.582116378</v>
      </c>
      <c r="L33" s="2">
        <f t="shared" si="25"/>
        <v>13.43926192</v>
      </c>
      <c r="M33" s="2">
        <f t="shared" ref="M33:O33" si="36">((E33-D33)/D33)*100</f>
        <v>-5.666003976</v>
      </c>
      <c r="N33" s="2">
        <f t="shared" si="36"/>
        <v>17.63578887</v>
      </c>
      <c r="O33" s="2">
        <f t="shared" si="36"/>
        <v>9.136807818</v>
      </c>
      <c r="P33" s="2">
        <f t="shared" si="5"/>
        <v>7</v>
      </c>
    </row>
    <row r="34">
      <c r="A34" s="1" t="s">
        <v>48</v>
      </c>
      <c r="B34" s="1">
        <v>3067.0</v>
      </c>
      <c r="C34" s="1">
        <v>3933.0</v>
      </c>
      <c r="D34" s="1">
        <v>4716.0</v>
      </c>
      <c r="E34" s="1">
        <v>4478.0</v>
      </c>
      <c r="F34" s="1">
        <v>6409.0</v>
      </c>
      <c r="G34" s="1">
        <v>6413.0</v>
      </c>
      <c r="H34" s="1">
        <v>1976.0</v>
      </c>
      <c r="I34" s="2">
        <f t="shared" si="2"/>
        <v>30992</v>
      </c>
      <c r="J34" s="2">
        <f t="shared" si="3"/>
        <v>11</v>
      </c>
      <c r="K34" s="2">
        <f t="shared" si="23"/>
        <v>28.2360613</v>
      </c>
      <c r="L34" s="2">
        <f t="shared" si="25"/>
        <v>19.90846682</v>
      </c>
      <c r="M34" s="2">
        <f t="shared" ref="M34:O34" si="37">((E34-D34)/D34)*100</f>
        <v>-5.046649703</v>
      </c>
      <c r="N34" s="2">
        <f t="shared" si="37"/>
        <v>43.12192943</v>
      </c>
      <c r="O34" s="2">
        <f t="shared" si="37"/>
        <v>0.0624122328</v>
      </c>
      <c r="P34" s="2">
        <f t="shared" si="5"/>
        <v>7</v>
      </c>
    </row>
    <row r="35">
      <c r="A35" s="1" t="s">
        <v>49</v>
      </c>
      <c r="B35" s="1">
        <v>0.0</v>
      </c>
      <c r="C35" s="1">
        <v>0.0</v>
      </c>
      <c r="D35" s="1">
        <v>4.0</v>
      </c>
      <c r="E35" s="1">
        <v>2.0</v>
      </c>
      <c r="F35" s="1">
        <v>7.0</v>
      </c>
      <c r="G35" s="1">
        <v>3.0</v>
      </c>
      <c r="H35" s="1">
        <v>1.0</v>
      </c>
      <c r="I35" s="2">
        <f t="shared" si="2"/>
        <v>17</v>
      </c>
      <c r="J35" s="2">
        <f t="shared" si="3"/>
        <v>37</v>
      </c>
      <c r="K35" s="1">
        <v>0.0</v>
      </c>
      <c r="L35" s="1">
        <v>0.0</v>
      </c>
      <c r="M35" s="2">
        <f t="shared" ref="M35:O35" si="38">((E35-D35)/D35)*100</f>
        <v>-50</v>
      </c>
      <c r="N35" s="2">
        <f t="shared" si="38"/>
        <v>250</v>
      </c>
      <c r="O35" s="2">
        <f t="shared" si="38"/>
        <v>-57.14285714</v>
      </c>
      <c r="P35" s="2">
        <f t="shared" si="5"/>
        <v>7</v>
      </c>
    </row>
    <row r="36">
      <c r="A36" s="1" t="s">
        <v>50</v>
      </c>
      <c r="B36" s="1">
        <v>93.0</v>
      </c>
      <c r="C36" s="1">
        <v>122.0</v>
      </c>
      <c r="D36" s="1">
        <v>1569.0</v>
      </c>
      <c r="E36" s="1">
        <v>133.0</v>
      </c>
      <c r="F36" s="1">
        <v>155.0</v>
      </c>
      <c r="G36" s="1">
        <v>133.0</v>
      </c>
      <c r="H36" s="1">
        <v>71.0</v>
      </c>
      <c r="I36" s="2">
        <f t="shared" si="2"/>
        <v>2276</v>
      </c>
      <c r="J36" s="2">
        <f t="shared" si="3"/>
        <v>28</v>
      </c>
      <c r="K36" s="2">
        <f t="shared" ref="K36:O36" si="39">((C36-B36)/B36)*100</f>
        <v>31.1827957</v>
      </c>
      <c r="L36" s="2">
        <f t="shared" si="39"/>
        <v>1186.065574</v>
      </c>
      <c r="M36" s="2">
        <f t="shared" si="39"/>
        <v>-91.52326322</v>
      </c>
      <c r="N36" s="2">
        <f t="shared" si="39"/>
        <v>16.54135338</v>
      </c>
      <c r="O36" s="2">
        <f t="shared" si="39"/>
        <v>-14.19354839</v>
      </c>
      <c r="P36" s="2">
        <f t="shared" si="5"/>
        <v>7</v>
      </c>
    </row>
    <row r="37">
      <c r="A37" s="1" t="s">
        <v>51</v>
      </c>
      <c r="B37" s="1">
        <v>6647.0</v>
      </c>
      <c r="C37" s="1">
        <v>7411.0</v>
      </c>
      <c r="D37" s="1">
        <v>8177.0</v>
      </c>
      <c r="E37" s="1">
        <v>8212.0</v>
      </c>
      <c r="F37" s="1">
        <v>9632.0</v>
      </c>
      <c r="G37" s="1">
        <v>11020.0</v>
      </c>
      <c r="H37" s="1">
        <v>3696.0</v>
      </c>
      <c r="I37" s="2">
        <f t="shared" si="2"/>
        <v>54795</v>
      </c>
      <c r="J37" s="2">
        <f t="shared" si="3"/>
        <v>5</v>
      </c>
      <c r="K37" s="2">
        <f t="shared" ref="K37:O37" si="40">((C37-B37)/B37)*100</f>
        <v>11.49390703</v>
      </c>
      <c r="L37" s="2">
        <f t="shared" si="40"/>
        <v>10.33598705</v>
      </c>
      <c r="M37" s="2">
        <f t="shared" si="40"/>
        <v>0.4280298398</v>
      </c>
      <c r="N37" s="2">
        <f t="shared" si="40"/>
        <v>17.29176814</v>
      </c>
      <c r="O37" s="2">
        <f t="shared" si="40"/>
        <v>14.410299</v>
      </c>
      <c r="P37" s="2">
        <f t="shared" si="5"/>
        <v>7</v>
      </c>
    </row>
    <row r="38">
      <c r="A38" s="1" t="s">
        <v>52</v>
      </c>
      <c r="B38" s="1">
        <v>6568.0</v>
      </c>
      <c r="C38" s="1">
        <v>7069.0</v>
      </c>
      <c r="D38" s="1">
        <v>8202.0</v>
      </c>
      <c r="E38" s="1">
        <v>8179.0</v>
      </c>
      <c r="F38" s="1">
        <v>10128.0</v>
      </c>
      <c r="G38" s="1">
        <v>10870.0</v>
      </c>
      <c r="H38" s="1">
        <v>3555.0</v>
      </c>
      <c r="I38" s="2">
        <f t="shared" si="2"/>
        <v>54571</v>
      </c>
      <c r="J38" s="2">
        <f t="shared" si="3"/>
        <v>6</v>
      </c>
      <c r="K38" s="2">
        <f t="shared" ref="K38:O38" si="41">((C38-B38)/B38)*100</f>
        <v>7.627892814</v>
      </c>
      <c r="L38" s="2">
        <f t="shared" si="41"/>
        <v>16.02772669</v>
      </c>
      <c r="M38" s="2">
        <f t="shared" si="41"/>
        <v>-0.2804194099</v>
      </c>
      <c r="N38" s="2">
        <f t="shared" si="41"/>
        <v>23.82931899</v>
      </c>
      <c r="O38" s="2">
        <f t="shared" si="41"/>
        <v>7.326224329</v>
      </c>
      <c r="P38" s="2">
        <f t="shared" si="5"/>
        <v>7</v>
      </c>
    </row>
    <row r="39">
      <c r="A39" s="1" t="s">
        <v>8</v>
      </c>
      <c r="B39" s="1">
        <v>97840.0</v>
      </c>
      <c r="C39" s="1">
        <v>108075.0</v>
      </c>
      <c r="D39" s="1">
        <v>123938.0</v>
      </c>
      <c r="E39" s="1">
        <v>122721.0</v>
      </c>
      <c r="F39" s="1">
        <v>155377.0</v>
      </c>
      <c r="G39" s="1">
        <v>167077.0</v>
      </c>
      <c r="H39" s="1">
        <v>55145.0</v>
      </c>
      <c r="I39" s="2">
        <f t="shared" si="2"/>
        <v>830173</v>
      </c>
      <c r="K39" s="2">
        <f t="shared" ref="K39:O39" si="42">((C39-B39)/B39)*100</f>
        <v>10.46095666</v>
      </c>
      <c r="L39" s="2">
        <f t="shared" si="42"/>
        <v>14.67777007</v>
      </c>
      <c r="M39" s="2">
        <f t="shared" si="42"/>
        <v>-0.9819425842</v>
      </c>
      <c r="N39" s="2">
        <f t="shared" si="42"/>
        <v>26.60995266</v>
      </c>
      <c r="O39" s="2">
        <f t="shared" si="42"/>
        <v>7.530072018</v>
      </c>
      <c r="P39" s="2">
        <f t="shared" si="5"/>
        <v>7</v>
      </c>
    </row>
  </sheetData>
  <autoFilter ref="$A$1:$P$39"/>
  <conditionalFormatting sqref="A2:A38">
    <cfRule type="expression" dxfId="0" priority="1">
      <formula>$J2&lt;=5</formula>
    </cfRule>
  </conditionalFormatting>
  <conditionalFormatting sqref="A2:A38">
    <cfRule type="expression" dxfId="1" priority="2">
      <formula>$J2&gt;=33</formula>
    </cfRule>
  </conditionalFormatting>
  <drawing r:id="rId1"/>
</worksheet>
</file>