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TopMentor\Data Science\7th Jan 2024\Assignments\Assignments\"/>
    </mc:Choice>
  </mc:AlternateContent>
  <xr:revisionPtr revIDLastSave="0" documentId="13_ncr:1_{6B168A5D-CD58-4C70-BDA5-AE5DCBFC7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F52" i="1"/>
  <c r="F54" i="1"/>
  <c r="F53" i="1"/>
  <c r="H49" i="1"/>
  <c r="H48" i="1"/>
  <c r="H47" i="1"/>
  <c r="H45" i="1"/>
  <c r="H44" i="1"/>
  <c r="H43" i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52" i="1" l="1"/>
  <c r="H42" i="1"/>
  <c r="H36" i="1"/>
  <c r="H37" i="1"/>
  <c r="H39" i="1"/>
  <c r="H38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<sst xmlns="http://schemas.openxmlformats.org/spreadsheetml/2006/main" count="848" uniqueCount="78">
  <si>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</si>
  <si>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</si>
  <si>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</si>
  <si>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</si>
  <si>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</si>
  <si>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</si>
  <si>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</si>
  <si>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</si>
  <si>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</si>
  <si>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</si>
  <si>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</si>
  <si>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</si>
  <si>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</si>
  <si>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</si>
  <si>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</si>
  <si>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</si>
  <si>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</si>
  <si>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</si>
  <si>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</si>
  <si>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</si>
  <si>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</si>
  <si>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</si>
  <si>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</si>
  <si>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</si>
  <si>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</si>
  <si>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</si>
  <si>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</si>
  <si>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</si>
  <si>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</si>
  <si>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</si>
  <si>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</si>
  <si>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</si>
  <si>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</si>
  <si>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</si>
  <si>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</si>
  <si>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</si>
  <si>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</si>
  <si>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</si>
  <si>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</si>
  <si>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</si>
  <si>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</si>
  <si>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</si>
  <si>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</si>
  <si>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</si>
  <si>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</si>
  <si>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</si>
  <si>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</si>
  <si>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</si>
  <si>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</si>
  <si>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</si>
  <si>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</si>
  <si>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</si>
  <si>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</si>
  <si>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</si>
  <si>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</si>
  <si>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</si>
  <si>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</si>
  <si>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</si>
  <si>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</si>
  <si>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</si>
  <si>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</si>
  <si>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</si>
  <si>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</si>
  <si>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</si>
  <si>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</si>
  <si>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</si>
  <si>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</si>
  <si>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</si>
  <si>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</si>
  <si>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</si>
  <si>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</si>
  <si>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</si>
  <si>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</si>
  <si>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&lt;20</t>
  </si>
  <si>
    <t>&lt;&gt;airplane</t>
  </si>
  <si>
    <t>&gt;=03-02-2013</t>
  </si>
  <si>
    <t>&lt;=06-02-2013</t>
  </si>
  <si>
    <t>&gt;03-02-2013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</si>
</sst>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9" formatCode="_-[$$-2809]* #,##0.00_-;\-[$$-2809]* #,##0.00_-;_-[$$-2809]* &quot;-&quot;??_-;_-@_-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169" fontId="0" fillId="0" borderId="1" xfId="0" applyNumberFormat="1" applyBorder="1"/>
    <xf numFmtId="14" fontId="0" fillId="0" borderId="0" xfId="0" applyNumberFormat="1" applyBorder="1"/>
    <xf numFmtId="0" fontId="1" fillId="0" borderId="0" xfId="0" applyFont="1" applyBorder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B34" workbookViewId="0">
      <selection activeCell="H53" sqref="H53"/>
    </sheetView>
  </sheetViews>
  <sheetFormatPr defaultRowHeight="14.4" x14ac:dyDescent="0.3"/>
  <cols>
    <col min="2" max="2" width="11.6640625" style="18" customWidth="1"/>
    <col min="3" max="3" width="19.2187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F29" t="s">
        <v>18</v>
      </c>
      <c r="H29">
        <f>COUNTIF($G$2:$G$25,$F$29)</f>
        <v>4</v>
      </c>
    </row>
    <row r="30" spans="1:8" ht="15.6" x14ac:dyDescent="0.3">
      <c r="E30" s="14" t="s">
        <v>32</v>
      </c>
      <c r="F30" t="s">
        <v>17</v>
      </c>
      <c r="H30">
        <f>COUNTIF($D$2:$D$25,F30)</f>
        <v>5</v>
      </c>
    </row>
    <row r="31" spans="1:8" ht="15.6" x14ac:dyDescent="0.3">
      <c r="E31" s="14" t="s">
        <v>33</v>
      </c>
      <c r="F31" t="s">
        <v>3</v>
      </c>
      <c r="H31">
        <f>COUNTIF($F$2:$F$25,F31)</f>
        <v>8</v>
      </c>
    </row>
    <row r="32" spans="1:8" ht="15.6" x14ac:dyDescent="0.3">
      <c r="E32" s="14" t="s">
        <v>34</v>
      </c>
      <c r="F32" s="22" t="s">
        <v>14</v>
      </c>
      <c r="H32">
        <f>COUNTIF($C$2:$C$25,F32)</f>
        <v>6</v>
      </c>
    </row>
    <row r="33" spans="5:8" ht="15.6" x14ac:dyDescent="0.3">
      <c r="E33" s="14" t="s">
        <v>26</v>
      </c>
      <c r="F33" s="23" t="s">
        <v>73</v>
      </c>
      <c r="H33">
        <f>COUNTIF($E$2:$E$25,F33)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F36" s="22" t="s">
        <v>10</v>
      </c>
      <c r="H36">
        <f>SUMIF($D$2:$D$25,$F36,$E$2:$E$25)</f>
        <v>105</v>
      </c>
    </row>
    <row r="37" spans="5:8" ht="15.6" x14ac:dyDescent="0.3">
      <c r="E37" s="14" t="s">
        <v>24</v>
      </c>
      <c r="F37" s="22" t="s">
        <v>9</v>
      </c>
      <c r="H37">
        <f>SUMIF($D$2:$D$25,$F37,$E$2:$E$25)</f>
        <v>164</v>
      </c>
    </row>
    <row r="38" spans="5:8" ht="15.6" x14ac:dyDescent="0.3">
      <c r="E38" s="14" t="s">
        <v>30</v>
      </c>
      <c r="F38" s="22" t="s">
        <v>2</v>
      </c>
      <c r="H38">
        <f>SUMIF($F$2:$F$25,$F38,$E$2:$E$25)</f>
        <v>156</v>
      </c>
    </row>
    <row r="39" spans="5:8" ht="15.6" x14ac:dyDescent="0.3">
      <c r="E39" s="14" t="s">
        <v>40</v>
      </c>
      <c r="F39" s="22" t="s">
        <v>74</v>
      </c>
      <c r="H39">
        <f>SUMIF($F$2:$F$25,$F39,$E$2:$E$25)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F42" t="s">
        <v>17</v>
      </c>
      <c r="G42" t="s">
        <v>18</v>
      </c>
      <c r="H42">
        <f>COUNTIFS($D$2:$D$25,$F42,$G$2:$G$25,$G42)</f>
        <v>2</v>
      </c>
    </row>
    <row r="43" spans="5:8" ht="15.6" x14ac:dyDescent="0.3">
      <c r="E43" s="14" t="s">
        <v>36</v>
      </c>
      <c r="F43" s="22" t="s">
        <v>14</v>
      </c>
      <c r="G43" s="22" t="s">
        <v>4</v>
      </c>
      <c r="H43">
        <f>COUNTIFS($C$2:$C$25,$F$43,$F$2:$F$25,$G$43)</f>
        <v>2</v>
      </c>
    </row>
    <row r="44" spans="5:8" ht="15.6" x14ac:dyDescent="0.3">
      <c r="E44" s="14" t="s">
        <v>37</v>
      </c>
      <c r="F44" s="22" t="s">
        <v>18</v>
      </c>
      <c r="G44" s="26" t="s">
        <v>77</v>
      </c>
      <c r="H44">
        <f>COUNTIFS($G$2:$G$25,$F$44,$B$2:$B$25,$G$44)</f>
        <v>2</v>
      </c>
    </row>
    <row r="45" spans="5:8" ht="15.6" x14ac:dyDescent="0.3">
      <c r="E45" s="14" t="s">
        <v>38</v>
      </c>
      <c r="F45" s="26" t="s">
        <v>75</v>
      </c>
      <c r="G45" s="26" t="s">
        <v>76</v>
      </c>
      <c r="H45">
        <f>COUNTIFS($B$2:$B$25,$F$45,$B$2:$B$25,$G$45)</f>
        <v>14</v>
      </c>
    </row>
    <row r="46" spans="5:8" ht="15.6" x14ac:dyDescent="0.3">
      <c r="E46" s="14"/>
      <c r="F46" s="27"/>
      <c r="G46" s="22"/>
    </row>
    <row r="47" spans="5:8" ht="15.6" x14ac:dyDescent="0.3">
      <c r="E47" s="14" t="s">
        <v>27</v>
      </c>
      <c r="F47" s="22" t="s">
        <v>17</v>
      </c>
      <c r="G47" s="22" t="s">
        <v>19</v>
      </c>
      <c r="H47">
        <f>SUMIFS($E$2:$E$25,$D$2:$D$25,$F$47,$G$2:$G$25,G47)</f>
        <v>25</v>
      </c>
    </row>
    <row r="48" spans="5:8" ht="15.6" x14ac:dyDescent="0.3">
      <c r="E48" s="14" t="s">
        <v>29</v>
      </c>
      <c r="F48" s="22" t="s">
        <v>22</v>
      </c>
      <c r="G48" s="22" t="s">
        <v>4</v>
      </c>
      <c r="H48">
        <f>SUMIFS($E$2:$E$25,$G$2:$G$25,$F48,$F$2:$F$25,G48)</f>
        <v>75</v>
      </c>
    </row>
    <row r="49" spans="5:8" ht="15.6" x14ac:dyDescent="0.3">
      <c r="E49" s="14" t="s">
        <v>39</v>
      </c>
      <c r="F49" s="26" t="s">
        <v>75</v>
      </c>
      <c r="G49" s="26" t="s">
        <v>76</v>
      </c>
      <c r="H49">
        <f>SUMIFS($E$2:$E$25,$B$2:$B$25,F49,$B$2:$B$25,G49)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F52" s="22" t="str">
        <f>G3</f>
        <v>NY</v>
      </c>
      <c r="H52">
        <f>SUMIFS($E$2:$E$25,$G$2:$G$25,$F$52,$G$2:$G$25,$F$53,$G$2:$G$25,$F$54)</f>
        <v>0</v>
      </c>
    </row>
    <row r="53" spans="5:8" x14ac:dyDescent="0.3">
      <c r="F53" s="22" t="str">
        <f>G7</f>
        <v>Baltimore</v>
      </c>
      <c r="H53">
        <f>SUMIF(G2:G25,F52,E2:E25)+SUMIF(G2:G25,F53,E2:E25)+SUMIF(G2:G25,F54,E2:E25)</f>
        <v>386</v>
      </c>
    </row>
    <row r="54" spans="5:8" x14ac:dyDescent="0.3">
      <c r="F54" s="22" t="str">
        <f>G12</f>
        <v>Philadelphia</v>
      </c>
    </row>
  </sheetData>
  <autoFilter ref="A1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31"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COUNTIF($B$16:$B$241,$A2)</f>
        <v>71</v>
      </c>
      <c r="C2" s="24">
        <f>SUMIF($B$16:$B$241,A2,$E$16:$E$241)</f>
        <v>717</v>
      </c>
      <c r="D2" s="1">
        <f>COUNTIFS($B$16:$B$241,$A2,$D$16:$D$241,$D$16)</f>
        <v>42</v>
      </c>
      <c r="E2" s="1">
        <f>COUNTIFS($B$16:$B$241,$A2,$D$16:$D$241,$D$17)</f>
        <v>29</v>
      </c>
      <c r="F2" s="25">
        <f>SUMIFS($E$16:$E$241,$B$16:$B$241,A2,$D$16:$D$241,$D$16)</f>
        <v>414</v>
      </c>
    </row>
    <row r="3" spans="1:6" x14ac:dyDescent="0.3">
      <c r="A3" s="6" t="s">
        <v>43</v>
      </c>
      <c r="B3" s="1">
        <f t="shared" ref="B3:B5" si="0">COUNTIF($B$16:$B$241,$A3)</f>
        <v>46</v>
      </c>
      <c r="C3" s="24">
        <f t="shared" ref="C3:C5" si="1">SUMIF($B$16:$B$241,A3,$E$16:$E$241)</f>
        <v>1934</v>
      </c>
      <c r="D3" s="1">
        <f t="shared" ref="D3:D5" si="2">COUNTIFS($B$16:$B$241,$A3,$D$16:$D$241,$D$16)</f>
        <v>31</v>
      </c>
      <c r="E3" s="1">
        <f t="shared" ref="E3:E5" si="3">COUNTIFS($B$16:$B$241,$A3,$D$16:$D$241,$D$17)</f>
        <v>15</v>
      </c>
      <c r="F3" s="25">
        <f t="shared" ref="F3:F5" si="4">SUMIFS($E$16:$E$241,$B$16:$B$241,A3,$D$16:$D$241,$D$16)</f>
        <v>1350</v>
      </c>
    </row>
    <row r="4" spans="1:6" x14ac:dyDescent="0.3">
      <c r="A4" s="7" t="s">
        <v>44</v>
      </c>
      <c r="B4" s="1">
        <f t="shared" si="0"/>
        <v>50</v>
      </c>
      <c r="C4" s="24">
        <f t="shared" si="1"/>
        <v>1650</v>
      </c>
      <c r="D4" s="1">
        <f t="shared" si="2"/>
        <v>35</v>
      </c>
      <c r="E4" s="1">
        <f t="shared" si="3"/>
        <v>15</v>
      </c>
      <c r="F4" s="25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24">
        <f t="shared" si="1"/>
        <v>1119</v>
      </c>
      <c r="D5" s="1">
        <f t="shared" si="2"/>
        <v>21</v>
      </c>
      <c r="E5" s="1">
        <f t="shared" si="3"/>
        <v>11</v>
      </c>
      <c r="F5" s="25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COUNTIF($C$16:$C$240,A9)</f>
        <v>25</v>
      </c>
      <c r="C9" s="1">
        <f>SUMIF($C$16:$C$241,A9,$E$16:$E$241)</f>
        <v>688</v>
      </c>
      <c r="D9" s="1">
        <f>COUNTIFS($B$16:$B$241,$B$16,$C$16:$C$241,$A9)</f>
        <v>7</v>
      </c>
      <c r="E9" s="1">
        <f>COUNTIFS($B$16:$B$241,$B$26,$C$16:$C$241,$A9)</f>
        <v>1</v>
      </c>
      <c r="F9" s="1">
        <f>SUMIFS($E$16:$E$241,$B$16:$B$241,$B$16,$C$16:$C$241,$A9,$A$16:$A$241,"&gt;09-05-2013",$A$16:$A$241,"&lt;21-05-2013")</f>
        <v>31</v>
      </c>
    </row>
    <row r="10" spans="1:6" x14ac:dyDescent="0.3">
      <c r="A10" s="6" t="s">
        <v>50</v>
      </c>
      <c r="B10" s="1">
        <f t="shared" ref="B10:B11" si="5">COUNTIF($C$16:$C$240,A10)</f>
        <v>31</v>
      </c>
      <c r="C10" s="1">
        <f t="shared" ref="C10:C11" si="6">SUMIF($C$16:$C$241,A10,$E$16:$E$241)</f>
        <v>965</v>
      </c>
      <c r="D10" s="1">
        <f t="shared" ref="D10:D11" si="7">COUNTIFS($B$16:$B$241,$B$16,$C$16:$C$241,$A10)</f>
        <v>8</v>
      </c>
      <c r="E10" s="1">
        <f t="shared" ref="E10:E11" si="8">COUNTIFS($B$16:$B$241,$B$26,$C$16:$C$241,$A10)</f>
        <v>1</v>
      </c>
      <c r="F10" s="1">
        <f t="shared" ref="F10:F11" si="9">SUMIFS($E$16:$E$241,$B$16:$B$241,$B$16,$C$16:$C$241,$A10,$A$16:$A$241,"&gt;09-05-2013",$A$16:$A$241,"&lt;21-05-2013")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F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Sourav Ghosh</cp:lastModifiedBy>
  <dcterms:created xsi:type="dcterms:W3CDTF">2013-06-05T17:23:06Z</dcterms:created>
  <dcterms:modified xsi:type="dcterms:W3CDTF">2024-01-08T10:52:56Z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